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6380" windowHeight="11760" tabRatio="727" firstSheet="26" activeTab="31"/>
  </bookViews>
  <sheets>
    <sheet name="TKÖ mérleg" sheetId="1" r:id="rId1"/>
    <sheet name="TKÖ kötelező fel." sheetId="2" r:id="rId2"/>
    <sheet name="TKÖ önként váll." sheetId="3" r:id="rId3"/>
    <sheet name="TKÖ államigazgatás" sheetId="4" r:id="rId4"/>
    <sheet name="TKÖ működési mérleg" sheetId="5" r:id="rId5"/>
    <sheet name="TKÖ felhalm.mérleg" sheetId="6" r:id="rId6"/>
    <sheet name="adósságot keletkeztető" sheetId="7" r:id="rId7"/>
    <sheet name="saját bevétel" sheetId="8" r:id="rId8"/>
    <sheet name="adósságot kel.fejl.cél." sheetId="9" r:id="rId9"/>
    <sheet name="beruházás" sheetId="10" r:id="rId10"/>
    <sheet name="felújítás" sheetId="11" r:id="rId11"/>
    <sheet name="EU" sheetId="12" r:id="rId12"/>
    <sheet name="Önkorm.összesen" sheetId="13" r:id="rId13"/>
    <sheet name="Önk.kötelező" sheetId="14" r:id="rId14"/>
    <sheet name="Önk.önként váll." sheetId="15" r:id="rId15"/>
    <sheet name="Önk.államigazgatás" sheetId="16" r:id="rId16"/>
    <sheet name="Kh összesen" sheetId="17" r:id="rId17"/>
    <sheet name="Kh kötelező fel." sheetId="18" r:id="rId18"/>
    <sheet name="Kh önként váll." sheetId="19" r:id="rId19"/>
    <sheet name="Kh államigazgatás" sheetId="20" r:id="rId20"/>
    <sheet name="Könyvtár összesen" sheetId="21" r:id="rId21"/>
    <sheet name="Könyvtár kötelező fel." sheetId="22" r:id="rId22"/>
    <sheet name="Könyvtár önként váll." sheetId="23" r:id="rId23"/>
    <sheet name="Könyvtár államigazgatás" sheetId="24" r:id="rId24"/>
    <sheet name="Óvoda összesen" sheetId="25" r:id="rId25"/>
    <sheet name="Óvoda kötelező fel." sheetId="26" r:id="rId26"/>
    <sheet name="Óvoda önként váll." sheetId="27" r:id="rId27"/>
    <sheet name="Óvoda államigazgatás" sheetId="28" r:id="rId28"/>
    <sheet name="tartozásállomány" sheetId="29" r:id="rId29"/>
    <sheet name="1. sz tájékoztató t" sheetId="30" r:id="rId30"/>
    <sheet name="2. sz tájékoztató t." sheetId="31" r:id="rId31"/>
    <sheet name="3.sz tájékoztató t." sheetId="32" r:id="rId32"/>
  </sheets>
  <definedNames>
    <definedName name="_xlnm.Print_Area" localSheetId="3">'TKÖ államigazgatás'!$A$1:$D$151</definedName>
    <definedName name="_xlnm.Print_Area" localSheetId="5">'TKÖ felhalm.mérleg'!$A$1:$H$36</definedName>
    <definedName name="_xlnm.Print_Area" localSheetId="1">'TKÖ kötelező fel.'!$A$1:$D$151</definedName>
    <definedName name="_xlnm.Print_Area" localSheetId="0">'TKÖ mérleg'!$A$1:$D$151</definedName>
    <definedName name="_xlnm.Print_Area" localSheetId="4">'TKÖ működési mérleg'!$A$1:$H$33</definedName>
    <definedName name="_xlnm.Print_Area" localSheetId="2">'TKÖ önként váll.'!$A$1:$D$151</definedName>
    <definedName name="_xlnm.Print_Titles" localSheetId="15">'Önk.államigazgatás'!$1:$6</definedName>
    <definedName name="_xlnm.Print_Titles" localSheetId="13">'Önk.kötelező'!$1:$6</definedName>
    <definedName name="_xlnm.Print_Titles" localSheetId="14">'Önk.önként váll.'!$1:$6</definedName>
    <definedName name="_xlnm.Print_Titles" localSheetId="12">'Önkorm.összesen'!$1:$6</definedName>
  </definedNames>
  <calcPr fullCalcOnLoad="1"/>
</workbook>
</file>

<file path=xl/sharedStrings.xml><?xml version="1.0" encoding="utf-8"?>
<sst xmlns="http://schemas.openxmlformats.org/spreadsheetml/2006/main" count="4049" uniqueCount="580">
  <si>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</si>
  <si>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</si>
  <si>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</si>
  <si>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</si>
  <si>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</si>
  <si>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</si>
  <si>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</si>
  <si>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</si>
  <si>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</si>
  <si>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</si>
  <si>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</si>
  <si>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</si>
  <si>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</si>
  <si>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</si>
  <si>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</si>
  <si>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</si>
  <si>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</si>
  <si>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</si>
  <si>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</si>
  <si>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</si>
  <si>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</si>
  <si>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</si>
  <si>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</si>
  <si>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</si>
  <si>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</si>
  <si>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</si>
  <si>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</si>
  <si>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</si>
  <si>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</si>
  <si>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</si>
  <si>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</si>
  <si>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</si>
  <si>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</si>
  <si>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</si>
  <si>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</si>
  <si>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</si>
  <si>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</si>
  <si>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</si>
  <si>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</si>
  <si>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</si>
  <si>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</si>
  <si>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</si>
  <si>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</si>
  <si>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</si>
  <si>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</si>
  <si>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</si>
  <si>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</si>
  <si>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</si>
  <si>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</si>
  <si>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</si>
  <si>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</si>
  <si>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</si>
  <si>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</si>
  <si>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</si>
  <si>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</si>
  <si>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</si>
  <si>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</si>
  <si>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</si>
  <si>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</si>
  <si>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</si>
  <si>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</si>
  <si>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</si>
  <si>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</si>
  <si>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</si>
  <si>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</si>
  <si>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</si>
  <si>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</si>
  <si>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</si>
  <si>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</si>
  <si>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</si>
  <si>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</si>
  <si>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</si>
  <si>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</si>
  <si>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</si>
  <si>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</si>
  <si>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</si>
  <si>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</si>
  <si>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</si>
  <si>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</si>
  <si>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</si>
  <si>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</si>
  <si>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</si>
  <si>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</si>
  <si>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</si>
  <si>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</si>
  <si>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</si>
  <si>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</si>
  <si>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</si>
  <si>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</si>
  <si>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</si>
  <si>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</si>
  <si>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</si>
  <si>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</si>
  <si>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</si>
  <si>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</si>
  <si>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</si>
  <si>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</si>
  <si>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</si>
  <si>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</si>
  <si>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</si>
  <si>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</si>
  <si>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</si>
  <si>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</si>
  <si>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</si>
  <si>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</si>
  <si>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</si>
  <si>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</si>
  <si>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</si>
  <si>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</si>
  <si>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</si>
  <si>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</si>
  <si>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</si>
  <si>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</si>
  <si>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</si>
  <si>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</si>
  <si>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</si>
  <si>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</si>
  <si>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</si>
  <si>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</si>
  <si>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</si>
  <si>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</si>
  <si>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</si>
  <si>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</si>
  <si>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</si>
  <si>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</si>
  <si>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</si>
  <si>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</si>
  <si>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</si>
  <si>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</si>
  <si>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</si>
  <si>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</si>
  <si>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</si>
  <si>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</si>
  <si>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</si>
  <si>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</si>
  <si>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</si>
  <si>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</si>
  <si>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</si>
  <si>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</si>
  <si>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</si>
  <si>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</si>
  <si>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</si>
  <si>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</si>
  <si>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</si>
  <si>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</si>
  <si>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</si>
  <si>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</si>
  <si>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</si>
  <si>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</si>
  <si>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</si>
  <si>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</si>
  <si>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</si>
  <si>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</si>
  <si>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</si>
  <si>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</si>
  <si>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</si>
  <si>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</si>
  <si>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</si>
  <si>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</si>
  <si>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</si>
  <si>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</si>
  <si>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</si>
  <si>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</si>
  <si>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</si>
  <si>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</si>
  <si>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</si>
  <si>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</si>
  <si>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</si>
  <si>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</si>
  <si>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</si>
  <si>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</si>
  <si>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</si>
  <si>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</si>
  <si>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</si>
  <si>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</si>
  <si>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</si>
  <si>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</si>
  <si>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</si>
  <si>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</si>
  <si>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</si>
  <si>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</si>
  <si>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</si>
  <si>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</si>
  <si>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</si>
  <si>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</si>
  <si>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</si>
  <si>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</si>
  <si>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</si>
  <si>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</si>
  <si>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</si>
  <si>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</si>
  <si>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</si>
  <si>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</si>
  <si>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</si>
  <si>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Eredeti előirányzat</t>
  </si>
  <si>
    <t>Módosított előirányzat</t>
  </si>
  <si>
    <t xml:space="preserve">2.1. melléklet   </t>
  </si>
  <si>
    <t>2.2. melléklet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</si>
  <si>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</si>
  <si>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</si>
  <si>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</si>
  <si>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</si>
  <si>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</si>
  <si>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</si>
  <si>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</si>
  <si>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</si>
  <si>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</si>
  <si>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</si>
  <si>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 kölcsönök visszatérülése </t>
  </si>
  <si>
    <t>Működési célú visszatérítendő támogatások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</si>
  <si>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</si>
  <si>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</si>
  <si>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</si>
  <si>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</si>
  <si>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</si>
  <si>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 kölcsönök visszatérülése</t>
  </si>
  <si>
    <t>Felhalmozási célú visszatérítendő támogatások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</si>
  <si>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</si>
  <si>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</si>
  <si>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</si>
  <si>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</si>
  <si>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</si>
  <si>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</si>
  <si>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</si>
  <si>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</si>
  <si>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</si>
  <si>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</si>
  <si>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</si>
  <si>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</si>
  <si>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</si>
  <si>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</si>
  <si>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</si>
  <si>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</si>
  <si>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</si>
  <si>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</si>
  <si>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</si>
  <si>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</si>
  <si>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</si>
  <si>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</si>
  <si>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</si>
  <si>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</si>
  <si>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</si>
  <si>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</si>
  <si>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</si>
  <si>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</si>
  <si>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</si>
  <si>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</si>
  <si>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</si>
  <si>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</si>
  <si>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</si>
  <si>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</si>
  <si>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</si>
  <si>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</si>
  <si>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</si>
  <si>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</si>
  <si>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</si>
  <si>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</si>
  <si>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</si>
  <si>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</si>
  <si>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</si>
  <si>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</si>
  <si>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</si>
  <si>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</si>
  <si>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</si>
  <si>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</si>
  <si>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</si>
  <si>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</si>
  <si>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</si>
  <si>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</si>
  <si>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</si>
  <si>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</si>
  <si>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</si>
  <si>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</si>
  <si>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</si>
  <si>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</si>
  <si>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</si>
  <si>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</si>
  <si>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</si>
  <si>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</si>
  <si>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</si>
  <si>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</si>
  <si>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</si>
  <si>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</si>
  <si>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</si>
  <si>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</si>
  <si>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</si>
  <si>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</si>
  <si>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</si>
  <si>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</si>
  <si>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</si>
  <si>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</si>
  <si>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</si>
  <si>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</si>
  <si>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</si>
  <si>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</si>
  <si>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</si>
  <si>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</si>
  <si>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</si>
  <si>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</si>
  <si>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</si>
  <si>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</si>
  <si>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</si>
  <si>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</si>
  <si>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</si>
  <si>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</si>
  <si>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</si>
  <si>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</si>
  <si>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</si>
  <si>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</si>
  <si>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</si>
  <si>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</si>
  <si>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</si>
  <si>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</si>
  <si>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</si>
  <si>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</si>
  <si>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</si>
  <si>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</si>
  <si>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</si>
  <si>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</si>
  <si>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</si>
  <si>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</si>
  <si>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</si>
  <si>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</si>
  <si>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</si>
  <si>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</si>
  <si>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</si>
  <si>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</si>
  <si>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</si>
  <si>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</si>
  <si>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</si>
  <si>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</si>
  <si>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</si>
  <si>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</si>
  <si>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</si>
  <si>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</si>
  <si>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</si>
  <si>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</si>
  <si>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</si>
  <si>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</si>
  <si>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</si>
  <si>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</si>
  <si>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</si>
  <si>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</si>
  <si>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</si>
  <si>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</si>
  <si>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</si>
  <si>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</si>
  <si>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</si>
  <si>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</si>
  <si>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</si>
  <si>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</si>
  <si>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</si>
  <si>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</si>
  <si>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</si>
  <si>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</si>
  <si>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</si>
  <si>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</si>
  <si>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</si>
  <si>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</si>
  <si>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</si>
  <si>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2014. évi 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</si>
  <si>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</si>
  <si>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</si>
  <si>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</si>
  <si>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</si>
  <si>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</si>
  <si>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</si>
  <si>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</si>
  <si>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</si>
  <si>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</si>
  <si>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</si>
  <si>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</si>
  <si>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</si>
  <si>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</si>
  <si>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</si>
  <si>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</si>
  <si>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</si>
  <si>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</si>
  <si>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</si>
  <si>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2014. évi eredeti előirányzat</t>
  </si>
  <si>
    <t>2014. évi módosított előirányzat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</si>
  <si>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</si>
  <si>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</si>
  <si>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</si>
  <si>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</si>
  <si>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</si>
  <si>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</si>
  <si>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</si>
  <si>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</si>
  <si>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</si>
  <si>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</si>
  <si>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</si>
  <si>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</si>
  <si>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</si>
  <si>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</si>
  <si>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</si>
  <si>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2017.</t>
  </si>
  <si>
    <t>Felhasználás
2013. XII.31-ig</t>
  </si>
  <si>
    <t>Összes bevétel, kiadás</t>
  </si>
  <si>
    <t xml:space="preserve"> 10.</t>
  </si>
  <si>
    <t>BEVÉTELEK ÖSSZESEN: (9+16)</t>
  </si>
  <si>
    <t>Kötelező feladatok bevételei, kiadásai</t>
  </si>
  <si>
    <t>Önként vállalt feladatok bevételei, kiadásai</t>
  </si>
  <si>
    <t>Állami (államigazgatási) feladatok bevételei, kiadásai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</si>
  <si>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</si>
  <si>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</si>
  <si>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</si>
  <si>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</si>
  <si>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</si>
  <si>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</si>
  <si>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</si>
  <si>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</si>
  <si>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  Rövid lejáratú  hitelek, kölcsönök felvétele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</si>
  <si>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</si>
  <si>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</si>
  <si>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</si>
  <si>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</si>
  <si>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</si>
  <si>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</si>
  <si>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</si>
  <si>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Kiadási jogcím</t>
  </si>
  <si>
    <t>5.-ből EU-s támogatás</t>
  </si>
  <si>
    <t xml:space="preserve">Osztalék, a koncessziós díj és a hozambevétel
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</si>
  <si>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</si>
  <si>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</si>
  <si>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</si>
  <si>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</si>
  <si>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ezer Ft-ban</t>
  </si>
  <si>
    <t>ezer  Ft-ban</t>
  </si>
  <si>
    <t>9.1. melléklet a …/2014. (….) önkormányzati rendelethez</t>
  </si>
  <si>
    <t>9.1.1. melléklet a …/2014. (….) önkormányzati rendelethez</t>
  </si>
  <si>
    <t>9.1.2. melléklet a …/2014. (….) önkormányzati rendelethez</t>
  </si>
  <si>
    <t>9.1.3. melléklet a …/2014. (….) önkormányzati rendelethez</t>
  </si>
  <si>
    <t>9.2. melléklet a ……/2014. (….) önkormányzati rendelethez</t>
  </si>
  <si>
    <t>Költségvetési szerv megnevezése</t>
  </si>
  <si>
    <t>Közös Önkormányzati Hivatal</t>
  </si>
  <si>
    <t>02</t>
  </si>
  <si>
    <t>01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</si>
  <si>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</si>
  <si>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</si>
  <si>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</si>
  <si>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</si>
  <si>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</si>
  <si>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</si>
  <si>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</si>
  <si>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</si>
  <si>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</si>
  <si>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</si>
  <si>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</si>
  <si>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</si>
  <si>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</si>
  <si>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</si>
  <si>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</si>
  <si>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</si>
  <si>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</si>
  <si>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</si>
  <si>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</si>
  <si>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</si>
  <si>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</si>
  <si>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</si>
  <si>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</si>
  <si>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</si>
  <si>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</si>
  <si>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</si>
  <si>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</si>
  <si>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03</t>
  </si>
  <si>
    <t>9.2.2. melléklet a ……/2014. (….) önkormányzati rendelethez</t>
  </si>
  <si>
    <t>04</t>
  </si>
  <si>
    <t>9.2.3. melléklet a ……/2014. (….) önkormányzati rendelethez</t>
  </si>
  <si>
    <t>9.2.1. melléklet a ……/2014. (….) önkormányzati rendelethez</t>
  </si>
  <si>
    <t>Községi Könyvtár és Szabadidőközpont</t>
  </si>
  <si>
    <t>9.3. melléklet a ……/2014. (….) önkormányzati rendelethez</t>
  </si>
  <si>
    <t>9.3.1. melléklet a ……/2014. (….) önkormányzati rendelethez</t>
  </si>
  <si>
    <t>9.3.2. melléklet a ……/2014. (….) önkormányzati rendelethez</t>
  </si>
  <si>
    <t>9.3.3. melléklet a ……/2014. (….) önkormányzati rendelethez</t>
  </si>
  <si>
    <t>9.4. melléklet a ……/2014. (….) önkormányzati rendelethez</t>
  </si>
  <si>
    <t>Tiszaszőlősi Cseperedő Óvoda</t>
  </si>
  <si>
    <t>9.4.1. melléklet a ……/2014. (….) önkormányzati rendelethez</t>
  </si>
  <si>
    <t>9.4.2. melléklet a ……/2014. (….) önkormányzati rendelethez</t>
  </si>
  <si>
    <t>9.4.3. melléklet a ……/2014. (….) önkormányzati rendelethez</t>
  </si>
  <si>
    <t>Tiszaszőlős Községi Önkormányzat 2014. évi adósságot keletkeztető fejlesztési céljai</t>
  </si>
  <si>
    <t>Tiszaszőlős Községi  Önkormányzat saját bevételeinek részletezése az adósságot keletkeztető ügyletből származó tárgyévi fizetési kötelezettség megállapításához</t>
  </si>
  <si>
    <t>Tiszaszőlős Községi Önkorányzat</t>
  </si>
  <si>
    <t>70100073-11069069</t>
  </si>
  <si>
    <t>Éves eredeti kiadási előirányzat: 464.512 ezer Ft</t>
  </si>
  <si>
    <t>Tiszaszőlős Községi Önkormányzat adósságot keletkeztető ügyletekből és kezességvállalásokból fennálló kötelezettségei</t>
  </si>
  <si>
    <t>Mikrobusz vásárlás</t>
  </si>
  <si>
    <t>2014. eredeti előirányzat</t>
  </si>
  <si>
    <t>Eszközbeszerzés közfoglalkoztatás (Téli-tanulás)</t>
  </si>
  <si>
    <t>256. hrsz ingatlanvásárlás</t>
  </si>
  <si>
    <t>Ivóvíz-minőség javítás</t>
  </si>
  <si>
    <t>Településrendezési terv</t>
  </si>
  <si>
    <t>Gréder és szárzúzó beszerzése</t>
  </si>
  <si>
    <t>Kolumbárium</t>
  </si>
  <si>
    <t>Útépítés</t>
  </si>
  <si>
    <t>Kisértékű tárgyi eszköz beszerzése (Közös Hivatal)</t>
  </si>
  <si>
    <t>Kisértékű tárgyi eszköz beszerzése (Óvoda)</t>
  </si>
  <si>
    <t>Kisértékű tárgyi eszköz beszerzése (Könyvtár)</t>
  </si>
  <si>
    <t>Kisértékű tárgyi eszköz beszerzése (Önkormányzat)</t>
  </si>
  <si>
    <t>Utak felújítása</t>
  </si>
  <si>
    <t>EU-s projekt neve, azonosítója: Tiszaszőlős Község ivóvíz-minőségének javítása a derogáció keretében  KEOP-1.3.0/09-11-2013-0078</t>
  </si>
  <si>
    <t>Ezer forintban!</t>
  </si>
  <si>
    <t>2014.</t>
  </si>
  <si>
    <t>2015. után</t>
  </si>
  <si>
    <t>EU-s projekt neve, azonosítója:</t>
  </si>
  <si>
    <t>Önkormányzaton kívüli EU-s projektekhez történő hozzájárulás 2014. évi előirányzat</t>
  </si>
  <si>
    <t>Hozzájárulás  (E Ft)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</si>
  <si>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</si>
  <si>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</si>
  <si>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</si>
  <si>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</si>
  <si>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</si>
  <si>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2016.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</si>
  <si>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</si>
  <si>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</si>
  <si>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</si>
  <si>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</si>
  <si>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</si>
  <si>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2014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</si>
  <si>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</si>
  <si>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</si>
  <si>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</si>
  <si>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</si>
  <si>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</si>
  <si>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</si>
  <si>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</si>
  <si>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</si>
  <si>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</si>
  <si>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</si>
  <si>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</si>
  <si>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</si>
  <si>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</si>
  <si>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</si>
  <si>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</si>
  <si>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</si>
  <si>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</si>
  <si>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</si>
  <si>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</si>
  <si>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</si>
  <si>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</si>
  <si>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</si>
  <si>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</si>
  <si>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</si>
  <si>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</si>
  <si>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</si>
  <si>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</si>
  <si>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</si>
  <si>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</si>
  <si>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</si>
  <si>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</si>
  <si>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</si>
  <si>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</si>
  <si>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</si>
  <si>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</si>
  <si>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</si>
  <si>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</si>
  <si>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</si>
  <si>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</si>
  <si>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</si>
  <si>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</si>
  <si>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</si>
  <si>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Tartalék</t>
  </si>
  <si>
    <t>Kiadások összesen:</t>
  </si>
  <si>
    <t>Egyenleg</t>
  </si>
  <si>
    <t>Külföldi finanszírozás kiadásai (8.1. + … + 8.4.)</t>
  </si>
  <si>
    <t>Ingatlan vásárlás</t>
  </si>
  <si>
    <t>Eszközbeszerzés (rakodógép)</t>
  </si>
  <si>
    <t>Eszközbeszerzés (mg-i ültetvényes program)</t>
  </si>
  <si>
    <t>Eszközbeszerzés (téli és egyéb értékteremtő program)</t>
  </si>
  <si>
    <t>Külföldi finanszírozás kiadásai (8.1. + … +8.4.)</t>
  </si>
  <si>
    <t>Mezőgazdasági utak karbantartása (közfoglalkoztatás)</t>
  </si>
  <si>
    <t>Belvízelvezetés (közfoglalkoztatás)</t>
  </si>
  <si>
    <t>Közutak karbantartása (közfoglalkoztatás)</t>
  </si>
  <si>
    <t>Szoftvervásárlás</t>
  </si>
  <si>
    <t>Épületenergetikai beruházás</t>
  </si>
  <si>
    <t>Fogászati eszközök beszerzése</t>
  </si>
  <si>
    <t>Víztisztítási technológia kialakítása</t>
  </si>
  <si>
    <t xml:space="preserve"> </t>
  </si>
  <si>
    <t>Szivattyúk felújítása</t>
  </si>
  <si>
    <t>Tiszaszőlős, 2015. február  20.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</si>
</sst>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_ ;\-#,##0\ "/>
  </numFmts>
  <fonts count="63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hair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57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7" fillId="0" borderId="10" xfId="57" applyFont="1" applyFill="1" applyBorder="1" applyAlignment="1" applyProtection="1">
      <alignment horizontal="left" vertical="center" wrapText="1" indent="1"/>
      <protection/>
    </xf>
    <xf numFmtId="0" fontId="17" fillId="0" borderId="11" xfId="57" applyFont="1" applyFill="1" applyBorder="1" applyAlignment="1" applyProtection="1">
      <alignment horizontal="left" vertical="center" wrapText="1" indent="1"/>
      <protection/>
    </xf>
    <xf numFmtId="0" fontId="17" fillId="0" borderId="12" xfId="57" applyFont="1" applyFill="1" applyBorder="1" applyAlignment="1" applyProtection="1">
      <alignment horizontal="left" vertical="center" wrapText="1" indent="1"/>
      <protection/>
    </xf>
    <xf numFmtId="0" fontId="17" fillId="0" borderId="13" xfId="57" applyFont="1" applyFill="1" applyBorder="1" applyAlignment="1" applyProtection="1">
      <alignment horizontal="left" vertical="center" wrapText="1" indent="1"/>
      <protection/>
    </xf>
    <xf numFmtId="0" fontId="17" fillId="0" borderId="14" xfId="57" applyFont="1" applyFill="1" applyBorder="1" applyAlignment="1" applyProtection="1">
      <alignment horizontal="left" vertical="center" wrapText="1" indent="1"/>
      <protection/>
    </xf>
    <xf numFmtId="0" fontId="17" fillId="0" borderId="15" xfId="57" applyFont="1" applyFill="1" applyBorder="1" applyAlignment="1" applyProtection="1">
      <alignment horizontal="left" vertical="center" wrapText="1" indent="1"/>
      <protection/>
    </xf>
    <xf numFmtId="49" fontId="17" fillId="0" borderId="16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7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7" applyFont="1" applyFill="1" applyBorder="1" applyAlignment="1" applyProtection="1">
      <alignment horizontal="left" vertical="center" wrapText="1" indent="1"/>
      <protection/>
    </xf>
    <xf numFmtId="0" fontId="15" fillId="0" borderId="22" xfId="57" applyFont="1" applyFill="1" applyBorder="1" applyAlignment="1" applyProtection="1">
      <alignment horizontal="left" vertical="center" wrapText="1" indent="1"/>
      <protection/>
    </xf>
    <xf numFmtId="0" fontId="15" fillId="0" borderId="23" xfId="57" applyFont="1" applyFill="1" applyBorder="1" applyAlignment="1" applyProtection="1">
      <alignment horizontal="left" vertical="center" wrapText="1" indent="1"/>
      <protection/>
    </xf>
    <xf numFmtId="0" fontId="15" fillId="0" borderId="24" xfId="57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7" applyFont="1" applyFill="1" applyBorder="1" applyAlignment="1" applyProtection="1">
      <alignment vertical="center" wrapText="1"/>
      <protection/>
    </xf>
    <xf numFmtId="0" fontId="15" fillId="0" borderId="25" xfId="57" applyFont="1" applyFill="1" applyBorder="1" applyAlignment="1" applyProtection="1">
      <alignment vertical="center" wrapText="1"/>
      <protection/>
    </xf>
    <xf numFmtId="0" fontId="15" fillId="0" borderId="22" xfId="57" applyFont="1" applyFill="1" applyBorder="1" applyAlignment="1" applyProtection="1">
      <alignment horizontal="center" vertical="center" wrapText="1"/>
      <protection/>
    </xf>
    <xf numFmtId="0" fontId="15" fillId="0" borderId="23" xfId="57" applyFont="1" applyFill="1" applyBorder="1" applyAlignment="1" applyProtection="1">
      <alignment horizontal="center" vertical="center" wrapText="1"/>
      <protection/>
    </xf>
    <xf numFmtId="0" fontId="15" fillId="0" borderId="26" xfId="57" applyFont="1" applyFill="1" applyBorder="1" applyAlignment="1" applyProtection="1">
      <alignment horizontal="center" vertical="center" wrapText="1"/>
      <protection/>
    </xf>
    <xf numFmtId="0" fontId="3" fillId="0" borderId="0" xfId="57" applyFill="1">
      <alignment/>
      <protection/>
    </xf>
    <xf numFmtId="0" fontId="17" fillId="0" borderId="0" xfId="57" applyFont="1" applyFill="1">
      <alignment/>
      <protection/>
    </xf>
    <xf numFmtId="0" fontId="19" fillId="0" borderId="0" xfId="57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7" applyFont="1" applyFill="1" applyBorder="1" applyAlignment="1" applyProtection="1">
      <alignment horizontal="left" vertical="center" wrapText="1" indent="1"/>
      <protection/>
    </xf>
    <xf numFmtId="0" fontId="7" fillId="0" borderId="0" xfId="57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7" applyFont="1" applyFill="1" applyBorder="1" applyAlignment="1" applyProtection="1">
      <alignment horizontal="left" vertical="center" wrapText="1"/>
      <protection/>
    </xf>
    <xf numFmtId="0" fontId="17" fillId="0" borderId="11" xfId="57" applyFont="1" applyFill="1" applyBorder="1" applyAlignment="1" applyProtection="1">
      <alignment horizontal="left" indent="6"/>
      <protection/>
    </xf>
    <xf numFmtId="0" fontId="17" fillId="0" borderId="11" xfId="57" applyFont="1" applyFill="1" applyBorder="1" applyAlignment="1" applyProtection="1">
      <alignment horizontal="left" vertical="center" wrapText="1" indent="6"/>
      <protection/>
    </xf>
    <xf numFmtId="0" fontId="17" fillId="0" borderId="15" xfId="57" applyFont="1" applyFill="1" applyBorder="1" applyAlignment="1" applyProtection="1">
      <alignment horizontal="left" vertical="center" wrapText="1" indent="6"/>
      <protection/>
    </xf>
    <xf numFmtId="0" fontId="17" fillId="0" borderId="29" xfId="57" applyFont="1" applyFill="1" applyBorder="1" applyAlignment="1" applyProtection="1">
      <alignment horizontal="left" vertical="center" wrapText="1" indent="6"/>
      <protection/>
    </xf>
    <xf numFmtId="0" fontId="2" fillId="0" borderId="0" xfId="57" applyFont="1" applyFill="1">
      <alignment/>
      <protection/>
    </xf>
    <xf numFmtId="164" fontId="5" fillId="0" borderId="0" xfId="57" applyNumberFormat="1" applyFont="1" applyFill="1" applyBorder="1" applyAlignment="1" applyProtection="1">
      <alignment horizontal="centerContinuous" vertical="center"/>
      <protection/>
    </xf>
    <xf numFmtId="0" fontId="0" fillId="0" borderId="17" xfId="57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/>
      <protection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23" xfId="57" applyFont="1" applyFill="1" applyBorder="1" applyAlignment="1">
      <alignment horizontal="center" vertical="center"/>
      <protection/>
    </xf>
    <xf numFmtId="0" fontId="0" fillId="0" borderId="26" xfId="5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4" fillId="0" borderId="23" xfId="57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5" fillId="0" borderId="20" xfId="57" applyFont="1" applyFill="1" applyBorder="1" applyAlignment="1" applyProtection="1">
      <alignment horizontal="center" vertical="center" wrapText="1"/>
      <protection/>
    </xf>
    <xf numFmtId="0" fontId="15" fillId="0" borderId="13" xfId="57" applyFont="1" applyFill="1" applyBorder="1" applyAlignment="1" applyProtection="1">
      <alignment horizontal="center" vertical="center" wrapText="1"/>
      <protection/>
    </xf>
    <xf numFmtId="0" fontId="15" fillId="0" borderId="30" xfId="57" applyFont="1" applyFill="1" applyBorder="1" applyAlignment="1" applyProtection="1">
      <alignment horizontal="center" vertical="center" wrapText="1"/>
      <protection/>
    </xf>
    <xf numFmtId="0" fontId="17" fillId="0" borderId="22" xfId="57" applyFont="1" applyFill="1" applyBorder="1" applyAlignment="1" applyProtection="1">
      <alignment horizontal="center" vertical="center"/>
      <protection/>
    </xf>
    <xf numFmtId="0" fontId="17" fillId="0" borderId="23" xfId="57" applyFont="1" applyFill="1" applyBorder="1" applyAlignment="1" applyProtection="1">
      <alignment horizontal="center" vertical="center"/>
      <protection/>
    </xf>
    <xf numFmtId="0" fontId="17" fillId="0" borderId="26" xfId="57" applyFont="1" applyFill="1" applyBorder="1" applyAlignment="1" applyProtection="1">
      <alignment horizontal="center" vertical="center"/>
      <protection/>
    </xf>
    <xf numFmtId="0" fontId="17" fillId="0" borderId="20" xfId="57" applyFont="1" applyFill="1" applyBorder="1" applyAlignment="1" applyProtection="1">
      <alignment horizontal="center" vertical="center"/>
      <protection/>
    </xf>
    <xf numFmtId="0" fontId="17" fillId="0" borderId="17" xfId="57" applyFont="1" applyFill="1" applyBorder="1" applyAlignment="1" applyProtection="1">
      <alignment horizontal="center" vertical="center"/>
      <protection/>
    </xf>
    <xf numFmtId="0" fontId="17" fillId="0" borderId="19" xfId="57" applyFont="1" applyFill="1" applyBorder="1" applyAlignment="1" applyProtection="1">
      <alignment horizontal="center" vertical="center"/>
      <protection/>
    </xf>
    <xf numFmtId="165" fontId="17" fillId="0" borderId="30" xfId="42" applyNumberFormat="1" applyFont="1" applyFill="1" applyBorder="1" applyAlignment="1" applyProtection="1">
      <alignment/>
      <protection locked="0"/>
    </xf>
    <xf numFmtId="165" fontId="17" fillId="0" borderId="31" xfId="42" applyNumberFormat="1" applyFont="1" applyFill="1" applyBorder="1" applyAlignment="1" applyProtection="1">
      <alignment/>
      <protection locked="0"/>
    </xf>
    <xf numFmtId="165" fontId="17" fillId="0" borderId="32" xfId="42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3" xfId="57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7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7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2" xfId="42" applyNumberFormat="1" applyFont="1" applyFill="1" applyBorder="1" applyAlignment="1" applyProtection="1">
      <alignment/>
      <protection locked="0"/>
    </xf>
    <xf numFmtId="165" fontId="17" fillId="0" borderId="43" xfId="42" applyNumberFormat="1" applyFont="1" applyFill="1" applyBorder="1" applyAlignment="1" applyProtection="1">
      <alignment/>
      <protection locked="0"/>
    </xf>
    <xf numFmtId="165" fontId="17" fillId="0" borderId="44" xfId="42" applyNumberFormat="1" applyFont="1" applyFill="1" applyBorder="1" applyAlignment="1" applyProtection="1">
      <alignment/>
      <protection locked="0"/>
    </xf>
    <xf numFmtId="0" fontId="17" fillId="0" borderId="12" xfId="57" applyFont="1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8" fillId="0" borderId="29" xfId="57" applyFont="1" applyFill="1" applyBorder="1" applyAlignment="1" applyProtection="1">
      <alignment horizontal="center" vertical="center" wrapText="1"/>
      <protection/>
    </xf>
    <xf numFmtId="0" fontId="8" fillId="0" borderId="36" xfId="57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164" fontId="15" fillId="0" borderId="25" xfId="57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7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7" applyNumberFormat="1" applyFont="1" applyFill="1" applyBorder="1" applyAlignment="1" applyProtection="1">
      <alignment horizontal="right" vertical="center" wrapText="1" indent="1"/>
      <protection/>
    </xf>
    <xf numFmtId="164" fontId="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7" xfId="57" applyFont="1" applyFill="1" applyBorder="1" applyAlignment="1" applyProtection="1">
      <alignment horizontal="center" vertical="center"/>
      <protection/>
    </xf>
    <xf numFmtId="165" fontId="15" fillId="0" borderId="47" xfId="42" applyNumberFormat="1" applyFont="1" applyFill="1" applyBorder="1" applyAlignment="1" applyProtection="1">
      <alignment/>
      <protection/>
    </xf>
    <xf numFmtId="165" fontId="17" fillId="0" borderId="13" xfId="42" applyNumberFormat="1" applyFont="1" applyFill="1" applyBorder="1" applyAlignment="1" applyProtection="1">
      <alignment/>
      <protection locked="0"/>
    </xf>
    <xf numFmtId="165" fontId="17" fillId="0" borderId="11" xfId="42" applyNumberFormat="1" applyFont="1" applyFill="1" applyBorder="1" applyAlignment="1" applyProtection="1">
      <alignment/>
      <protection locked="0"/>
    </xf>
    <xf numFmtId="165" fontId="17" fillId="0" borderId="15" xfId="42" applyNumberFormat="1" applyFont="1" applyFill="1" applyBorder="1" applyAlignment="1" applyProtection="1">
      <alignment/>
      <protection locked="0"/>
    </xf>
    <xf numFmtId="165" fontId="15" fillId="0" borderId="23" xfId="42" applyNumberFormat="1" applyFont="1" applyFill="1" applyBorder="1" applyAlignment="1" applyProtection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57" applyNumberFormat="1" applyFont="1" applyFill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164" fontId="17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11" xfId="5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wrapText="1" indent="1"/>
      <protection/>
    </xf>
    <xf numFmtId="164" fontId="17" fillId="34" borderId="15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7" applyNumberFormat="1" applyFont="1" applyFill="1" applyBorder="1" applyAlignment="1" applyProtection="1">
      <alignment horizontal="right" vertical="center" wrapText="1" inden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164" fontId="15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0" fontId="22" fillId="0" borderId="28" xfId="0" applyFont="1" applyBorder="1" applyAlignment="1" applyProtection="1">
      <alignment wrapText="1"/>
      <protection/>
    </xf>
    <xf numFmtId="0" fontId="7" fillId="0" borderId="52" xfId="57" applyFont="1" applyFill="1" applyBorder="1" applyAlignment="1" applyProtection="1">
      <alignment horizontal="center" vertical="center" wrapText="1"/>
      <protection/>
    </xf>
    <xf numFmtId="0" fontId="7" fillId="0" borderId="52" xfId="57" applyFont="1" applyFill="1" applyBorder="1" applyAlignment="1" applyProtection="1">
      <alignment vertical="center" wrapText="1"/>
      <protection/>
    </xf>
    <xf numFmtId="164" fontId="7" fillId="0" borderId="52" xfId="57" applyNumberFormat="1" applyFont="1" applyFill="1" applyBorder="1" applyAlignment="1" applyProtection="1">
      <alignment horizontal="right" vertical="center" wrapText="1" indent="1"/>
      <protection/>
    </xf>
    <xf numFmtId="0" fontId="17" fillId="0" borderId="52" xfId="57" applyFont="1" applyFill="1" applyBorder="1" applyAlignment="1" applyProtection="1">
      <alignment horizontal="right" vertical="center" wrapText="1" indent="1"/>
      <protection locked="0"/>
    </xf>
    <xf numFmtId="0" fontId="0" fillId="0" borderId="0" xfId="57" applyFont="1" applyFill="1" applyBorder="1">
      <alignment/>
      <protection/>
    </xf>
    <xf numFmtId="0" fontId="17" fillId="0" borderId="12" xfId="57" applyFont="1" applyFill="1" applyBorder="1" applyAlignment="1" applyProtection="1">
      <alignment horizontal="left" vertical="center" wrapText="1" indent="6"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53" xfId="57" applyNumberFormat="1" applyFont="1" applyFill="1" applyBorder="1" applyAlignment="1" applyProtection="1">
      <alignment vertical="center" wrapText="1"/>
      <protection/>
    </xf>
    <xf numFmtId="164" fontId="15" fillId="0" borderId="26" xfId="57" applyNumberFormat="1" applyFont="1" applyFill="1" applyBorder="1" applyAlignment="1" applyProtection="1">
      <alignment vertical="center" wrapTex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49" fontId="17" fillId="0" borderId="18" xfId="57" applyNumberFormat="1" applyFont="1" applyFill="1" applyBorder="1" applyAlignment="1" applyProtection="1">
      <alignment horizontal="center" vertical="center" wrapText="1"/>
      <protection/>
    </xf>
    <xf numFmtId="49" fontId="17" fillId="0" borderId="17" xfId="57" applyNumberFormat="1" applyFont="1" applyFill="1" applyBorder="1" applyAlignment="1" applyProtection="1">
      <alignment horizontal="center" vertical="center" wrapText="1"/>
      <protection/>
    </xf>
    <xf numFmtId="49" fontId="17" fillId="0" borderId="19" xfId="57" applyNumberFormat="1" applyFont="1" applyFill="1" applyBorder="1" applyAlignment="1" applyProtection="1">
      <alignment horizontal="center" vertical="center" wrapText="1"/>
      <protection/>
    </xf>
    <xf numFmtId="164" fontId="17" fillId="0" borderId="34" xfId="57" applyNumberFormat="1" applyFont="1" applyFill="1" applyBorder="1" applyAlignment="1" applyProtection="1">
      <alignment horizontal="right" vertical="center" wrapText="1" inden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164" fontId="15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7" xfId="0" applyFont="1" applyBorder="1" applyAlignment="1" applyProtection="1">
      <alignment horizontal="center" wrapText="1"/>
      <protection/>
    </xf>
    <xf numFmtId="164" fontId="17" fillId="34" borderId="31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4" xfId="57" applyFont="1" applyFill="1" applyBorder="1" applyAlignment="1" applyProtection="1">
      <alignment horizontal="center" vertical="center" wrapText="1"/>
      <protection/>
    </xf>
    <xf numFmtId="49" fontId="17" fillId="0" borderId="20" xfId="57" applyNumberFormat="1" applyFont="1" applyFill="1" applyBorder="1" applyAlignment="1" applyProtection="1">
      <alignment horizontal="center" vertical="center" wrapText="1"/>
      <protection/>
    </xf>
    <xf numFmtId="49" fontId="17" fillId="0" borderId="16" xfId="57" applyNumberFormat="1" applyFont="1" applyFill="1" applyBorder="1" applyAlignment="1" applyProtection="1">
      <alignment horizontal="center" vertical="center" wrapText="1"/>
      <protection/>
    </xf>
    <xf numFmtId="49" fontId="17" fillId="0" borderId="21" xfId="57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28" xfId="0" applyFont="1" applyBorder="1" applyAlignment="1" applyProtection="1">
      <alignment vertical="center" wrapText="1"/>
      <protection/>
    </xf>
    <xf numFmtId="164" fontId="15" fillId="0" borderId="46" xfId="57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57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5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57" applyNumberFormat="1" applyFont="1" applyFill="1" applyBorder="1" applyAlignment="1" applyProtection="1">
      <alignment horizontal="right" vertical="center" wrapText="1" indent="1"/>
      <protection/>
    </xf>
    <xf numFmtId="164" fontId="22" fillId="0" borderId="53" xfId="0" applyNumberFormat="1" applyFont="1" applyBorder="1" applyAlignment="1" applyProtection="1">
      <alignment horizontal="right" vertical="center" wrapText="1" indent="1"/>
      <protection/>
    </xf>
    <xf numFmtId="164" fontId="20" fillId="0" borderId="5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7" fillId="0" borderId="12" xfId="57" applyFont="1" applyFill="1" applyBorder="1" applyAlignment="1" applyProtection="1">
      <alignment horizontal="left" vertical="center" wrapText="1"/>
      <protection/>
    </xf>
    <xf numFmtId="0" fontId="20" fillId="0" borderId="28" xfId="0" applyFont="1" applyBorder="1" applyAlignment="1" applyProtection="1">
      <alignment horizontal="left" vertical="center" wrapText="1"/>
      <protection/>
    </xf>
    <xf numFmtId="0" fontId="17" fillId="0" borderId="13" xfId="57" applyFont="1" applyFill="1" applyBorder="1" applyAlignment="1" applyProtection="1">
      <alignment horizontal="left" vertical="center" wrapText="1"/>
      <protection/>
    </xf>
    <xf numFmtId="0" fontId="17" fillId="0" borderId="11" xfId="57" applyFont="1" applyFill="1" applyBorder="1" applyAlignment="1" applyProtection="1">
      <alignment horizontal="left" vertical="center" wrapText="1"/>
      <protection/>
    </xf>
    <xf numFmtId="0" fontId="17" fillId="0" borderId="14" xfId="57" applyFont="1" applyFill="1" applyBorder="1" applyAlignment="1" applyProtection="1">
      <alignment horizontal="left" vertical="center" wrapText="1"/>
      <protection/>
    </xf>
    <xf numFmtId="0" fontId="17" fillId="0" borderId="0" xfId="57" applyFont="1" applyFill="1" applyBorder="1" applyAlignment="1" applyProtection="1">
      <alignment horizontal="left" vertical="center" wrapText="1"/>
      <protection/>
    </xf>
    <xf numFmtId="0" fontId="17" fillId="0" borderId="11" xfId="57" applyFont="1" applyFill="1" applyBorder="1" applyAlignment="1" applyProtection="1">
      <alignment horizontal="left" vertical="center"/>
      <protection/>
    </xf>
    <xf numFmtId="0" fontId="17" fillId="0" borderId="15" xfId="57" applyFont="1" applyFill="1" applyBorder="1" applyAlignment="1" applyProtection="1">
      <alignment horizontal="left" vertical="center" wrapText="1"/>
      <protection/>
    </xf>
    <xf numFmtId="0" fontId="17" fillId="0" borderId="29" xfId="57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17" fillId="0" borderId="10" xfId="57" applyFont="1" applyFill="1" applyBorder="1" applyAlignment="1" applyProtection="1">
      <alignment horizontal="left" vertical="center" wrapText="1"/>
      <protection/>
    </xf>
    <xf numFmtId="0" fontId="15" fillId="0" borderId="23" xfId="57" applyFont="1" applyFill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164" fontId="17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66" fontId="0" fillId="0" borderId="12" xfId="42" applyNumberFormat="1" applyFont="1" applyFill="1" applyBorder="1" applyAlignment="1" applyProtection="1">
      <alignment horizontal="right"/>
      <protection locked="0"/>
    </xf>
    <xf numFmtId="166" fontId="0" fillId="0" borderId="34" xfId="42" applyNumberFormat="1" applyFont="1" applyFill="1" applyBorder="1" applyAlignment="1">
      <alignment horizontal="right"/>
    </xf>
    <xf numFmtId="166" fontId="0" fillId="0" borderId="11" xfId="42" applyNumberFormat="1" applyFont="1" applyFill="1" applyBorder="1" applyAlignment="1" applyProtection="1">
      <alignment horizontal="right"/>
      <protection locked="0"/>
    </xf>
    <xf numFmtId="166" fontId="0" fillId="0" borderId="31" xfId="42" applyNumberFormat="1" applyFont="1" applyFill="1" applyBorder="1" applyAlignment="1">
      <alignment horizontal="right"/>
    </xf>
    <xf numFmtId="166" fontId="0" fillId="0" borderId="15" xfId="42" applyNumberFormat="1" applyFont="1" applyFill="1" applyBorder="1" applyAlignment="1" applyProtection="1">
      <alignment horizontal="right"/>
      <protection locked="0"/>
    </xf>
    <xf numFmtId="166" fontId="0" fillId="0" borderId="23" xfId="57" applyNumberFormat="1" applyFont="1" applyFill="1" applyBorder="1" applyAlignment="1">
      <alignment horizontal="right"/>
      <protection/>
    </xf>
    <xf numFmtId="166" fontId="0" fillId="0" borderId="26" xfId="57" applyNumberFormat="1" applyFont="1" applyFill="1" applyBorder="1" applyAlignment="1">
      <alignment horizontal="right"/>
      <protection/>
    </xf>
    <xf numFmtId="0" fontId="0" fillId="0" borderId="12" xfId="57" applyFont="1" applyFill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center"/>
      <protection locked="0"/>
    </xf>
    <xf numFmtId="0" fontId="0" fillId="0" borderId="15" xfId="57" applyFont="1" applyFill="1" applyBorder="1" applyAlignment="1" applyProtection="1">
      <alignment horizontal="left" vertical="center"/>
      <protection locked="0"/>
    </xf>
    <xf numFmtId="0" fontId="24" fillId="0" borderId="11" xfId="0" applyFont="1" applyBorder="1" applyAlignment="1">
      <alignment vertical="center"/>
    </xf>
    <xf numFmtId="165" fontId="15" fillId="0" borderId="26" xfId="42" applyNumberFormat="1" applyFont="1" applyFill="1" applyBorder="1" applyAlignment="1" applyProtection="1">
      <alignment/>
      <protection/>
    </xf>
    <xf numFmtId="0" fontId="17" fillId="0" borderId="13" xfId="57" applyFont="1" applyFill="1" applyBorder="1" applyAlignment="1" applyProtection="1">
      <alignment horizontal="left" vertical="center"/>
      <protection locked="0"/>
    </xf>
    <xf numFmtId="0" fontId="17" fillId="0" borderId="11" xfId="57" applyFont="1" applyFill="1" applyBorder="1" applyAlignment="1" applyProtection="1">
      <alignment horizontal="left" vertical="center"/>
      <protection locked="0"/>
    </xf>
    <xf numFmtId="0" fontId="17" fillId="0" borderId="15" xfId="57" applyFont="1" applyFill="1" applyBorder="1" applyAlignment="1" applyProtection="1">
      <alignment horizontal="left" vertical="center"/>
      <protection locked="0"/>
    </xf>
    <xf numFmtId="1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1" xfId="57" applyNumberFormat="1" applyFont="1" applyFill="1" applyBorder="1" applyAlignment="1" applyProtection="1">
      <alignment horizontal="right" vertical="center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49" fontId="8" fillId="0" borderId="6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164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Fill="1" applyAlignment="1" applyProtection="1">
      <alignment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7" applyFont="1" applyFill="1" applyBorder="1" applyAlignment="1" applyProtection="1">
      <alignment horizontal="lef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57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8" xfId="57" applyFont="1" applyFill="1" applyBorder="1" applyAlignment="1" applyProtection="1" quotePrefix="1">
      <alignment horizontal="lef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8" xfId="57" applyFont="1" applyFill="1" applyBorder="1" applyAlignment="1" applyProtection="1">
      <alignment horizontal="lef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vertical="center" wrapText="1"/>
      <protection/>
    </xf>
    <xf numFmtId="49" fontId="8" fillId="0" borderId="42" xfId="0" applyNumberFormat="1" applyFont="1" applyFill="1" applyBorder="1" applyAlignment="1" applyProtection="1">
      <alignment horizontal="right" vertical="center"/>
      <protection/>
    </xf>
    <xf numFmtId="3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57" xfId="57" applyNumberFormat="1" applyFont="1" applyFill="1" applyBorder="1" applyAlignment="1" applyProtection="1">
      <alignment horizontal="right" vertical="center" wrapText="1" indent="1"/>
      <protection/>
    </xf>
    <xf numFmtId="3" fontId="17" fillId="0" borderId="37" xfId="57" applyNumberFormat="1" applyFont="1" applyFill="1" applyBorder="1" applyAlignment="1" applyProtection="1">
      <alignment horizontal="right" vertical="center" wrapText="1" indent="1"/>
      <protection/>
    </xf>
    <xf numFmtId="3" fontId="17" fillId="0" borderId="11" xfId="57" applyNumberFormat="1" applyFont="1" applyFill="1" applyBorder="1" applyAlignment="1" applyProtection="1">
      <alignment horizontal="right" vertical="center" wrapText="1" indent="1"/>
      <protection/>
    </xf>
    <xf numFmtId="3" fontId="17" fillId="0" borderId="55" xfId="57" applyNumberFormat="1" applyFont="1" applyFill="1" applyBorder="1" applyAlignment="1" applyProtection="1">
      <alignment horizontal="right" vertical="center" wrapText="1" indent="1"/>
      <protection/>
    </xf>
    <xf numFmtId="3" fontId="17" fillId="0" borderId="60" xfId="57" applyNumberFormat="1" applyFont="1" applyFill="1" applyBorder="1" applyAlignment="1" applyProtection="1">
      <alignment horizontal="right" vertical="center" wrapText="1" indent="1"/>
      <protection/>
    </xf>
    <xf numFmtId="3" fontId="15" fillId="0" borderId="53" xfId="57" applyNumberFormat="1" applyFont="1" applyFill="1" applyBorder="1" applyAlignment="1" applyProtection="1">
      <alignment horizontal="right" vertical="center" wrapText="1" indent="1"/>
      <protection/>
    </xf>
    <xf numFmtId="3" fontId="17" fillId="0" borderId="60" xfId="57" applyNumberFormat="1" applyFont="1" applyFill="1" applyBorder="1" applyAlignment="1" applyProtection="1">
      <alignment horizontal="right" vertical="center" wrapText="1" indent="1"/>
      <protection/>
    </xf>
    <xf numFmtId="3" fontId="17" fillId="0" borderId="11" xfId="57" applyNumberFormat="1" applyFont="1" applyFill="1" applyBorder="1" applyAlignment="1" applyProtection="1">
      <alignment horizontal="right" vertical="center" wrapText="1" indent="1"/>
      <protection/>
    </xf>
    <xf numFmtId="3" fontId="17" fillId="0" borderId="29" xfId="57" applyNumberFormat="1" applyFont="1" applyFill="1" applyBorder="1" applyAlignment="1" applyProtection="1" quotePrefix="1">
      <alignment horizontal="right" vertical="center" wrapText="1" indent="1"/>
      <protection/>
    </xf>
    <xf numFmtId="3" fontId="17" fillId="0" borderId="29" xfId="57" applyNumberFormat="1" applyFont="1" applyFill="1" applyBorder="1" applyAlignment="1" applyProtection="1">
      <alignment horizontal="right" vertical="center" wrapText="1" indent="1"/>
      <protection/>
    </xf>
    <xf numFmtId="3" fontId="15" fillId="0" borderId="23" xfId="57" applyNumberFormat="1" applyFont="1" applyFill="1" applyBorder="1" applyAlignment="1" applyProtection="1">
      <alignment horizontal="right" vertical="center" wrapText="1" indent="1"/>
      <protection/>
    </xf>
    <xf numFmtId="3" fontId="26" fillId="0" borderId="23" xfId="0" applyNumberFormat="1" applyFont="1" applyBorder="1" applyAlignment="1" applyProtection="1">
      <alignment horizontal="right" wrapText="1" indent="1"/>
      <protection/>
    </xf>
    <xf numFmtId="3" fontId="8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23" fillId="0" borderId="31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/>
    </xf>
    <xf numFmtId="0" fontId="4" fillId="0" borderId="38" xfId="0" applyFont="1" applyFill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 wrapText="1"/>
      <protection/>
    </xf>
    <xf numFmtId="0" fontId="4" fillId="0" borderId="38" xfId="0" applyFont="1" applyBorder="1" applyAlignment="1">
      <alignment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8" fillId="0" borderId="59" xfId="0" applyNumberFormat="1" applyFont="1" applyFill="1" applyBorder="1" applyAlignment="1" applyProtection="1">
      <alignment horizontal="center" vertical="center"/>
      <protection/>
    </xf>
    <xf numFmtId="164" fontId="8" fillId="0" borderId="36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7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67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6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/>
    </xf>
    <xf numFmtId="164" fontId="0" fillId="33" borderId="5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164" fontId="10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vertical="center"/>
    </xf>
    <xf numFmtId="0" fontId="8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6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3" fillId="0" borderId="0" xfId="58" applyFill="1" applyProtection="1">
      <alignment/>
      <protection locked="0"/>
    </xf>
    <xf numFmtId="0" fontId="3" fillId="0" borderId="0" xfId="58" applyFill="1" applyProtection="1">
      <alignment/>
      <protection/>
    </xf>
    <xf numFmtId="0" fontId="6" fillId="0" borderId="0" xfId="0" applyFont="1" applyFill="1" applyAlignment="1">
      <alignment horizontal="right"/>
    </xf>
    <xf numFmtId="0" fontId="8" fillId="0" borderId="24" xfId="58" applyFont="1" applyFill="1" applyBorder="1" applyAlignment="1" applyProtection="1">
      <alignment horizontal="center" vertical="center" wrapText="1"/>
      <protection/>
    </xf>
    <xf numFmtId="0" fontId="8" fillId="0" borderId="25" xfId="58" applyFont="1" applyFill="1" applyBorder="1" applyAlignment="1" applyProtection="1">
      <alignment horizontal="center" vertical="center"/>
      <protection/>
    </xf>
    <xf numFmtId="0" fontId="8" fillId="0" borderId="33" xfId="58" applyFont="1" applyFill="1" applyBorder="1" applyAlignment="1" applyProtection="1">
      <alignment horizontal="center" vertical="center"/>
      <protection/>
    </xf>
    <xf numFmtId="0" fontId="17" fillId="0" borderId="22" xfId="58" applyFont="1" applyFill="1" applyBorder="1" applyAlignment="1" applyProtection="1">
      <alignment horizontal="left" vertical="center" indent="1"/>
      <protection/>
    </xf>
    <xf numFmtId="0" fontId="3" fillId="0" borderId="0" xfId="58" applyFill="1" applyAlignment="1" applyProtection="1">
      <alignment vertical="center"/>
      <protection/>
    </xf>
    <xf numFmtId="0" fontId="17" fillId="0" borderId="16" xfId="58" applyFont="1" applyFill="1" applyBorder="1" applyAlignment="1" applyProtection="1">
      <alignment horizontal="left" vertical="center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164" fontId="17" fillId="0" borderId="10" xfId="58" applyNumberFormat="1" applyFont="1" applyFill="1" applyBorder="1" applyAlignment="1" applyProtection="1">
      <alignment vertical="center"/>
      <protection locked="0"/>
    </xf>
    <xf numFmtId="164" fontId="17" fillId="0" borderId="66" xfId="58" applyNumberFormat="1" applyFont="1" applyFill="1" applyBorder="1" applyAlignment="1" applyProtection="1">
      <alignment vertical="center"/>
      <protection/>
    </xf>
    <xf numFmtId="0" fontId="17" fillId="0" borderId="17" xfId="58" applyFont="1" applyFill="1" applyBorder="1" applyAlignment="1" applyProtection="1">
      <alignment horizontal="left" vertical="center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164" fontId="17" fillId="0" borderId="11" xfId="58" applyNumberFormat="1" applyFont="1" applyFill="1" applyBorder="1" applyAlignment="1" applyProtection="1">
      <alignment vertical="center"/>
      <protection locked="0"/>
    </xf>
    <xf numFmtId="164" fontId="17" fillId="0" borderId="31" xfId="58" applyNumberFormat="1" applyFont="1" applyFill="1" applyBorder="1" applyAlignment="1" applyProtection="1">
      <alignment vertical="center"/>
      <protection/>
    </xf>
    <xf numFmtId="0" fontId="3" fillId="0" borderId="0" xfId="58" applyFill="1" applyAlignment="1" applyProtection="1">
      <alignment vertical="center"/>
      <protection locked="0"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164" fontId="17" fillId="0" borderId="12" xfId="58" applyNumberFormat="1" applyFont="1" applyFill="1" applyBorder="1" applyAlignment="1" applyProtection="1">
      <alignment vertical="center"/>
      <protection locked="0"/>
    </xf>
    <xf numFmtId="164" fontId="17" fillId="0" borderId="34" xfId="58" applyNumberFormat="1" applyFont="1" applyFill="1" applyBorder="1" applyAlignment="1" applyProtection="1">
      <alignment vertical="center"/>
      <protection/>
    </xf>
    <xf numFmtId="0" fontId="17" fillId="0" borderId="11" xfId="58" applyFont="1" applyFill="1" applyBorder="1" applyAlignment="1" applyProtection="1">
      <alignment horizontal="left" vertical="center" indent="1"/>
      <protection/>
    </xf>
    <xf numFmtId="0" fontId="8" fillId="0" borderId="23" xfId="58" applyFont="1" applyFill="1" applyBorder="1" applyAlignment="1" applyProtection="1">
      <alignment horizontal="left" vertical="center" indent="1"/>
      <protection/>
    </xf>
    <xf numFmtId="164" fontId="15" fillId="0" borderId="23" xfId="58" applyNumberFormat="1" applyFont="1" applyFill="1" applyBorder="1" applyAlignment="1" applyProtection="1">
      <alignment vertical="center"/>
      <protection/>
    </xf>
    <xf numFmtId="164" fontId="15" fillId="0" borderId="26" xfId="58" applyNumberFormat="1" applyFont="1" applyFill="1" applyBorder="1" applyAlignment="1" applyProtection="1">
      <alignment vertical="center"/>
      <protection/>
    </xf>
    <xf numFmtId="0" fontId="17" fillId="0" borderId="18" xfId="58" applyFont="1" applyFill="1" applyBorder="1" applyAlignment="1" applyProtection="1">
      <alignment horizontal="left" vertical="center" indent="1"/>
      <protection/>
    </xf>
    <xf numFmtId="0" fontId="17" fillId="0" borderId="12" xfId="58" applyFont="1" applyFill="1" applyBorder="1" applyAlignment="1" applyProtection="1">
      <alignment horizontal="left" vertical="center" indent="1"/>
      <protection/>
    </xf>
    <xf numFmtId="0" fontId="17" fillId="0" borderId="10" xfId="58" applyFont="1" applyFill="1" applyBorder="1" applyAlignment="1" applyProtection="1">
      <alignment horizontal="left" vertical="center" indent="1"/>
      <protection/>
    </xf>
    <xf numFmtId="0" fontId="15" fillId="0" borderId="22" xfId="58" applyFont="1" applyFill="1" applyBorder="1" applyAlignment="1" applyProtection="1">
      <alignment horizontal="left" vertical="center" indent="1"/>
      <protection/>
    </xf>
    <xf numFmtId="0" fontId="8" fillId="0" borderId="23" xfId="58" applyFont="1" applyFill="1" applyBorder="1" applyAlignment="1" applyProtection="1">
      <alignment horizontal="left" indent="1"/>
      <protection/>
    </xf>
    <xf numFmtId="164" fontId="15" fillId="0" borderId="23" xfId="58" applyNumberFormat="1" applyFont="1" applyFill="1" applyBorder="1" applyProtection="1">
      <alignment/>
      <protection/>
    </xf>
    <xf numFmtId="164" fontId="15" fillId="0" borderId="26" xfId="58" applyNumberFormat="1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 locked="0"/>
    </xf>
    <xf numFmtId="0" fontId="7" fillId="0" borderId="0" xfId="58" applyFont="1" applyFill="1" applyProtection="1">
      <alignment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57" applyNumberFormat="1" applyFont="1" applyFill="1" applyBorder="1" applyAlignment="1" applyProtection="1">
      <alignment horizontal="center" vertical="center"/>
      <protection/>
    </xf>
    <xf numFmtId="164" fontId="16" fillId="0" borderId="51" xfId="57" applyNumberFormat="1" applyFont="1" applyFill="1" applyBorder="1" applyAlignment="1" applyProtection="1">
      <alignment horizontal="left" vertical="center"/>
      <protection/>
    </xf>
    <xf numFmtId="164" fontId="16" fillId="0" borderId="51" xfId="57" applyNumberFormat="1" applyFont="1" applyFill="1" applyBorder="1" applyAlignment="1" applyProtection="1">
      <alignment horizontal="left"/>
      <protection/>
    </xf>
    <xf numFmtId="0" fontId="8" fillId="0" borderId="20" xfId="57" applyFont="1" applyFill="1" applyBorder="1" applyAlignment="1" applyProtection="1">
      <alignment horizontal="center" vertical="center" wrapText="1"/>
      <protection/>
    </xf>
    <xf numFmtId="0" fontId="8" fillId="0" borderId="21" xfId="57" applyFont="1" applyFill="1" applyBorder="1" applyAlignment="1" applyProtection="1">
      <alignment horizontal="center" vertical="center" wrapText="1"/>
      <protection/>
    </xf>
    <xf numFmtId="0" fontId="8" fillId="0" borderId="13" xfId="57" applyFont="1" applyFill="1" applyBorder="1" applyAlignment="1" applyProtection="1">
      <alignment horizontal="center" vertical="center" wrapText="1"/>
      <protection/>
    </xf>
    <xf numFmtId="0" fontId="8" fillId="0" borderId="29" xfId="57" applyFont="1" applyFill="1" applyBorder="1" applyAlignment="1" applyProtection="1">
      <alignment horizontal="center" vertical="center" wrapText="1"/>
      <protection/>
    </xf>
    <xf numFmtId="164" fontId="8" fillId="0" borderId="13" xfId="57" applyNumberFormat="1" applyFont="1" applyFill="1" applyBorder="1" applyAlignment="1" applyProtection="1">
      <alignment horizontal="center" vertical="center"/>
      <protection/>
    </xf>
    <xf numFmtId="0" fontId="7" fillId="0" borderId="0" xfId="57" applyFont="1" applyFill="1" applyAlignment="1" applyProtection="1">
      <alignment horizontal="center"/>
      <protection/>
    </xf>
    <xf numFmtId="164" fontId="8" fillId="0" borderId="30" xfId="57" applyNumberFormat="1" applyFont="1" applyFill="1" applyBorder="1" applyAlignment="1" applyProtection="1">
      <alignment horizontal="center" vertical="center"/>
      <protection/>
    </xf>
    <xf numFmtId="164" fontId="8" fillId="0" borderId="69" xfId="0" applyNumberFormat="1" applyFont="1" applyFill="1" applyBorder="1" applyAlignment="1" applyProtection="1">
      <alignment horizontal="center" vertical="center" wrapText="1"/>
      <protection/>
    </xf>
    <xf numFmtId="164" fontId="8" fillId="0" borderId="7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8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72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32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4" fillId="0" borderId="19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8" fillId="0" borderId="22" xfId="57" applyFont="1" applyFill="1" applyBorder="1" applyAlignment="1" applyProtection="1">
      <alignment horizontal="left"/>
      <protection/>
    </xf>
    <xf numFmtId="0" fontId="8" fillId="0" borderId="23" xfId="57" applyFont="1" applyFill="1" applyBorder="1" applyAlignment="1" applyProtection="1">
      <alignment horizontal="left"/>
      <protection/>
    </xf>
    <xf numFmtId="0" fontId="17" fillId="0" borderId="52" xfId="57" applyFont="1" applyFill="1" applyBorder="1" applyAlignment="1">
      <alignment horizontal="justify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62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2" xfId="0" applyFont="1" applyFill="1" applyBorder="1" applyAlignment="1" applyProtection="1">
      <alignment horizontal="right" indent="1"/>
      <protection locked="0"/>
    </xf>
    <xf numFmtId="0" fontId="8" fillId="0" borderId="48" xfId="0" applyFont="1" applyFill="1" applyBorder="1" applyAlignment="1" applyProtection="1">
      <alignment horizontal="left" indent="1"/>
      <protection/>
    </xf>
    <xf numFmtId="0" fontId="8" fillId="0" borderId="63" xfId="0" applyFont="1" applyFill="1" applyBorder="1" applyAlignment="1" applyProtection="1">
      <alignment horizontal="left" indent="1"/>
      <protection/>
    </xf>
    <xf numFmtId="0" fontId="8" fillId="0" borderId="45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8" fillId="0" borderId="76" xfId="0" applyFont="1" applyFill="1" applyBorder="1" applyAlignment="1" applyProtection="1">
      <alignment horizontal="center"/>
      <protection/>
    </xf>
    <xf numFmtId="0" fontId="8" fillId="0" borderId="52" xfId="0" applyFont="1" applyFill="1" applyBorder="1" applyAlignment="1" applyProtection="1">
      <alignment horizontal="center"/>
      <protection/>
    </xf>
    <xf numFmtId="0" fontId="8" fillId="0" borderId="77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64" fontId="14" fillId="0" borderId="51" xfId="0" applyNumberFormat="1" applyFont="1" applyFill="1" applyBorder="1" applyAlignment="1" applyProtection="1">
      <alignment horizontal="righ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78" xfId="0" applyFont="1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8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69" xfId="0" applyNumberFormat="1" applyFont="1" applyFill="1" applyBorder="1" applyAlignment="1" applyProtection="1">
      <alignment horizontal="center" vertical="center" wrapText="1"/>
      <protection/>
    </xf>
    <xf numFmtId="164" fontId="8" fillId="0" borderId="70" xfId="0" applyNumberFormat="1" applyFont="1" applyFill="1" applyBorder="1" applyAlignment="1" applyProtection="1">
      <alignment horizontal="center" vertical="center" wrapText="1"/>
      <protection/>
    </xf>
    <xf numFmtId="164" fontId="8" fillId="0" borderId="69" xfId="0" applyNumberFormat="1" applyFont="1" applyFill="1" applyBorder="1" applyAlignment="1" applyProtection="1">
      <alignment horizontal="center" vertical="center"/>
      <protection/>
    </xf>
    <xf numFmtId="164" fontId="8" fillId="0" borderId="70" xfId="0" applyNumberFormat="1" applyFont="1" applyFill="1" applyBorder="1" applyAlignment="1" applyProtection="1">
      <alignment horizontal="center" vertical="center"/>
      <protection/>
    </xf>
    <xf numFmtId="164" fontId="8" fillId="0" borderId="49" xfId="0" applyNumberFormat="1" applyFont="1" applyFill="1" applyBorder="1" applyAlignment="1" applyProtection="1">
      <alignment horizontal="center" vertical="center"/>
      <protection/>
    </xf>
    <xf numFmtId="164" fontId="8" fillId="0" borderId="73" xfId="0" applyNumberFormat="1" applyFont="1" applyFill="1" applyBorder="1" applyAlignment="1" applyProtection="1">
      <alignment horizontal="center" vertical="center"/>
      <protection/>
    </xf>
    <xf numFmtId="164" fontId="8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wrapText="1"/>
    </xf>
    <xf numFmtId="0" fontId="17" fillId="0" borderId="52" xfId="0" applyFont="1" applyFill="1" applyBorder="1" applyAlignment="1">
      <alignment horizontal="justify" vertical="center" wrapText="1"/>
    </xf>
    <xf numFmtId="0" fontId="7" fillId="0" borderId="0" xfId="58" applyFont="1" applyFill="1" applyAlignment="1" applyProtection="1">
      <alignment horizontal="center" wrapText="1"/>
      <protection/>
    </xf>
    <xf numFmtId="0" fontId="7" fillId="0" borderId="0" xfId="58" applyFont="1" applyFill="1" applyAlignment="1" applyProtection="1">
      <alignment horizontal="center"/>
      <protection/>
    </xf>
    <xf numFmtId="0" fontId="16" fillId="0" borderId="53" xfId="58" applyFont="1" applyFill="1" applyBorder="1" applyAlignment="1" applyProtection="1">
      <alignment horizontal="left" vertical="center" indent="1"/>
      <protection/>
    </xf>
    <xf numFmtId="0" fontId="16" fillId="0" borderId="63" xfId="58" applyFont="1" applyFill="1" applyBorder="1" applyAlignment="1" applyProtection="1">
      <alignment horizontal="left" vertical="center" indent="1"/>
      <protection/>
    </xf>
    <xf numFmtId="0" fontId="16" fillId="0" borderId="47" xfId="58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hivatkozás" xfId="52"/>
    <cellStyle name="Input" xfId="53"/>
    <cellStyle name="Linked Cell" xfId="54"/>
    <cellStyle name="Már látott hiperhivatkozás" xfId="55"/>
    <cellStyle name="Neutral" xfId="56"/>
    <cellStyle name="Normál_KVRENMUNKA" xfId="57"/>
    <cellStyle name="Normál_SEGEDLETEK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zoomScale="120" zoomScaleNormal="120" zoomScaleSheetLayoutView="130" zoomScalePageLayoutView="0" workbookViewId="0" topLeftCell="A151">
      <selection activeCell="D139" sqref="D139"/>
    </sheetView>
  </sheetViews>
  <sheetFormatPr defaultColWidth="9.00390625" defaultRowHeight="12.75"/>
  <cols>
    <col min="1" max="1" width="9.00390625" style="191" customWidth="1"/>
    <col min="2" max="2" width="71.125" style="191" customWidth="1"/>
    <col min="3" max="3" width="15.50390625" style="192" customWidth="1"/>
    <col min="4" max="4" width="15.50390625" style="191" customWidth="1"/>
    <col min="5" max="5" width="9.00390625" style="27" customWidth="1"/>
    <col min="6" max="16384" width="9.375" style="27" customWidth="1"/>
  </cols>
  <sheetData>
    <row r="1" spans="1:4" ht="15.75" customHeight="1">
      <c r="A1" s="535" t="s">
        <v>3</v>
      </c>
      <c r="B1" s="535"/>
      <c r="C1" s="535"/>
      <c r="D1" s="535"/>
    </row>
    <row r="2" spans="1:4" ht="15.75" customHeight="1" thickBot="1">
      <c r="A2" s="536" t="s">
        <v>103</v>
      </c>
      <c r="B2" s="536"/>
      <c r="D2" s="338" t="s">
        <v>427</v>
      </c>
    </row>
    <row r="3" spans="1:4" ht="15.75" customHeight="1">
      <c r="A3" s="538" t="s">
        <v>54</v>
      </c>
      <c r="B3" s="540" t="s">
        <v>5</v>
      </c>
      <c r="C3" s="542" t="s">
        <v>360</v>
      </c>
      <c r="D3" s="542"/>
    </row>
    <row r="4" spans="1:4" ht="37.5" customHeight="1" thickBot="1">
      <c r="A4" s="539"/>
      <c r="B4" s="541"/>
      <c r="C4" s="199" t="s">
        <v>194</v>
      </c>
      <c r="D4" s="199" t="s">
        <v>195</v>
      </c>
    </row>
    <row r="5" spans="1:4" s="28" customFormat="1" ht="12" customHeight="1" thickBot="1">
      <c r="A5" s="24">
        <v>1</v>
      </c>
      <c r="B5" s="25">
        <v>2</v>
      </c>
      <c r="C5" s="25">
        <v>3</v>
      </c>
      <c r="D5" s="25">
        <v>4</v>
      </c>
    </row>
    <row r="6" spans="1:4" s="1" customFormat="1" ht="12" customHeight="1" thickBot="1">
      <c r="A6" s="17" t="s">
        <v>6</v>
      </c>
      <c r="B6" s="314" t="s">
        <v>198</v>
      </c>
      <c r="C6" s="205">
        <f>+C7+C8+C9+C10+C11+C12</f>
        <v>163700</v>
      </c>
      <c r="D6" s="205">
        <f>+D7+D8+D9+D10+D11+D12</f>
        <v>174346</v>
      </c>
    </row>
    <row r="7" spans="1:4" s="1" customFormat="1" ht="12" customHeight="1">
      <c r="A7" s="12" t="s">
        <v>66</v>
      </c>
      <c r="B7" s="315" t="s">
        <v>199</v>
      </c>
      <c r="C7" s="207">
        <v>71762</v>
      </c>
      <c r="D7" s="207">
        <v>71762</v>
      </c>
    </row>
    <row r="8" spans="1:4" s="1" customFormat="1" ht="12" customHeight="1">
      <c r="A8" s="11" t="s">
        <v>67</v>
      </c>
      <c r="B8" s="312" t="s">
        <v>200</v>
      </c>
      <c r="C8" s="206">
        <v>17997</v>
      </c>
      <c r="D8" s="206">
        <v>24421</v>
      </c>
    </row>
    <row r="9" spans="1:4" s="1" customFormat="1" ht="12" customHeight="1">
      <c r="A9" s="11" t="s">
        <v>68</v>
      </c>
      <c r="B9" s="312" t="s">
        <v>201</v>
      </c>
      <c r="C9" s="206">
        <v>17295</v>
      </c>
      <c r="D9" s="206">
        <v>47672</v>
      </c>
    </row>
    <row r="10" spans="1:4" s="1" customFormat="1" ht="12" customHeight="1">
      <c r="A10" s="11" t="s">
        <v>69</v>
      </c>
      <c r="B10" s="312" t="s">
        <v>202</v>
      </c>
      <c r="C10" s="206">
        <v>1793</v>
      </c>
      <c r="D10" s="206">
        <v>1793</v>
      </c>
    </row>
    <row r="11" spans="1:4" s="1" customFormat="1" ht="12" customHeight="1">
      <c r="A11" s="11" t="s">
        <v>100</v>
      </c>
      <c r="B11" s="312" t="s">
        <v>203</v>
      </c>
      <c r="C11" s="235">
        <v>391</v>
      </c>
      <c r="D11" s="235">
        <v>3634</v>
      </c>
    </row>
    <row r="12" spans="1:4" s="1" customFormat="1" ht="12" customHeight="1" thickBot="1">
      <c r="A12" s="13" t="s">
        <v>70</v>
      </c>
      <c r="B12" s="311" t="s">
        <v>204</v>
      </c>
      <c r="C12" s="237">
        <v>54462</v>
      </c>
      <c r="D12" s="237">
        <v>25064</v>
      </c>
    </row>
    <row r="13" spans="1:4" s="1" customFormat="1" ht="12" customHeight="1" thickBot="1">
      <c r="A13" s="17" t="s">
        <v>7</v>
      </c>
      <c r="B13" s="316" t="s">
        <v>205</v>
      </c>
      <c r="C13" s="205">
        <f>+C14+C15+C16+C17+C18</f>
        <v>45503</v>
      </c>
      <c r="D13" s="205">
        <f>+D14+D15+D16+D17+D18</f>
        <v>190809</v>
      </c>
    </row>
    <row r="14" spans="1:4" s="1" customFormat="1" ht="12" customHeight="1">
      <c r="A14" s="12" t="s">
        <v>72</v>
      </c>
      <c r="B14" s="315" t="s">
        <v>206</v>
      </c>
      <c r="C14" s="207"/>
      <c r="D14" s="207"/>
    </row>
    <row r="15" spans="1:4" s="1" customFormat="1" ht="12" customHeight="1">
      <c r="A15" s="11" t="s">
        <v>73</v>
      </c>
      <c r="B15" s="312" t="s">
        <v>207</v>
      </c>
      <c r="C15" s="206"/>
      <c r="D15" s="206"/>
    </row>
    <row r="16" spans="1:4" s="1" customFormat="1" ht="12" customHeight="1">
      <c r="A16" s="11" t="s">
        <v>74</v>
      </c>
      <c r="B16" s="312" t="s">
        <v>413</v>
      </c>
      <c r="C16" s="206"/>
      <c r="D16" s="206"/>
    </row>
    <row r="17" spans="1:4" s="1" customFormat="1" ht="12" customHeight="1">
      <c r="A17" s="11" t="s">
        <v>75</v>
      </c>
      <c r="B17" s="312" t="s">
        <v>414</v>
      </c>
      <c r="C17" s="206"/>
      <c r="D17" s="206"/>
    </row>
    <row r="18" spans="1:4" s="1" customFormat="1" ht="12" customHeight="1">
      <c r="A18" s="11" t="s">
        <v>76</v>
      </c>
      <c r="B18" s="312" t="s">
        <v>210</v>
      </c>
      <c r="C18" s="206">
        <v>45503</v>
      </c>
      <c r="D18" s="206">
        <v>190809</v>
      </c>
    </row>
    <row r="19" spans="1:4" s="1" customFormat="1" ht="12" customHeight="1" thickBot="1">
      <c r="A19" s="13" t="s">
        <v>82</v>
      </c>
      <c r="B19" s="311" t="s">
        <v>211</v>
      </c>
      <c r="C19" s="208"/>
      <c r="D19" s="208"/>
    </row>
    <row r="20" spans="1:4" s="1" customFormat="1" ht="12" customHeight="1" thickBot="1">
      <c r="A20" s="17" t="s">
        <v>8</v>
      </c>
      <c r="B20" s="314" t="s">
        <v>212</v>
      </c>
      <c r="C20" s="205">
        <f>+C21+C22+C23+C24+C25</f>
        <v>179878</v>
      </c>
      <c r="D20" s="205">
        <f>+D21+D22+D23+D24+D25</f>
        <v>634695</v>
      </c>
    </row>
    <row r="21" spans="1:4" s="1" customFormat="1" ht="12" customHeight="1">
      <c r="A21" s="12" t="s">
        <v>55</v>
      </c>
      <c r="B21" s="315" t="s">
        <v>213</v>
      </c>
      <c r="C21" s="207"/>
      <c r="D21" s="207">
        <v>179365</v>
      </c>
    </row>
    <row r="22" spans="1:4" s="1" customFormat="1" ht="12" customHeight="1">
      <c r="A22" s="11" t="s">
        <v>56</v>
      </c>
      <c r="B22" s="312" t="s">
        <v>214</v>
      </c>
      <c r="C22" s="206"/>
      <c r="D22" s="206"/>
    </row>
    <row r="23" spans="1:4" s="1" customFormat="1" ht="12" customHeight="1">
      <c r="A23" s="11" t="s">
        <v>57</v>
      </c>
      <c r="B23" s="312" t="s">
        <v>415</v>
      </c>
      <c r="C23" s="206"/>
      <c r="D23" s="206"/>
    </row>
    <row r="24" spans="1:4" s="1" customFormat="1" ht="12" customHeight="1">
      <c r="A24" s="11" t="s">
        <v>58</v>
      </c>
      <c r="B24" s="312" t="s">
        <v>416</v>
      </c>
      <c r="C24" s="206"/>
      <c r="D24" s="206"/>
    </row>
    <row r="25" spans="1:4" s="1" customFormat="1" ht="12" customHeight="1">
      <c r="A25" s="11" t="s">
        <v>112</v>
      </c>
      <c r="B25" s="312" t="s">
        <v>217</v>
      </c>
      <c r="C25" s="206">
        <v>179878</v>
      </c>
      <c r="D25" s="206">
        <v>455330</v>
      </c>
    </row>
    <row r="26" spans="1:4" s="1" customFormat="1" ht="12" customHeight="1" thickBot="1">
      <c r="A26" s="13" t="s">
        <v>113</v>
      </c>
      <c r="B26" s="311" t="s">
        <v>218</v>
      </c>
      <c r="C26" s="208">
        <v>138944</v>
      </c>
      <c r="D26" s="208"/>
    </row>
    <row r="27" spans="1:4" s="1" customFormat="1" ht="12" customHeight="1" thickBot="1">
      <c r="A27" s="17" t="s">
        <v>114</v>
      </c>
      <c r="B27" s="314" t="s">
        <v>219</v>
      </c>
      <c r="C27" s="214">
        <f>+C28+C31+C32+C33</f>
        <v>19080</v>
      </c>
      <c r="D27" s="214">
        <f>+D28+D31+D32+D33</f>
        <v>19080</v>
      </c>
    </row>
    <row r="28" spans="1:4" s="1" customFormat="1" ht="12" customHeight="1">
      <c r="A28" s="12" t="s">
        <v>220</v>
      </c>
      <c r="B28" s="315" t="s">
        <v>221</v>
      </c>
      <c r="C28" s="239">
        <v>16180</v>
      </c>
      <c r="D28" s="239">
        <v>16180</v>
      </c>
    </row>
    <row r="29" spans="1:4" s="1" customFormat="1" ht="12" customHeight="1">
      <c r="A29" s="11" t="s">
        <v>222</v>
      </c>
      <c r="B29" s="312" t="s">
        <v>223</v>
      </c>
      <c r="C29" s="206">
        <v>480</v>
      </c>
      <c r="D29" s="206">
        <v>480</v>
      </c>
    </row>
    <row r="30" spans="1:4" s="1" customFormat="1" ht="12" customHeight="1">
      <c r="A30" s="11" t="s">
        <v>224</v>
      </c>
      <c r="B30" s="312" t="s">
        <v>225</v>
      </c>
      <c r="C30" s="206">
        <v>15700</v>
      </c>
      <c r="D30" s="206">
        <v>15700</v>
      </c>
    </row>
    <row r="31" spans="1:4" s="1" customFormat="1" ht="12" customHeight="1">
      <c r="A31" s="11" t="s">
        <v>226</v>
      </c>
      <c r="B31" s="312" t="s">
        <v>227</v>
      </c>
      <c r="C31" s="206">
        <v>2200</v>
      </c>
      <c r="D31" s="206">
        <v>2200</v>
      </c>
    </row>
    <row r="32" spans="1:4" s="1" customFormat="1" ht="12" customHeight="1">
      <c r="A32" s="11" t="s">
        <v>228</v>
      </c>
      <c r="B32" s="312" t="s">
        <v>229</v>
      </c>
      <c r="C32" s="206"/>
      <c r="D32" s="206"/>
    </row>
    <row r="33" spans="1:4" s="1" customFormat="1" ht="12" customHeight="1" thickBot="1">
      <c r="A33" s="13" t="s">
        <v>230</v>
      </c>
      <c r="B33" s="311" t="s">
        <v>231</v>
      </c>
      <c r="C33" s="208">
        <v>700</v>
      </c>
      <c r="D33" s="208">
        <v>700</v>
      </c>
    </row>
    <row r="34" spans="1:4" s="1" customFormat="1" ht="12" customHeight="1" thickBot="1">
      <c r="A34" s="17" t="s">
        <v>10</v>
      </c>
      <c r="B34" s="314" t="s">
        <v>232</v>
      </c>
      <c r="C34" s="205">
        <f>SUM(C35:C44)</f>
        <v>18562</v>
      </c>
      <c r="D34" s="205">
        <f>SUM(D35:D44)</f>
        <v>24335</v>
      </c>
    </row>
    <row r="35" spans="1:4" s="1" customFormat="1" ht="12" customHeight="1">
      <c r="A35" s="12" t="s">
        <v>59</v>
      </c>
      <c r="B35" s="315" t="s">
        <v>233</v>
      </c>
      <c r="C35" s="207">
        <v>300</v>
      </c>
      <c r="D35" s="207">
        <v>300</v>
      </c>
    </row>
    <row r="36" spans="1:4" s="1" customFormat="1" ht="12" customHeight="1">
      <c r="A36" s="11" t="s">
        <v>60</v>
      </c>
      <c r="B36" s="312" t="s">
        <v>234</v>
      </c>
      <c r="C36" s="206">
        <v>62</v>
      </c>
      <c r="D36" s="206">
        <v>1368</v>
      </c>
    </row>
    <row r="37" spans="1:4" s="1" customFormat="1" ht="12" customHeight="1">
      <c r="A37" s="11" t="s">
        <v>61</v>
      </c>
      <c r="B37" s="312" t="s">
        <v>235</v>
      </c>
      <c r="C37" s="206">
        <v>1151</v>
      </c>
      <c r="D37" s="206">
        <v>1151</v>
      </c>
    </row>
    <row r="38" spans="1:4" s="1" customFormat="1" ht="12" customHeight="1">
      <c r="A38" s="11" t="s">
        <v>116</v>
      </c>
      <c r="B38" s="312" t="s">
        <v>236</v>
      </c>
      <c r="C38" s="206">
        <v>670</v>
      </c>
      <c r="D38" s="206">
        <v>670</v>
      </c>
    </row>
    <row r="39" spans="1:4" s="1" customFormat="1" ht="12" customHeight="1">
      <c r="A39" s="11" t="s">
        <v>117</v>
      </c>
      <c r="B39" s="312" t="s">
        <v>237</v>
      </c>
      <c r="C39" s="206">
        <v>1240</v>
      </c>
      <c r="D39" s="206">
        <v>1272</v>
      </c>
    </row>
    <row r="40" spans="1:4" s="1" customFormat="1" ht="12" customHeight="1">
      <c r="A40" s="11" t="s">
        <v>118</v>
      </c>
      <c r="B40" s="312" t="s">
        <v>238</v>
      </c>
      <c r="C40" s="206">
        <v>9424</v>
      </c>
      <c r="D40" s="206">
        <v>9424</v>
      </c>
    </row>
    <row r="41" spans="1:4" s="1" customFormat="1" ht="12" customHeight="1">
      <c r="A41" s="11" t="s">
        <v>119</v>
      </c>
      <c r="B41" s="312" t="s">
        <v>239</v>
      </c>
      <c r="C41" s="206"/>
      <c r="D41" s="206"/>
    </row>
    <row r="42" spans="1:4" s="1" customFormat="1" ht="12" customHeight="1">
      <c r="A42" s="11" t="s">
        <v>120</v>
      </c>
      <c r="B42" s="312" t="s">
        <v>240</v>
      </c>
      <c r="C42" s="206"/>
      <c r="D42" s="206">
        <v>4435</v>
      </c>
    </row>
    <row r="43" spans="1:4" s="1" customFormat="1" ht="12" customHeight="1">
      <c r="A43" s="11" t="s">
        <v>241</v>
      </c>
      <c r="B43" s="312" t="s">
        <v>242</v>
      </c>
      <c r="C43" s="209"/>
      <c r="D43" s="209"/>
    </row>
    <row r="44" spans="1:4" s="1" customFormat="1" ht="12" customHeight="1" thickBot="1">
      <c r="A44" s="13" t="s">
        <v>243</v>
      </c>
      <c r="B44" s="311" t="s">
        <v>244</v>
      </c>
      <c r="C44" s="210">
        <v>5715</v>
      </c>
      <c r="D44" s="210">
        <v>5715</v>
      </c>
    </row>
    <row r="45" spans="1:4" s="1" customFormat="1" ht="12" customHeight="1" thickBot="1">
      <c r="A45" s="17" t="s">
        <v>11</v>
      </c>
      <c r="B45" s="314" t="s">
        <v>245</v>
      </c>
      <c r="C45" s="205">
        <f>SUM(C46:C50)</f>
        <v>2200</v>
      </c>
      <c r="D45" s="205">
        <f>SUM(D46:D50)</f>
        <v>2200</v>
      </c>
    </row>
    <row r="46" spans="1:4" s="1" customFormat="1" ht="12" customHeight="1">
      <c r="A46" s="12" t="s">
        <v>62</v>
      </c>
      <c r="B46" s="315" t="s">
        <v>246</v>
      </c>
      <c r="C46" s="212"/>
      <c r="D46" s="212"/>
    </row>
    <row r="47" spans="1:4" s="1" customFormat="1" ht="12" customHeight="1">
      <c r="A47" s="11" t="s">
        <v>63</v>
      </c>
      <c r="B47" s="312" t="s">
        <v>247</v>
      </c>
      <c r="C47" s="209">
        <v>2200</v>
      </c>
      <c r="D47" s="209">
        <v>2200</v>
      </c>
    </row>
    <row r="48" spans="1:4" s="1" customFormat="1" ht="12" customHeight="1">
      <c r="A48" s="11" t="s">
        <v>248</v>
      </c>
      <c r="B48" s="312" t="s">
        <v>249</v>
      </c>
      <c r="C48" s="209"/>
      <c r="D48" s="209"/>
    </row>
    <row r="49" spans="1:4" s="1" customFormat="1" ht="12" customHeight="1">
      <c r="A49" s="11" t="s">
        <v>250</v>
      </c>
      <c r="B49" s="312" t="s">
        <v>251</v>
      </c>
      <c r="C49" s="209"/>
      <c r="D49" s="209"/>
    </row>
    <row r="50" spans="1:4" s="1" customFormat="1" ht="12" customHeight="1" thickBot="1">
      <c r="A50" s="13" t="s">
        <v>252</v>
      </c>
      <c r="B50" s="311" t="s">
        <v>253</v>
      </c>
      <c r="C50" s="210"/>
      <c r="D50" s="210"/>
    </row>
    <row r="51" spans="1:4" s="1" customFormat="1" ht="12" customHeight="1" thickBot="1">
      <c r="A51" s="17" t="s">
        <v>121</v>
      </c>
      <c r="B51" s="314" t="s">
        <v>254</v>
      </c>
      <c r="C51" s="205">
        <f>SUM(C52:C54)</f>
        <v>0</v>
      </c>
      <c r="D51" s="205">
        <f>SUM(D52:D54)</f>
        <v>175</v>
      </c>
    </row>
    <row r="52" spans="1:4" s="1" customFormat="1" ht="12" customHeight="1">
      <c r="A52" s="12" t="s">
        <v>64</v>
      </c>
      <c r="B52" s="315" t="s">
        <v>255</v>
      </c>
      <c r="C52" s="207"/>
      <c r="D52" s="207"/>
    </row>
    <row r="53" spans="1:4" s="1" customFormat="1" ht="12" customHeight="1">
      <c r="A53" s="11" t="s">
        <v>65</v>
      </c>
      <c r="B53" s="312" t="s">
        <v>256</v>
      </c>
      <c r="C53" s="206"/>
      <c r="D53" s="206"/>
    </row>
    <row r="54" spans="1:4" s="1" customFormat="1" ht="12" customHeight="1">
      <c r="A54" s="11" t="s">
        <v>257</v>
      </c>
      <c r="B54" s="312" t="s">
        <v>258</v>
      </c>
      <c r="C54" s="206"/>
      <c r="D54" s="206">
        <v>175</v>
      </c>
    </row>
    <row r="55" spans="1:4" s="1" customFormat="1" ht="12" customHeight="1" thickBot="1">
      <c r="A55" s="13" t="s">
        <v>259</v>
      </c>
      <c r="B55" s="311" t="s">
        <v>260</v>
      </c>
      <c r="C55" s="208"/>
      <c r="D55" s="208"/>
    </row>
    <row r="56" spans="1:4" s="1" customFormat="1" ht="12" customHeight="1" thickBot="1">
      <c r="A56" s="17" t="s">
        <v>13</v>
      </c>
      <c r="B56" s="316" t="s">
        <v>261</v>
      </c>
      <c r="C56" s="205">
        <f>SUM(C57:C59)</f>
        <v>90</v>
      </c>
      <c r="D56" s="205">
        <f>SUM(D57:D59)</f>
        <v>90</v>
      </c>
    </row>
    <row r="57" spans="1:4" s="1" customFormat="1" ht="12" customHeight="1">
      <c r="A57" s="11" t="s">
        <v>122</v>
      </c>
      <c r="B57" s="315" t="s">
        <v>262</v>
      </c>
      <c r="C57" s="209"/>
      <c r="D57" s="209"/>
    </row>
    <row r="58" spans="1:4" s="1" customFormat="1" ht="12" customHeight="1">
      <c r="A58" s="11" t="s">
        <v>123</v>
      </c>
      <c r="B58" s="312" t="s">
        <v>263</v>
      </c>
      <c r="C58" s="209">
        <v>90</v>
      </c>
      <c r="D58" s="209">
        <v>90</v>
      </c>
    </row>
    <row r="59" spans="1:4" s="1" customFormat="1" ht="12" customHeight="1">
      <c r="A59" s="11" t="s">
        <v>167</v>
      </c>
      <c r="B59" s="312" t="s">
        <v>264</v>
      </c>
      <c r="C59" s="209"/>
      <c r="D59" s="209"/>
    </row>
    <row r="60" spans="1:4" s="1" customFormat="1" ht="12" customHeight="1" thickBot="1">
      <c r="A60" s="11" t="s">
        <v>265</v>
      </c>
      <c r="B60" s="311" t="s">
        <v>266</v>
      </c>
      <c r="C60" s="209"/>
      <c r="D60" s="209"/>
    </row>
    <row r="61" spans="1:4" s="1" customFormat="1" ht="12" customHeight="1" thickBot="1">
      <c r="A61" s="17" t="s">
        <v>14</v>
      </c>
      <c r="B61" s="314" t="s">
        <v>267</v>
      </c>
      <c r="C61" s="214">
        <f>+C6+C13+C20+C27+C34+C45+C51+C56</f>
        <v>429013</v>
      </c>
      <c r="D61" s="214">
        <f>+D6+D13+D20+D27+D34+D45+D51+D56</f>
        <v>1045730</v>
      </c>
    </row>
    <row r="62" spans="1:4" s="1" customFormat="1" ht="12" customHeight="1" thickBot="1">
      <c r="A62" s="240" t="s">
        <v>268</v>
      </c>
      <c r="B62" s="316" t="s">
        <v>269</v>
      </c>
      <c r="C62" s="205">
        <f>SUM(C63:C65)</f>
        <v>0</v>
      </c>
      <c r="D62" s="205">
        <f>SUM(D63:D65)</f>
        <v>0</v>
      </c>
    </row>
    <row r="63" spans="1:4" s="1" customFormat="1" ht="12" customHeight="1">
      <c r="A63" s="11" t="s">
        <v>270</v>
      </c>
      <c r="B63" s="315" t="s">
        <v>271</v>
      </c>
      <c r="C63" s="209"/>
      <c r="D63" s="209"/>
    </row>
    <row r="64" spans="1:4" s="1" customFormat="1" ht="12" customHeight="1">
      <c r="A64" s="11" t="s">
        <v>272</v>
      </c>
      <c r="B64" s="312" t="s">
        <v>273</v>
      </c>
      <c r="C64" s="209"/>
      <c r="D64" s="209"/>
    </row>
    <row r="65" spans="1:4" s="1" customFormat="1" ht="12" customHeight="1" thickBot="1">
      <c r="A65" s="11" t="s">
        <v>274</v>
      </c>
      <c r="B65" s="301" t="s">
        <v>412</v>
      </c>
      <c r="C65" s="209"/>
      <c r="D65" s="209"/>
    </row>
    <row r="66" spans="1:4" s="1" customFormat="1" ht="12" customHeight="1" thickBot="1">
      <c r="A66" s="240" t="s">
        <v>276</v>
      </c>
      <c r="B66" s="316" t="s">
        <v>277</v>
      </c>
      <c r="C66" s="205">
        <f>SUM(C67:C70)</f>
        <v>0</v>
      </c>
      <c r="D66" s="205">
        <f>SUM(D67:D70)</f>
        <v>0</v>
      </c>
    </row>
    <row r="67" spans="1:4" s="1" customFormat="1" ht="12" customHeight="1">
      <c r="A67" s="11" t="s">
        <v>101</v>
      </c>
      <c r="B67" s="315" t="s">
        <v>278</v>
      </c>
      <c r="C67" s="209"/>
      <c r="D67" s="209"/>
    </row>
    <row r="68" spans="1:4" s="1" customFormat="1" ht="12" customHeight="1">
      <c r="A68" s="11" t="s">
        <v>102</v>
      </c>
      <c r="B68" s="312" t="s">
        <v>279</v>
      </c>
      <c r="C68" s="209"/>
      <c r="D68" s="209"/>
    </row>
    <row r="69" spans="1:4" s="1" customFormat="1" ht="12" customHeight="1">
      <c r="A69" s="11" t="s">
        <v>280</v>
      </c>
      <c r="B69" s="312" t="s">
        <v>281</v>
      </c>
      <c r="C69" s="209"/>
      <c r="D69" s="209"/>
    </row>
    <row r="70" spans="1:6" s="1" customFormat="1" ht="12" customHeight="1" thickBot="1">
      <c r="A70" s="11" t="s">
        <v>282</v>
      </c>
      <c r="B70" s="311" t="s">
        <v>283</v>
      </c>
      <c r="C70" s="209"/>
      <c r="D70" s="209"/>
      <c r="F70" s="29"/>
    </row>
    <row r="71" spans="1:4" s="1" customFormat="1" ht="12" customHeight="1" thickBot="1">
      <c r="A71" s="240" t="s">
        <v>284</v>
      </c>
      <c r="B71" s="316" t="s">
        <v>285</v>
      </c>
      <c r="C71" s="205">
        <f>SUM(C72:C73)</f>
        <v>35499</v>
      </c>
      <c r="D71" s="205">
        <f>SUM(D72:D73)</f>
        <v>35499</v>
      </c>
    </row>
    <row r="72" spans="1:4" s="1" customFormat="1" ht="12" customHeight="1">
      <c r="A72" s="11" t="s">
        <v>286</v>
      </c>
      <c r="B72" s="315" t="s">
        <v>287</v>
      </c>
      <c r="C72" s="209">
        <v>35499</v>
      </c>
      <c r="D72" s="209">
        <v>35499</v>
      </c>
    </row>
    <row r="73" spans="1:4" s="1" customFormat="1" ht="12" customHeight="1" thickBot="1">
      <c r="A73" s="11" t="s">
        <v>288</v>
      </c>
      <c r="B73" s="311" t="s">
        <v>289</v>
      </c>
      <c r="C73" s="209"/>
      <c r="D73" s="209"/>
    </row>
    <row r="74" spans="1:4" s="1" customFormat="1" ht="12" customHeight="1" thickBot="1">
      <c r="A74" s="240" t="s">
        <v>290</v>
      </c>
      <c r="B74" s="316" t="s">
        <v>291</v>
      </c>
      <c r="C74" s="205">
        <f>SUM(C75:C77)</f>
        <v>0</v>
      </c>
      <c r="D74" s="205">
        <f>SUM(D75:D77)</f>
        <v>0</v>
      </c>
    </row>
    <row r="75" spans="1:4" s="1" customFormat="1" ht="12" customHeight="1">
      <c r="A75" s="11" t="s">
        <v>292</v>
      </c>
      <c r="B75" s="315" t="s">
        <v>293</v>
      </c>
      <c r="C75" s="209"/>
      <c r="D75" s="209"/>
    </row>
    <row r="76" spans="1:4" s="1" customFormat="1" ht="12" customHeight="1">
      <c r="A76" s="11" t="s">
        <v>294</v>
      </c>
      <c r="B76" s="312" t="s">
        <v>295</v>
      </c>
      <c r="C76" s="209"/>
      <c r="D76" s="209"/>
    </row>
    <row r="77" spans="1:4" s="1" customFormat="1" ht="12" customHeight="1" thickBot="1">
      <c r="A77" s="11" t="s">
        <v>296</v>
      </c>
      <c r="B77" s="311" t="s">
        <v>297</v>
      </c>
      <c r="C77" s="209"/>
      <c r="D77" s="209"/>
    </row>
    <row r="78" spans="1:4" s="1" customFormat="1" ht="12" customHeight="1" thickBot="1">
      <c r="A78" s="240" t="s">
        <v>298</v>
      </c>
      <c r="B78" s="316" t="s">
        <v>299</v>
      </c>
      <c r="C78" s="205">
        <f>SUM(C79:C82)</f>
        <v>0</v>
      </c>
      <c r="D78" s="205">
        <f>SUM(D79:D82)</f>
        <v>0</v>
      </c>
    </row>
    <row r="79" spans="1:4" s="1" customFormat="1" ht="12" customHeight="1">
      <c r="A79" s="242" t="s">
        <v>300</v>
      </c>
      <c r="B79" s="315" t="s">
        <v>301</v>
      </c>
      <c r="C79" s="209"/>
      <c r="D79" s="209"/>
    </row>
    <row r="80" spans="1:4" s="1" customFormat="1" ht="12" customHeight="1">
      <c r="A80" s="243" t="s">
        <v>302</v>
      </c>
      <c r="B80" s="312" t="s">
        <v>303</v>
      </c>
      <c r="C80" s="209"/>
      <c r="D80" s="209"/>
    </row>
    <row r="81" spans="1:4" s="1" customFormat="1" ht="12" customHeight="1">
      <c r="A81" s="243" t="s">
        <v>304</v>
      </c>
      <c r="B81" s="312" t="s">
        <v>305</v>
      </c>
      <c r="C81" s="209"/>
      <c r="D81" s="209"/>
    </row>
    <row r="82" spans="1:4" s="1" customFormat="1" ht="12" customHeight="1" thickBot="1">
      <c r="A82" s="244" t="s">
        <v>306</v>
      </c>
      <c r="B82" s="311" t="s">
        <v>307</v>
      </c>
      <c r="C82" s="209"/>
      <c r="D82" s="209"/>
    </row>
    <row r="83" spans="1:4" s="1" customFormat="1" ht="12" customHeight="1" thickBot="1">
      <c r="A83" s="240" t="s">
        <v>308</v>
      </c>
      <c r="B83" s="316" t="s">
        <v>309</v>
      </c>
      <c r="C83" s="245"/>
      <c r="D83" s="245"/>
    </row>
    <row r="84" spans="1:4" s="1" customFormat="1" ht="12" customHeight="1" thickBot="1">
      <c r="A84" s="240" t="s">
        <v>310</v>
      </c>
      <c r="B84" s="283" t="s">
        <v>311</v>
      </c>
      <c r="C84" s="214">
        <f>+C62+C66+C71+C74+C78+C83</f>
        <v>35499</v>
      </c>
      <c r="D84" s="214">
        <f>+D62+D66+D71+D74+D78+D83</f>
        <v>35499</v>
      </c>
    </row>
    <row r="85" spans="1:4" s="1" customFormat="1" ht="12" customHeight="1" thickBot="1">
      <c r="A85" s="247" t="s">
        <v>312</v>
      </c>
      <c r="B85" s="284" t="s">
        <v>313</v>
      </c>
      <c r="C85" s="214">
        <f>+C61+C84</f>
        <v>464512</v>
      </c>
      <c r="D85" s="214">
        <f>+D61+D84</f>
        <v>1081229</v>
      </c>
    </row>
    <row r="86" spans="1:4" s="1" customFormat="1" ht="12" customHeight="1">
      <c r="A86" s="249"/>
      <c r="B86" s="250"/>
      <c r="C86" s="251"/>
      <c r="D86" s="252"/>
    </row>
    <row r="87" spans="1:4" s="1" customFormat="1" ht="12" customHeight="1">
      <c r="A87" s="535" t="s">
        <v>34</v>
      </c>
      <c r="B87" s="535"/>
      <c r="C87" s="535"/>
      <c r="D87" s="535"/>
    </row>
    <row r="88" spans="1:4" s="1" customFormat="1" ht="12" customHeight="1" thickBot="1">
      <c r="A88" s="537" t="s">
        <v>104</v>
      </c>
      <c r="B88" s="537"/>
      <c r="C88" s="192"/>
      <c r="D88" s="231"/>
    </row>
    <row r="89" spans="1:4" s="1" customFormat="1" ht="12" customHeight="1">
      <c r="A89" s="538" t="s">
        <v>54</v>
      </c>
      <c r="B89" s="540" t="s">
        <v>420</v>
      </c>
      <c r="C89" s="542" t="s">
        <v>360</v>
      </c>
      <c r="D89" s="542"/>
    </row>
    <row r="90" spans="1:5" s="1" customFormat="1" ht="24" customHeight="1" thickBot="1">
      <c r="A90" s="539"/>
      <c r="B90" s="541"/>
      <c r="C90" s="199" t="s">
        <v>194</v>
      </c>
      <c r="D90" s="199" t="s">
        <v>195</v>
      </c>
      <c r="E90" s="253"/>
    </row>
    <row r="91" spans="1:5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53"/>
    </row>
    <row r="92" spans="1:5" s="1" customFormat="1" ht="15" customHeight="1" thickBot="1">
      <c r="A92" s="19" t="s">
        <v>6</v>
      </c>
      <c r="B92" s="23" t="s">
        <v>418</v>
      </c>
      <c r="C92" s="285">
        <f>SUM(C93:C97)</f>
        <v>264922</v>
      </c>
      <c r="D92" s="204">
        <f>+D93+D94+D95+D96+D97</f>
        <v>440751</v>
      </c>
      <c r="E92" s="253"/>
    </row>
    <row r="93" spans="1:4" s="1" customFormat="1" ht="12.75" customHeight="1">
      <c r="A93" s="14" t="s">
        <v>66</v>
      </c>
      <c r="B93" s="304" t="s">
        <v>35</v>
      </c>
      <c r="C93" s="286">
        <v>102404</v>
      </c>
      <c r="D93" s="297">
        <v>238101</v>
      </c>
    </row>
    <row r="94" spans="1:4" ht="16.5" customHeight="1">
      <c r="A94" s="11" t="s">
        <v>67</v>
      </c>
      <c r="B94" s="305" t="s">
        <v>124</v>
      </c>
      <c r="C94" s="287">
        <v>24471</v>
      </c>
      <c r="D94" s="206">
        <v>46790</v>
      </c>
    </row>
    <row r="95" spans="1:4" ht="15.75">
      <c r="A95" s="11" t="s">
        <v>68</v>
      </c>
      <c r="B95" s="305" t="s">
        <v>93</v>
      </c>
      <c r="C95" s="288">
        <v>71163</v>
      </c>
      <c r="D95" s="208">
        <v>90244</v>
      </c>
    </row>
    <row r="96" spans="1:4" s="28" customFormat="1" ht="12" customHeight="1">
      <c r="A96" s="11" t="s">
        <v>69</v>
      </c>
      <c r="B96" s="306" t="s">
        <v>125</v>
      </c>
      <c r="C96" s="288">
        <v>61208</v>
      </c>
      <c r="D96" s="208">
        <v>58949</v>
      </c>
    </row>
    <row r="97" spans="1:4" ht="12" customHeight="1">
      <c r="A97" s="11" t="s">
        <v>77</v>
      </c>
      <c r="B97" s="307" t="s">
        <v>126</v>
      </c>
      <c r="C97" s="288">
        <v>5676</v>
      </c>
      <c r="D97" s="208">
        <v>6667</v>
      </c>
    </row>
    <row r="98" spans="1:4" ht="12" customHeight="1">
      <c r="A98" s="11" t="s">
        <v>70</v>
      </c>
      <c r="B98" s="305" t="s">
        <v>315</v>
      </c>
      <c r="C98" s="288"/>
      <c r="D98" s="208"/>
    </row>
    <row r="99" spans="1:4" ht="12" customHeight="1">
      <c r="A99" s="11" t="s">
        <v>71</v>
      </c>
      <c r="B99" s="308" t="s">
        <v>316</v>
      </c>
      <c r="C99" s="288"/>
      <c r="D99" s="208"/>
    </row>
    <row r="100" spans="1:4" ht="12" customHeight="1">
      <c r="A100" s="11" t="s">
        <v>78</v>
      </c>
      <c r="B100" s="305" t="s">
        <v>317</v>
      </c>
      <c r="C100" s="288"/>
      <c r="D100" s="208"/>
    </row>
    <row r="101" spans="1:4" ht="12" customHeight="1">
      <c r="A101" s="11" t="s">
        <v>79</v>
      </c>
      <c r="B101" s="305" t="s">
        <v>318</v>
      </c>
      <c r="C101" s="288"/>
      <c r="D101" s="208"/>
    </row>
    <row r="102" spans="1:4" ht="12" customHeight="1">
      <c r="A102" s="11" t="s">
        <v>80</v>
      </c>
      <c r="B102" s="308" t="s">
        <v>319</v>
      </c>
      <c r="C102" s="288">
        <v>300</v>
      </c>
      <c r="D102" s="208">
        <v>1021</v>
      </c>
    </row>
    <row r="103" spans="1:4" ht="12" customHeight="1">
      <c r="A103" s="11" t="s">
        <v>81</v>
      </c>
      <c r="B103" s="308" t="s">
        <v>320</v>
      </c>
      <c r="C103" s="288"/>
      <c r="D103" s="208"/>
    </row>
    <row r="104" spans="1:4" ht="12" customHeight="1">
      <c r="A104" s="11" t="s">
        <v>83</v>
      </c>
      <c r="B104" s="305" t="s">
        <v>321</v>
      </c>
      <c r="C104" s="288"/>
      <c r="D104" s="208"/>
    </row>
    <row r="105" spans="1:4" ht="12" customHeight="1">
      <c r="A105" s="10" t="s">
        <v>127</v>
      </c>
      <c r="B105" s="309" t="s">
        <v>322</v>
      </c>
      <c r="C105" s="288"/>
      <c r="D105" s="208"/>
    </row>
    <row r="106" spans="1:4" ht="12" customHeight="1">
      <c r="A106" s="11" t="s">
        <v>323</v>
      </c>
      <c r="B106" s="309" t="s">
        <v>324</v>
      </c>
      <c r="C106" s="288"/>
      <c r="D106" s="208"/>
    </row>
    <row r="107" spans="1:4" ht="12" customHeight="1" thickBot="1">
      <c r="A107" s="15" t="s">
        <v>325</v>
      </c>
      <c r="B107" s="310" t="s">
        <v>326</v>
      </c>
      <c r="C107" s="289">
        <v>5376</v>
      </c>
      <c r="D107" s="298">
        <v>5646</v>
      </c>
    </row>
    <row r="108" spans="1:4" ht="12" customHeight="1" thickBot="1">
      <c r="A108" s="17" t="s">
        <v>7</v>
      </c>
      <c r="B108" s="22" t="s">
        <v>419</v>
      </c>
      <c r="C108" s="290">
        <f>+C109+C111+C113</f>
        <v>199190</v>
      </c>
      <c r="D108" s="205">
        <f>+D109+D111+D113</f>
        <v>240078</v>
      </c>
    </row>
    <row r="109" spans="1:4" ht="12" customHeight="1">
      <c r="A109" s="12" t="s">
        <v>72</v>
      </c>
      <c r="B109" s="305" t="s">
        <v>166</v>
      </c>
      <c r="C109" s="291">
        <v>188903</v>
      </c>
      <c r="D109" s="207">
        <v>221465</v>
      </c>
    </row>
    <row r="110" spans="1:4" ht="12" customHeight="1">
      <c r="A110" s="12" t="s">
        <v>73</v>
      </c>
      <c r="B110" s="309" t="s">
        <v>328</v>
      </c>
      <c r="C110" s="291">
        <v>154382</v>
      </c>
      <c r="D110" s="207">
        <v>154382</v>
      </c>
    </row>
    <row r="111" spans="1:4" ht="12" customHeight="1">
      <c r="A111" s="12" t="s">
        <v>74</v>
      </c>
      <c r="B111" s="309" t="s">
        <v>128</v>
      </c>
      <c r="C111" s="287">
        <v>1016</v>
      </c>
      <c r="D111" s="206">
        <v>9342</v>
      </c>
    </row>
    <row r="112" spans="1:4" ht="12" customHeight="1">
      <c r="A112" s="12" t="s">
        <v>75</v>
      </c>
      <c r="B112" s="309" t="s">
        <v>329</v>
      </c>
      <c r="C112" s="292"/>
      <c r="D112" s="206"/>
    </row>
    <row r="113" spans="1:4" ht="12" customHeight="1">
      <c r="A113" s="12" t="s">
        <v>76</v>
      </c>
      <c r="B113" s="311" t="s">
        <v>168</v>
      </c>
      <c r="C113" s="292">
        <v>9271</v>
      </c>
      <c r="D113" s="206">
        <v>9271</v>
      </c>
    </row>
    <row r="114" spans="1:4" ht="12" customHeight="1">
      <c r="A114" s="12" t="s">
        <v>82</v>
      </c>
      <c r="B114" s="312" t="s">
        <v>417</v>
      </c>
      <c r="C114" s="292"/>
      <c r="D114" s="206"/>
    </row>
    <row r="115" spans="1:4" ht="15.75">
      <c r="A115" s="12" t="s">
        <v>84</v>
      </c>
      <c r="B115" s="302" t="s">
        <v>330</v>
      </c>
      <c r="C115" s="292"/>
      <c r="D115" s="206"/>
    </row>
    <row r="116" spans="1:4" ht="12" customHeight="1">
      <c r="A116" s="12" t="s">
        <v>129</v>
      </c>
      <c r="B116" s="305" t="s">
        <v>318</v>
      </c>
      <c r="C116" s="292"/>
      <c r="D116" s="206"/>
    </row>
    <row r="117" spans="1:4" ht="12" customHeight="1">
      <c r="A117" s="12" t="s">
        <v>130</v>
      </c>
      <c r="B117" s="305" t="s">
        <v>331</v>
      </c>
      <c r="C117" s="292"/>
      <c r="D117" s="206"/>
    </row>
    <row r="118" spans="1:4" ht="12" customHeight="1">
      <c r="A118" s="12" t="s">
        <v>131</v>
      </c>
      <c r="B118" s="305" t="s">
        <v>332</v>
      </c>
      <c r="C118" s="292"/>
      <c r="D118" s="206"/>
    </row>
    <row r="119" spans="1:4" ht="12" customHeight="1">
      <c r="A119" s="12" t="s">
        <v>333</v>
      </c>
      <c r="B119" s="305" t="s">
        <v>321</v>
      </c>
      <c r="C119" s="292"/>
      <c r="D119" s="206"/>
    </row>
    <row r="120" spans="1:4" ht="12" customHeight="1">
      <c r="A120" s="12" t="s">
        <v>334</v>
      </c>
      <c r="B120" s="305" t="s">
        <v>335</v>
      </c>
      <c r="C120" s="292"/>
      <c r="D120" s="206"/>
    </row>
    <row r="121" spans="1:4" ht="12" customHeight="1" thickBot="1">
      <c r="A121" s="10" t="s">
        <v>336</v>
      </c>
      <c r="B121" s="305" t="s">
        <v>337</v>
      </c>
      <c r="C121" s="293"/>
      <c r="D121" s="208"/>
    </row>
    <row r="122" spans="1:4" ht="12" customHeight="1" thickBot="1">
      <c r="A122" s="17" t="s">
        <v>8</v>
      </c>
      <c r="B122" s="55" t="s">
        <v>338</v>
      </c>
      <c r="C122" s="290">
        <f>+C123+C124</f>
        <v>400</v>
      </c>
      <c r="D122" s="205">
        <f>+D123+D124</f>
        <v>400</v>
      </c>
    </row>
    <row r="123" spans="1:4" ht="12" customHeight="1">
      <c r="A123" s="12" t="s">
        <v>55</v>
      </c>
      <c r="B123" s="302" t="s">
        <v>44</v>
      </c>
      <c r="C123" s="291">
        <v>400</v>
      </c>
      <c r="D123" s="207">
        <v>400</v>
      </c>
    </row>
    <row r="124" spans="1:4" ht="12" customHeight="1" thickBot="1">
      <c r="A124" s="13" t="s">
        <v>56</v>
      </c>
      <c r="B124" s="309" t="s">
        <v>45</v>
      </c>
      <c r="C124" s="288"/>
      <c r="D124" s="208"/>
    </row>
    <row r="125" spans="1:4" ht="12" customHeight="1" thickBot="1">
      <c r="A125" s="17" t="s">
        <v>9</v>
      </c>
      <c r="B125" s="55" t="s">
        <v>339</v>
      </c>
      <c r="C125" s="290">
        <f>+C92+C108+C122</f>
        <v>464512</v>
      </c>
      <c r="D125" s="205">
        <f>+D92+D108+D122</f>
        <v>681229</v>
      </c>
    </row>
    <row r="126" spans="1:4" ht="12" customHeight="1" thickBot="1">
      <c r="A126" s="17" t="s">
        <v>10</v>
      </c>
      <c r="B126" s="55" t="s">
        <v>340</v>
      </c>
      <c r="C126" s="290">
        <f>+C127+C128+C129</f>
        <v>0</v>
      </c>
      <c r="D126" s="205">
        <f>+D127+D128+D129</f>
        <v>0</v>
      </c>
    </row>
    <row r="127" spans="1:4" ht="12" customHeight="1">
      <c r="A127" s="12" t="s">
        <v>59</v>
      </c>
      <c r="B127" s="302" t="s">
        <v>404</v>
      </c>
      <c r="C127" s="292"/>
      <c r="D127" s="206"/>
    </row>
    <row r="128" spans="1:4" ht="12" customHeight="1">
      <c r="A128" s="12" t="s">
        <v>60</v>
      </c>
      <c r="B128" s="302" t="s">
        <v>405</v>
      </c>
      <c r="C128" s="292"/>
      <c r="D128" s="206"/>
    </row>
    <row r="129" spans="1:4" ht="12" customHeight="1" thickBot="1">
      <c r="A129" s="10" t="s">
        <v>61</v>
      </c>
      <c r="B129" s="313" t="s">
        <v>406</v>
      </c>
      <c r="C129" s="292"/>
      <c r="D129" s="206"/>
    </row>
    <row r="130" spans="1:4" ht="12" customHeight="1" thickBot="1">
      <c r="A130" s="17" t="s">
        <v>11</v>
      </c>
      <c r="B130" s="55" t="s">
        <v>344</v>
      </c>
      <c r="C130" s="290">
        <f>+C131+C132+C133+C134</f>
        <v>0</v>
      </c>
      <c r="D130" s="205">
        <f>+D131+D132+D133+D134</f>
        <v>300000</v>
      </c>
    </row>
    <row r="131" spans="1:4" ht="12" customHeight="1">
      <c r="A131" s="12" t="s">
        <v>62</v>
      </c>
      <c r="B131" s="302" t="s">
        <v>407</v>
      </c>
      <c r="C131" s="292"/>
      <c r="D131" s="206">
        <v>300000</v>
      </c>
    </row>
    <row r="132" spans="1:4" ht="12" customHeight="1">
      <c r="A132" s="12" t="s">
        <v>63</v>
      </c>
      <c r="B132" s="302" t="s">
        <v>408</v>
      </c>
      <c r="C132" s="292"/>
      <c r="D132" s="206"/>
    </row>
    <row r="133" spans="1:4" ht="12" customHeight="1">
      <c r="A133" s="12" t="s">
        <v>248</v>
      </c>
      <c r="B133" s="302" t="s">
        <v>409</v>
      </c>
      <c r="C133" s="292"/>
      <c r="D133" s="206"/>
    </row>
    <row r="134" spans="1:4" ht="12" customHeight="1" thickBot="1">
      <c r="A134" s="10" t="s">
        <v>250</v>
      </c>
      <c r="B134" s="313" t="s">
        <v>410</v>
      </c>
      <c r="C134" s="292"/>
      <c r="D134" s="206"/>
    </row>
    <row r="135" spans="1:4" ht="12" customHeight="1" thickBot="1">
      <c r="A135" s="17" t="s">
        <v>12</v>
      </c>
      <c r="B135" s="55" t="s">
        <v>349</v>
      </c>
      <c r="C135" s="294">
        <f>+C136+C137+C138+C139</f>
        <v>0</v>
      </c>
      <c r="D135" s="214">
        <f>+D136+D137+D138+D139</f>
        <v>100000</v>
      </c>
    </row>
    <row r="136" spans="1:4" ht="12" customHeight="1">
      <c r="A136" s="12" t="s">
        <v>64</v>
      </c>
      <c r="B136" s="302" t="s">
        <v>350</v>
      </c>
      <c r="C136" s="292"/>
      <c r="D136" s="206"/>
    </row>
    <row r="137" spans="1:4" ht="12" customHeight="1">
      <c r="A137" s="12" t="s">
        <v>65</v>
      </c>
      <c r="B137" s="302" t="s">
        <v>351</v>
      </c>
      <c r="C137" s="292"/>
      <c r="D137" s="206"/>
    </row>
    <row r="138" spans="1:4" ht="12" customHeight="1">
      <c r="A138" s="12" t="s">
        <v>257</v>
      </c>
      <c r="B138" s="302" t="s">
        <v>411</v>
      </c>
      <c r="C138" s="292"/>
      <c r="D138" s="206">
        <v>100000</v>
      </c>
    </row>
    <row r="139" spans="1:4" ht="12" customHeight="1" thickBot="1">
      <c r="A139" s="10" t="s">
        <v>259</v>
      </c>
      <c r="B139" s="313" t="s">
        <v>393</v>
      </c>
      <c r="C139" s="292"/>
      <c r="D139" s="206"/>
    </row>
    <row r="140" spans="1:4" ht="12" customHeight="1" thickBot="1">
      <c r="A140" s="17" t="s">
        <v>13</v>
      </c>
      <c r="B140" s="55" t="s">
        <v>564</v>
      </c>
      <c r="C140" s="295">
        <f>+C141+C142+C143+C144</f>
        <v>0</v>
      </c>
      <c r="D140" s="299">
        <f>+D141+D142+D143+D144</f>
        <v>0</v>
      </c>
    </row>
    <row r="141" spans="1:4" ht="12" customHeight="1">
      <c r="A141" s="12" t="s">
        <v>122</v>
      </c>
      <c r="B141" s="302" t="s">
        <v>354</v>
      </c>
      <c r="C141" s="292"/>
      <c r="D141" s="206"/>
    </row>
    <row r="142" spans="1:4" ht="12" customHeight="1">
      <c r="A142" s="12" t="s">
        <v>123</v>
      </c>
      <c r="B142" s="302" t="s">
        <v>355</v>
      </c>
      <c r="C142" s="292"/>
      <c r="D142" s="206"/>
    </row>
    <row r="143" spans="1:4" ht="12" customHeight="1">
      <c r="A143" s="12" t="s">
        <v>167</v>
      </c>
      <c r="B143" s="302" t="s">
        <v>356</v>
      </c>
      <c r="C143" s="292"/>
      <c r="D143" s="206"/>
    </row>
    <row r="144" spans="1:4" ht="12" customHeight="1" thickBot="1">
      <c r="A144" s="12" t="s">
        <v>265</v>
      </c>
      <c r="B144" s="302" t="s">
        <v>357</v>
      </c>
      <c r="C144" s="292"/>
      <c r="D144" s="206"/>
    </row>
    <row r="145" spans="1:4" ht="12" customHeight="1" thickBot="1">
      <c r="A145" s="17" t="s">
        <v>14</v>
      </c>
      <c r="B145" s="55" t="s">
        <v>358</v>
      </c>
      <c r="C145" s="296">
        <f>+C126+C130+C135+C140</f>
        <v>0</v>
      </c>
      <c r="D145" s="300">
        <f>+D126+D130+D135+D140</f>
        <v>400000</v>
      </c>
    </row>
    <row r="146" spans="1:4" ht="12" customHeight="1" thickBot="1">
      <c r="A146" s="136" t="s">
        <v>15</v>
      </c>
      <c r="B146" s="303" t="s">
        <v>359</v>
      </c>
      <c r="C146" s="296">
        <f>+C125+C145</f>
        <v>464512</v>
      </c>
      <c r="D146" s="300">
        <f>+D125+D145</f>
        <v>1081229</v>
      </c>
    </row>
    <row r="147" ht="12" customHeight="1">
      <c r="C147" s="191"/>
    </row>
    <row r="148" spans="1:4" ht="18" customHeight="1">
      <c r="A148" s="543" t="s">
        <v>361</v>
      </c>
      <c r="B148" s="543"/>
      <c r="C148" s="543"/>
      <c r="D148" s="543"/>
    </row>
    <row r="149" spans="1:6" ht="12" customHeight="1" thickBot="1">
      <c r="A149" s="536" t="s">
        <v>105</v>
      </c>
      <c r="B149" s="536"/>
      <c r="C149" s="231"/>
      <c r="D149" s="231"/>
      <c r="E149" s="191"/>
      <c r="F149" s="191"/>
    </row>
    <row r="150" spans="1:6" ht="12" customHeight="1" thickBot="1">
      <c r="A150" s="17">
        <v>1</v>
      </c>
      <c r="B150" s="22" t="s">
        <v>362</v>
      </c>
      <c r="C150" s="256">
        <f>+C61-C125</f>
        <v>-35499</v>
      </c>
      <c r="D150" s="257">
        <f>+D61-D125</f>
        <v>364501</v>
      </c>
      <c r="E150" s="191"/>
      <c r="F150" s="191"/>
    </row>
    <row r="151" spans="1:6" ht="12" customHeight="1" thickBot="1">
      <c r="A151" s="17" t="s">
        <v>7</v>
      </c>
      <c r="B151" s="22" t="s">
        <v>363</v>
      </c>
      <c r="C151" s="256">
        <f>+C84-C145</f>
        <v>35499</v>
      </c>
      <c r="D151" s="257">
        <f>+D84-D145</f>
        <v>-364501</v>
      </c>
      <c r="E151" s="191"/>
      <c r="F151" s="191"/>
    </row>
    <row r="152" spans="3:5" ht="15" customHeight="1">
      <c r="C152" s="53"/>
      <c r="D152" s="53"/>
      <c r="E152" s="53"/>
    </row>
    <row r="153" s="1" customFormat="1" ht="12.75" customHeight="1"/>
    <row r="154" ht="15.75">
      <c r="C154" s="191"/>
    </row>
    <row r="155" ht="15.75">
      <c r="C155" s="191"/>
    </row>
    <row r="156" ht="15.75">
      <c r="C156" s="191"/>
    </row>
    <row r="157" ht="16.5" customHeight="1">
      <c r="C157" s="191"/>
    </row>
    <row r="158" ht="15.75">
      <c r="C158" s="191"/>
    </row>
    <row r="159" ht="15.75">
      <c r="C159" s="191"/>
    </row>
    <row r="160" ht="15.75">
      <c r="C160" s="191"/>
    </row>
    <row r="161" ht="15.75">
      <c r="C161" s="191"/>
    </row>
    <row r="162" ht="15.75">
      <c r="C162" s="191"/>
    </row>
    <row r="163" spans="5:6" s="191" customFormat="1" ht="15.75">
      <c r="E163" s="27"/>
      <c r="F163" s="27"/>
    </row>
    <row r="164" spans="5:6" s="191" customFormat="1" ht="15.75">
      <c r="E164" s="27"/>
      <c r="F164" s="27"/>
    </row>
    <row r="165" spans="5:6" s="191" customFormat="1" ht="15.75">
      <c r="E165" s="27"/>
      <c r="F165" s="27"/>
    </row>
    <row r="166" spans="5:6" s="191" customFormat="1" ht="15.75">
      <c r="E166" s="27"/>
      <c r="F166" s="27"/>
    </row>
  </sheetData>
  <sheetProtection/>
  <mergeCells count="12">
    <mergeCell ref="A89:A90"/>
    <mergeCell ref="B89:B90"/>
    <mergeCell ref="C89:D89"/>
    <mergeCell ref="A149:B149"/>
    <mergeCell ref="A148:D148"/>
    <mergeCell ref="A1:D1"/>
    <mergeCell ref="A2:B2"/>
    <mergeCell ref="A87:D87"/>
    <mergeCell ref="A88:B88"/>
    <mergeCell ref="A3:A4"/>
    <mergeCell ref="B3:B4"/>
    <mergeCell ref="C3:D3"/>
  </mergeCells>
  <printOptions horizontalCentered="1"/>
  <pageMargins left="0.3937007874015748" right="0.3937007874015748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CE,Félkövér"&amp;12Tiszaszőlős Községi Önkormányzat 2014. ÉVI KÖLTSÉGVETÉSÉNEK ÖSSZEVONT MÉRLEGE IV. negyedévi előirányzatok&amp;R&amp;"Times New Roman CE,Félkövér dőlt"&amp;11 1.1. melléklet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F21" sqref="F21"/>
    </sheetView>
  </sheetViews>
  <sheetFormatPr defaultColWidth="9.00390625" defaultRowHeight="12.75"/>
  <cols>
    <col min="1" max="1" width="44.125" style="31" customWidth="1"/>
    <col min="2" max="2" width="15.625" style="30" customWidth="1"/>
    <col min="3" max="3" width="16.375" style="30" customWidth="1"/>
    <col min="4" max="4" width="17.00390625" style="30" customWidth="1"/>
    <col min="5" max="5" width="16.125" style="30" customWidth="1"/>
    <col min="6" max="6" width="17.00390625" style="30" customWidth="1"/>
    <col min="7" max="7" width="13.875" style="30" customWidth="1"/>
    <col min="8" max="16384" width="9.375" style="30" customWidth="1"/>
  </cols>
  <sheetData>
    <row r="1" spans="1:6" ht="18" customHeight="1">
      <c r="A1" s="563" t="s">
        <v>0</v>
      </c>
      <c r="B1" s="563"/>
      <c r="C1" s="563"/>
      <c r="D1" s="563"/>
      <c r="E1" s="563"/>
      <c r="F1" s="563"/>
    </row>
    <row r="2" spans="1:6" ht="15" customHeight="1" thickBot="1">
      <c r="A2" s="95"/>
      <c r="B2" s="38"/>
      <c r="C2" s="38"/>
      <c r="D2" s="38"/>
      <c r="E2" s="38"/>
      <c r="F2" s="38"/>
    </row>
    <row r="3" spans="1:6" s="32" customFormat="1" ht="50.25" customHeight="1" thickBot="1">
      <c r="A3" s="96" t="s">
        <v>50</v>
      </c>
      <c r="B3" s="97" t="s">
        <v>51</v>
      </c>
      <c r="C3" s="97" t="s">
        <v>52</v>
      </c>
      <c r="D3" s="97" t="s">
        <v>397</v>
      </c>
      <c r="E3" s="97" t="s">
        <v>487</v>
      </c>
      <c r="F3" s="97" t="s">
        <v>380</v>
      </c>
    </row>
    <row r="4" spans="1:6" s="38" customFormat="1" ht="12" customHeight="1" thickBot="1">
      <c r="A4" s="36">
        <v>1</v>
      </c>
      <c r="B4" s="37">
        <v>2</v>
      </c>
      <c r="C4" s="37">
        <v>3</v>
      </c>
      <c r="D4" s="37">
        <v>4</v>
      </c>
      <c r="E4" s="37"/>
      <c r="F4" s="37">
        <v>5</v>
      </c>
    </row>
    <row r="5" spans="1:6" ht="15.75" customHeight="1">
      <c r="A5" s="33" t="s">
        <v>486</v>
      </c>
      <c r="B5" s="20">
        <v>12700</v>
      </c>
      <c r="C5" s="334">
        <v>2014</v>
      </c>
      <c r="D5" s="20"/>
      <c r="E5" s="20">
        <v>12700</v>
      </c>
      <c r="F5" s="20">
        <v>12700</v>
      </c>
    </row>
    <row r="6" spans="1:6" ht="15.75" customHeight="1">
      <c r="A6" s="33" t="s">
        <v>488</v>
      </c>
      <c r="B6" s="20">
        <v>635</v>
      </c>
      <c r="C6" s="334">
        <v>2014</v>
      </c>
      <c r="D6" s="20"/>
      <c r="E6" s="20">
        <v>635</v>
      </c>
      <c r="F6" s="20">
        <v>635</v>
      </c>
    </row>
    <row r="7" spans="1:6" ht="15.75" customHeight="1">
      <c r="A7" s="33" t="s">
        <v>489</v>
      </c>
      <c r="B7" s="20">
        <v>1000</v>
      </c>
      <c r="C7" s="334">
        <v>2014</v>
      </c>
      <c r="D7" s="20"/>
      <c r="E7" s="20">
        <v>1000</v>
      </c>
      <c r="F7" s="20">
        <v>5000</v>
      </c>
    </row>
    <row r="8" spans="1:6" ht="15.75" customHeight="1">
      <c r="A8" s="336" t="s">
        <v>490</v>
      </c>
      <c r="B8" s="20">
        <v>160416</v>
      </c>
      <c r="C8" s="334">
        <v>2014</v>
      </c>
      <c r="D8" s="20"/>
      <c r="E8" s="20">
        <v>160416</v>
      </c>
      <c r="F8" s="20">
        <v>160416</v>
      </c>
    </row>
    <row r="9" spans="1:6" ht="15.75" customHeight="1">
      <c r="A9" s="337" t="s">
        <v>491</v>
      </c>
      <c r="B9" s="20">
        <v>635</v>
      </c>
      <c r="C9" s="334">
        <v>2014</v>
      </c>
      <c r="D9" s="20"/>
      <c r="E9" s="20">
        <v>635</v>
      </c>
      <c r="F9" s="20">
        <v>635</v>
      </c>
    </row>
    <row r="10" spans="1:6" ht="15.75" customHeight="1">
      <c r="A10" s="336" t="s">
        <v>492</v>
      </c>
      <c r="B10" s="20">
        <v>10130</v>
      </c>
      <c r="C10" s="334">
        <v>2014</v>
      </c>
      <c r="D10" s="20"/>
      <c r="E10" s="20">
        <v>10130</v>
      </c>
      <c r="F10" s="20">
        <v>10130</v>
      </c>
    </row>
    <row r="11" spans="1:6" ht="15.75" customHeight="1">
      <c r="A11" s="33" t="s">
        <v>493</v>
      </c>
      <c r="B11" s="20">
        <v>318</v>
      </c>
      <c r="C11" s="334">
        <v>2014</v>
      </c>
      <c r="D11" s="20"/>
      <c r="E11" s="20">
        <v>318</v>
      </c>
      <c r="F11" s="20">
        <v>318</v>
      </c>
    </row>
    <row r="12" spans="1:6" ht="15.75" customHeight="1">
      <c r="A12" s="33" t="s">
        <v>494</v>
      </c>
      <c r="B12" s="20">
        <v>635</v>
      </c>
      <c r="C12" s="334">
        <v>2014</v>
      </c>
      <c r="D12" s="20"/>
      <c r="E12" s="20">
        <v>635</v>
      </c>
      <c r="F12" s="20">
        <v>635</v>
      </c>
    </row>
    <row r="13" spans="1:6" ht="15.75" customHeight="1">
      <c r="A13" s="33" t="s">
        <v>495</v>
      </c>
      <c r="B13" s="20">
        <v>508</v>
      </c>
      <c r="C13" s="334">
        <v>2014</v>
      </c>
      <c r="D13" s="20"/>
      <c r="E13" s="20">
        <v>508</v>
      </c>
      <c r="F13" s="20">
        <v>508</v>
      </c>
    </row>
    <row r="14" spans="1:6" ht="15.75" customHeight="1">
      <c r="A14" s="33" t="s">
        <v>496</v>
      </c>
      <c r="B14" s="20">
        <v>215</v>
      </c>
      <c r="C14" s="334">
        <v>2014</v>
      </c>
      <c r="D14" s="20"/>
      <c r="E14" s="20">
        <v>215</v>
      </c>
      <c r="F14" s="20">
        <v>215</v>
      </c>
    </row>
    <row r="15" spans="1:6" ht="15.75" customHeight="1">
      <c r="A15" s="33" t="s">
        <v>497</v>
      </c>
      <c r="B15" s="20">
        <v>102</v>
      </c>
      <c r="C15" s="334">
        <v>2014</v>
      </c>
      <c r="D15" s="20"/>
      <c r="E15" s="20">
        <v>102</v>
      </c>
      <c r="F15" s="20">
        <v>198</v>
      </c>
    </row>
    <row r="16" spans="1:6" ht="15.75" customHeight="1">
      <c r="A16" s="33" t="s">
        <v>498</v>
      </c>
      <c r="B16" s="20">
        <v>1609</v>
      </c>
      <c r="C16" s="334">
        <v>2014</v>
      </c>
      <c r="D16" s="20"/>
      <c r="E16" s="20">
        <v>1609</v>
      </c>
      <c r="F16" s="20">
        <v>1609</v>
      </c>
    </row>
    <row r="17" spans="1:6" ht="15.75" customHeight="1">
      <c r="A17" s="33" t="s">
        <v>565</v>
      </c>
      <c r="B17" s="20">
        <v>16364</v>
      </c>
      <c r="C17" s="334">
        <v>2014</v>
      </c>
      <c r="D17" s="20"/>
      <c r="E17" s="20"/>
      <c r="F17" s="20">
        <v>5272</v>
      </c>
    </row>
    <row r="18" spans="1:6" ht="15.75" customHeight="1">
      <c r="A18" s="33" t="s">
        <v>566</v>
      </c>
      <c r="B18" s="20">
        <v>6338</v>
      </c>
      <c r="C18" s="334">
        <v>2014</v>
      </c>
      <c r="D18" s="20"/>
      <c r="E18" s="20"/>
      <c r="F18" s="20">
        <v>6338</v>
      </c>
    </row>
    <row r="19" spans="1:6" ht="15.75" customHeight="1">
      <c r="A19" s="33" t="s">
        <v>567</v>
      </c>
      <c r="B19" s="20">
        <v>609</v>
      </c>
      <c r="C19" s="334">
        <v>2014</v>
      </c>
      <c r="D19" s="20"/>
      <c r="E19" s="20"/>
      <c r="F19" s="20">
        <v>609</v>
      </c>
    </row>
    <row r="20" spans="1:6" ht="15.75" customHeight="1">
      <c r="A20" s="33" t="s">
        <v>568</v>
      </c>
      <c r="B20" s="20">
        <v>1499</v>
      </c>
      <c r="C20" s="334">
        <v>2014</v>
      </c>
      <c r="D20" s="20"/>
      <c r="E20" s="20"/>
      <c r="F20" s="20">
        <v>5155</v>
      </c>
    </row>
    <row r="21" spans="1:6" ht="15.75" customHeight="1">
      <c r="A21" s="33" t="s">
        <v>573</v>
      </c>
      <c r="B21" s="20">
        <v>306</v>
      </c>
      <c r="C21" s="334">
        <v>2014</v>
      </c>
      <c r="D21" s="20"/>
      <c r="E21" s="20"/>
      <c r="F21" s="20">
        <v>306</v>
      </c>
    </row>
    <row r="22" spans="1:6" ht="15.75" customHeight="1">
      <c r="A22" s="33" t="s">
        <v>574</v>
      </c>
      <c r="B22" s="20">
        <v>1873</v>
      </c>
      <c r="C22" s="334">
        <v>2014</v>
      </c>
      <c r="D22" s="20"/>
      <c r="E22" s="20"/>
      <c r="F22" s="20">
        <v>1873</v>
      </c>
    </row>
    <row r="23" spans="1:6" ht="15.75" customHeight="1">
      <c r="A23" s="33" t="s">
        <v>575</v>
      </c>
      <c r="B23" s="20">
        <v>8317</v>
      </c>
      <c r="C23" s="334">
        <v>2014</v>
      </c>
      <c r="D23" s="20"/>
      <c r="E23" s="20"/>
      <c r="F23" s="20">
        <v>8317</v>
      </c>
    </row>
    <row r="24" spans="1:6" ht="15.75" customHeight="1" thickBot="1">
      <c r="A24" s="531" t="s">
        <v>576</v>
      </c>
      <c r="B24" s="532">
        <v>596</v>
      </c>
      <c r="C24" s="533">
        <v>2014</v>
      </c>
      <c r="D24" s="532"/>
      <c r="E24" s="532"/>
      <c r="F24" s="532">
        <v>596</v>
      </c>
    </row>
    <row r="25" spans="1:6" s="41" customFormat="1" ht="18" customHeight="1" thickBot="1">
      <c r="A25" s="98" t="s">
        <v>49</v>
      </c>
      <c r="B25" s="40" t="s">
        <v>577</v>
      </c>
      <c r="C25" s="50"/>
      <c r="D25" s="40">
        <f>SUM(D5:D23)</f>
        <v>0</v>
      </c>
      <c r="E25" s="40">
        <f>SUM(E5:E17)</f>
        <v>188903</v>
      </c>
      <c r="F25" s="40">
        <f>SUM(F5:F24)</f>
        <v>221465</v>
      </c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2.375" style="31" customWidth="1"/>
    <col min="2" max="2" width="15.625" style="30" customWidth="1"/>
    <col min="3" max="3" width="16.50390625" style="30" customWidth="1"/>
    <col min="4" max="4" width="16.125" style="30" customWidth="1"/>
    <col min="5" max="5" width="16.00390625" style="30" customWidth="1"/>
    <col min="6" max="6" width="17.00390625" style="30" customWidth="1"/>
    <col min="7" max="7" width="13.875" style="30" customWidth="1"/>
    <col min="8" max="16384" width="9.375" style="30" customWidth="1"/>
  </cols>
  <sheetData>
    <row r="1" spans="1:6" ht="18" customHeight="1">
      <c r="A1" s="563" t="s">
        <v>1</v>
      </c>
      <c r="B1" s="563"/>
      <c r="C1" s="563"/>
      <c r="D1" s="563"/>
      <c r="E1" s="563"/>
      <c r="F1" s="563"/>
    </row>
    <row r="2" spans="1:6" ht="22.5" customHeight="1" thickBot="1">
      <c r="A2" s="95"/>
      <c r="B2" s="38"/>
      <c r="C2" s="38"/>
      <c r="D2" s="38"/>
      <c r="E2" s="38"/>
      <c r="F2" s="38"/>
    </row>
    <row r="3" spans="1:6" s="32" customFormat="1" ht="50.25" customHeight="1" thickBot="1">
      <c r="A3" s="96" t="s">
        <v>53</v>
      </c>
      <c r="B3" s="97" t="s">
        <v>51</v>
      </c>
      <c r="C3" s="97" t="s">
        <v>52</v>
      </c>
      <c r="D3" s="97" t="s">
        <v>397</v>
      </c>
      <c r="E3" s="97" t="s">
        <v>487</v>
      </c>
      <c r="F3" s="97" t="s">
        <v>380</v>
      </c>
    </row>
    <row r="4" spans="1:6" s="38" customFormat="1" ht="12" customHeight="1" thickBot="1">
      <c r="A4" s="36">
        <v>1</v>
      </c>
      <c r="B4" s="37">
        <v>2</v>
      </c>
      <c r="C4" s="37">
        <v>3</v>
      </c>
      <c r="D4" s="37">
        <v>4</v>
      </c>
      <c r="E4" s="37"/>
      <c r="F4" s="37">
        <v>5</v>
      </c>
    </row>
    <row r="5" spans="1:6" ht="15.75" customHeight="1">
      <c r="A5" s="33" t="s">
        <v>499</v>
      </c>
      <c r="B5" s="20">
        <v>1016</v>
      </c>
      <c r="C5" s="334">
        <v>2014</v>
      </c>
      <c r="D5" s="20"/>
      <c r="E5" s="20">
        <v>1016</v>
      </c>
      <c r="F5" s="20">
        <v>1016</v>
      </c>
    </row>
    <row r="6" spans="1:6" ht="23.25" customHeight="1">
      <c r="A6" s="33" t="s">
        <v>570</v>
      </c>
      <c r="B6" s="20"/>
      <c r="C6" s="334">
        <v>2014</v>
      </c>
      <c r="D6" s="20"/>
      <c r="E6" s="20"/>
      <c r="F6" s="20">
        <v>1156</v>
      </c>
    </row>
    <row r="7" spans="1:6" ht="15.75" customHeight="1">
      <c r="A7" s="33" t="s">
        <v>571</v>
      </c>
      <c r="B7" s="20"/>
      <c r="C7" s="334">
        <v>2014</v>
      </c>
      <c r="D7" s="20"/>
      <c r="E7" s="20"/>
      <c r="F7" s="20">
        <v>3792</v>
      </c>
    </row>
    <row r="8" spans="1:6" ht="15.75" customHeight="1">
      <c r="A8" s="336" t="s">
        <v>572</v>
      </c>
      <c r="B8" s="20"/>
      <c r="C8" s="334">
        <v>2014</v>
      </c>
      <c r="D8" s="20"/>
      <c r="E8" s="20"/>
      <c r="F8" s="20">
        <v>3048</v>
      </c>
    </row>
    <row r="9" spans="1:6" ht="15.75" customHeight="1">
      <c r="A9" s="337" t="s">
        <v>578</v>
      </c>
      <c r="B9" s="20"/>
      <c r="C9" s="334">
        <v>2014</v>
      </c>
      <c r="D9" s="20"/>
      <c r="E9" s="20"/>
      <c r="F9" s="20">
        <v>330</v>
      </c>
    </row>
    <row r="10" spans="1:6" ht="15.75" customHeight="1">
      <c r="A10" s="336"/>
      <c r="B10" s="20"/>
      <c r="C10" s="334"/>
      <c r="D10" s="20"/>
      <c r="E10" s="20"/>
      <c r="F10" s="20"/>
    </row>
    <row r="11" spans="1:6" ht="15.75" customHeight="1">
      <c r="A11" s="33"/>
      <c r="B11" s="20"/>
      <c r="C11" s="334"/>
      <c r="D11" s="20"/>
      <c r="E11" s="20"/>
      <c r="F11" s="20"/>
    </row>
    <row r="12" spans="1:6" ht="15.75" customHeight="1">
      <c r="A12" s="33"/>
      <c r="B12" s="20"/>
      <c r="C12" s="334"/>
      <c r="D12" s="20"/>
      <c r="E12" s="20"/>
      <c r="F12" s="20"/>
    </row>
    <row r="13" spans="1:6" ht="15.75" customHeight="1">
      <c r="A13" s="33"/>
      <c r="B13" s="20"/>
      <c r="C13" s="334"/>
      <c r="D13" s="20"/>
      <c r="E13" s="20"/>
      <c r="F13" s="20"/>
    </row>
    <row r="14" spans="1:6" ht="15.75" customHeight="1">
      <c r="A14" s="33"/>
      <c r="B14" s="20"/>
      <c r="C14" s="334"/>
      <c r="D14" s="20"/>
      <c r="E14" s="20"/>
      <c r="F14" s="20"/>
    </row>
    <row r="15" spans="1:6" ht="15.75" customHeight="1">
      <c r="A15" s="33"/>
      <c r="B15" s="20"/>
      <c r="C15" s="334"/>
      <c r="D15" s="20"/>
      <c r="E15" s="20"/>
      <c r="F15" s="20"/>
    </row>
    <row r="16" spans="1:6" ht="15.75" customHeight="1">
      <c r="A16" s="33"/>
      <c r="B16" s="20"/>
      <c r="C16" s="334"/>
      <c r="D16" s="20"/>
      <c r="E16" s="20"/>
      <c r="F16" s="20"/>
    </row>
    <row r="17" spans="1:6" ht="15.75" customHeight="1">
      <c r="A17" s="33"/>
      <c r="B17" s="20"/>
      <c r="C17" s="334"/>
      <c r="D17" s="20"/>
      <c r="E17" s="20"/>
      <c r="F17" s="20"/>
    </row>
    <row r="18" spans="1:6" ht="15.75" customHeight="1">
      <c r="A18" s="33"/>
      <c r="B18" s="20"/>
      <c r="C18" s="334"/>
      <c r="D18" s="20"/>
      <c r="E18" s="20"/>
      <c r="F18" s="20"/>
    </row>
    <row r="19" spans="1:6" ht="15.75" customHeight="1" thickBot="1">
      <c r="A19" s="39"/>
      <c r="B19" s="21"/>
      <c r="C19" s="335"/>
      <c r="D19" s="21"/>
      <c r="E19" s="21"/>
      <c r="F19" s="21"/>
    </row>
    <row r="20" spans="1:6" s="41" customFormat="1" ht="18" customHeight="1" thickBot="1">
      <c r="A20" s="98" t="s">
        <v>49</v>
      </c>
      <c r="B20" s="40">
        <f>SUM(B5:B19)</f>
        <v>1016</v>
      </c>
      <c r="C20" s="50"/>
      <c r="D20" s="40">
        <f>SUM(D5:D19)</f>
        <v>0</v>
      </c>
      <c r="E20" s="40">
        <f>SUM(E5:E16)</f>
        <v>1016</v>
      </c>
      <c r="F20" s="40">
        <f>SUM(F5:F19)</f>
        <v>9342</v>
      </c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7.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8.625" style="34" customWidth="1"/>
    <col min="2" max="5" width="13.875" style="34" customWidth="1"/>
    <col min="6" max="16384" width="9.375" style="34" customWidth="1"/>
  </cols>
  <sheetData>
    <row r="1" spans="1:5" ht="12.75">
      <c r="A1" s="106"/>
      <c r="B1" s="106"/>
      <c r="C1" s="106"/>
      <c r="D1" s="106"/>
      <c r="E1" s="106"/>
    </row>
    <row r="2" spans="1:5" ht="31.5" customHeight="1">
      <c r="A2" s="584" t="s">
        <v>500</v>
      </c>
      <c r="B2" s="584"/>
      <c r="C2" s="584"/>
      <c r="D2" s="584"/>
      <c r="E2" s="584"/>
    </row>
    <row r="3" spans="1:5" ht="14.25" thickBot="1">
      <c r="A3" s="106"/>
      <c r="B3" s="106"/>
      <c r="C3" s="106"/>
      <c r="D3" s="585" t="s">
        <v>501</v>
      </c>
      <c r="E3" s="585"/>
    </row>
    <row r="4" spans="1:5" ht="15" customHeight="1" thickBot="1">
      <c r="A4" s="406" t="s">
        <v>85</v>
      </c>
      <c r="B4" s="407" t="s">
        <v>502</v>
      </c>
      <c r="C4" s="407" t="s">
        <v>187</v>
      </c>
      <c r="D4" s="407" t="s">
        <v>503</v>
      </c>
      <c r="E4" s="408" t="s">
        <v>37</v>
      </c>
    </row>
    <row r="5" spans="1:5" ht="12.75">
      <c r="A5" s="409" t="s">
        <v>86</v>
      </c>
      <c r="B5" s="410">
        <v>15438</v>
      </c>
      <c r="C5" s="410"/>
      <c r="D5" s="410"/>
      <c r="E5" s="411">
        <f aca="true" t="shared" si="0" ref="E5:E11">SUM(B5:D5)</f>
        <v>15438</v>
      </c>
    </row>
    <row r="6" spans="1:5" ht="12.75">
      <c r="A6" s="412" t="s">
        <v>98</v>
      </c>
      <c r="B6" s="413">
        <v>15438</v>
      </c>
      <c r="C6" s="413"/>
      <c r="D6" s="413"/>
      <c r="E6" s="414">
        <f t="shared" si="0"/>
        <v>15438</v>
      </c>
    </row>
    <row r="7" spans="1:5" ht="12.75">
      <c r="A7" s="415" t="s">
        <v>87</v>
      </c>
      <c r="B7" s="416">
        <v>138944</v>
      </c>
      <c r="C7" s="416"/>
      <c r="D7" s="416"/>
      <c r="E7" s="417">
        <f t="shared" si="0"/>
        <v>138944</v>
      </c>
    </row>
    <row r="8" spans="1:5" ht="12.75">
      <c r="A8" s="415" t="s">
        <v>99</v>
      </c>
      <c r="B8" s="416"/>
      <c r="C8" s="416"/>
      <c r="D8" s="416"/>
      <c r="E8" s="417">
        <f t="shared" si="0"/>
        <v>0</v>
      </c>
    </row>
    <row r="9" spans="1:5" ht="12.75">
      <c r="A9" s="415" t="s">
        <v>88</v>
      </c>
      <c r="B9" s="416"/>
      <c r="C9" s="416"/>
      <c r="D9" s="416"/>
      <c r="E9" s="417">
        <f t="shared" si="0"/>
        <v>0</v>
      </c>
    </row>
    <row r="10" spans="1:5" ht="12.75">
      <c r="A10" s="415" t="s">
        <v>89</v>
      </c>
      <c r="B10" s="416"/>
      <c r="C10" s="416"/>
      <c r="D10" s="416"/>
      <c r="E10" s="417">
        <f t="shared" si="0"/>
        <v>0</v>
      </c>
    </row>
    <row r="11" spans="1:5" ht="13.5" thickBot="1">
      <c r="A11" s="418"/>
      <c r="B11" s="419"/>
      <c r="C11" s="419"/>
      <c r="D11" s="419"/>
      <c r="E11" s="417">
        <f t="shared" si="0"/>
        <v>0</v>
      </c>
    </row>
    <row r="12" spans="1:5" ht="13.5" thickBot="1">
      <c r="A12" s="420" t="s">
        <v>91</v>
      </c>
      <c r="B12" s="421">
        <f>B5+SUM(B7:B11)</f>
        <v>154382</v>
      </c>
      <c r="C12" s="421">
        <f>C5+SUM(C7:C11)</f>
        <v>0</v>
      </c>
      <c r="D12" s="421">
        <f>D5+SUM(D7:D11)</f>
        <v>0</v>
      </c>
      <c r="E12" s="422">
        <f>E5+SUM(E7:E11)</f>
        <v>154382</v>
      </c>
    </row>
    <row r="13" spans="1:5" ht="13.5" thickBot="1">
      <c r="A13" s="423"/>
      <c r="B13" s="423"/>
      <c r="C13" s="423"/>
      <c r="D13" s="423"/>
      <c r="E13" s="423"/>
    </row>
    <row r="14" spans="1:5" ht="15" customHeight="1" thickBot="1">
      <c r="A14" s="406" t="s">
        <v>90</v>
      </c>
      <c r="B14" s="407" t="s">
        <v>502</v>
      </c>
      <c r="C14" s="407" t="s">
        <v>187</v>
      </c>
      <c r="D14" s="407" t="s">
        <v>503</v>
      </c>
      <c r="E14" s="408" t="s">
        <v>37</v>
      </c>
    </row>
    <row r="15" spans="1:5" ht="12.75">
      <c r="A15" s="409" t="s">
        <v>94</v>
      </c>
      <c r="B15" s="410"/>
      <c r="C15" s="410"/>
      <c r="D15" s="410"/>
      <c r="E15" s="411">
        <f aca="true" t="shared" si="1" ref="E15:E21">SUM(B15:D15)</f>
        <v>0</v>
      </c>
    </row>
    <row r="16" spans="1:5" ht="12.75">
      <c r="A16" s="424" t="s">
        <v>95</v>
      </c>
      <c r="B16" s="416">
        <v>137032</v>
      </c>
      <c r="C16" s="416"/>
      <c r="D16" s="416"/>
      <c r="E16" s="417">
        <f t="shared" si="1"/>
        <v>137032</v>
      </c>
    </row>
    <row r="17" spans="1:5" ht="12.75">
      <c r="A17" s="415" t="s">
        <v>96</v>
      </c>
      <c r="B17" s="416">
        <v>17350</v>
      </c>
      <c r="C17" s="416"/>
      <c r="D17" s="416"/>
      <c r="E17" s="417">
        <f t="shared" si="1"/>
        <v>17350</v>
      </c>
    </row>
    <row r="18" spans="1:5" ht="12.75">
      <c r="A18" s="415" t="s">
        <v>97</v>
      </c>
      <c r="B18" s="416"/>
      <c r="C18" s="416"/>
      <c r="D18" s="416"/>
      <c r="E18" s="417">
        <f t="shared" si="1"/>
        <v>0</v>
      </c>
    </row>
    <row r="19" spans="1:5" ht="12.75">
      <c r="A19" s="425"/>
      <c r="B19" s="416"/>
      <c r="C19" s="416"/>
      <c r="D19" s="416"/>
      <c r="E19" s="417">
        <f t="shared" si="1"/>
        <v>0</v>
      </c>
    </row>
    <row r="20" spans="1:5" ht="12.75">
      <c r="A20" s="425"/>
      <c r="B20" s="416"/>
      <c r="C20" s="416"/>
      <c r="D20" s="416"/>
      <c r="E20" s="417">
        <f t="shared" si="1"/>
        <v>0</v>
      </c>
    </row>
    <row r="21" spans="1:5" ht="13.5" thickBot="1">
      <c r="A21" s="418"/>
      <c r="B21" s="419"/>
      <c r="C21" s="419"/>
      <c r="D21" s="419"/>
      <c r="E21" s="417">
        <f t="shared" si="1"/>
        <v>0</v>
      </c>
    </row>
    <row r="22" spans="1:5" ht="13.5" thickBot="1">
      <c r="A22" s="420" t="s">
        <v>38</v>
      </c>
      <c r="B22" s="421">
        <f>SUM(B15:B21)</f>
        <v>154382</v>
      </c>
      <c r="C22" s="421">
        <f>SUM(C15:C21)</f>
        <v>0</v>
      </c>
      <c r="D22" s="421">
        <f>SUM(D15:D21)</f>
        <v>0</v>
      </c>
      <c r="E22" s="422">
        <f>SUM(E15:E21)</f>
        <v>154382</v>
      </c>
    </row>
    <row r="23" spans="1:5" ht="12.75">
      <c r="A23" s="106"/>
      <c r="B23" s="106"/>
      <c r="C23" s="106"/>
      <c r="D23" s="106"/>
      <c r="E23" s="106"/>
    </row>
    <row r="24" spans="1:5" ht="12.75">
      <c r="A24" s="106"/>
      <c r="B24" s="106"/>
      <c r="C24" s="106"/>
      <c r="D24" s="106"/>
      <c r="E24" s="106"/>
    </row>
    <row r="25" spans="1:5" ht="15.75">
      <c r="A25" s="426" t="s">
        <v>504</v>
      </c>
      <c r="B25" s="586"/>
      <c r="C25" s="586"/>
      <c r="D25" s="586"/>
      <c r="E25" s="586"/>
    </row>
    <row r="26" spans="1:5" ht="14.25" thickBot="1">
      <c r="A26" s="106"/>
      <c r="B26" s="106"/>
      <c r="C26" s="106"/>
      <c r="D26" s="585" t="s">
        <v>501</v>
      </c>
      <c r="E26" s="585"/>
    </row>
    <row r="27" spans="1:5" ht="13.5" thickBot="1">
      <c r="A27" s="406" t="s">
        <v>85</v>
      </c>
      <c r="B27" s="407" t="s">
        <v>502</v>
      </c>
      <c r="C27" s="407" t="s">
        <v>187</v>
      </c>
      <c r="D27" s="407" t="s">
        <v>503</v>
      </c>
      <c r="E27" s="408" t="s">
        <v>37</v>
      </c>
    </row>
    <row r="28" spans="1:5" ht="12.75">
      <c r="A28" s="409" t="s">
        <v>86</v>
      </c>
      <c r="B28" s="410"/>
      <c r="C28" s="410"/>
      <c r="D28" s="410"/>
      <c r="E28" s="411">
        <f aca="true" t="shared" si="2" ref="E28:E34">SUM(B28:D28)</f>
        <v>0</v>
      </c>
    </row>
    <row r="29" spans="1:5" ht="12.75">
      <c r="A29" s="412" t="s">
        <v>98</v>
      </c>
      <c r="B29" s="413"/>
      <c r="C29" s="413"/>
      <c r="D29" s="413"/>
      <c r="E29" s="414">
        <f t="shared" si="2"/>
        <v>0</v>
      </c>
    </row>
    <row r="30" spans="1:5" ht="12.75">
      <c r="A30" s="415" t="s">
        <v>87</v>
      </c>
      <c r="B30" s="416"/>
      <c r="C30" s="416"/>
      <c r="D30" s="416"/>
      <c r="E30" s="417">
        <f t="shared" si="2"/>
        <v>0</v>
      </c>
    </row>
    <row r="31" spans="1:5" ht="12.75">
      <c r="A31" s="415" t="s">
        <v>99</v>
      </c>
      <c r="B31" s="416"/>
      <c r="C31" s="416"/>
      <c r="D31" s="416"/>
      <c r="E31" s="417">
        <f t="shared" si="2"/>
        <v>0</v>
      </c>
    </row>
    <row r="32" spans="1:5" ht="12.75">
      <c r="A32" s="415" t="s">
        <v>88</v>
      </c>
      <c r="B32" s="416"/>
      <c r="C32" s="416"/>
      <c r="D32" s="416"/>
      <c r="E32" s="417">
        <f t="shared" si="2"/>
        <v>0</v>
      </c>
    </row>
    <row r="33" spans="1:5" ht="12.75">
      <c r="A33" s="415" t="s">
        <v>89</v>
      </c>
      <c r="B33" s="416"/>
      <c r="C33" s="416"/>
      <c r="D33" s="416"/>
      <c r="E33" s="417">
        <f t="shared" si="2"/>
        <v>0</v>
      </c>
    </row>
    <row r="34" spans="1:5" ht="13.5" thickBot="1">
      <c r="A34" s="418"/>
      <c r="B34" s="419"/>
      <c r="C34" s="419"/>
      <c r="D34" s="419"/>
      <c r="E34" s="417">
        <f t="shared" si="2"/>
        <v>0</v>
      </c>
    </row>
    <row r="35" spans="1:5" ht="13.5" thickBot="1">
      <c r="A35" s="420" t="s">
        <v>91</v>
      </c>
      <c r="B35" s="421">
        <f>B28+SUM(B30:B34)</f>
        <v>0</v>
      </c>
      <c r="C35" s="421">
        <f>C28+SUM(C30:C34)</f>
        <v>0</v>
      </c>
      <c r="D35" s="421">
        <f>D28+SUM(D30:D34)</f>
        <v>0</v>
      </c>
      <c r="E35" s="422">
        <f>E28+SUM(E30:E34)</f>
        <v>0</v>
      </c>
    </row>
    <row r="36" spans="1:5" ht="13.5" thickBot="1">
      <c r="A36" s="423"/>
      <c r="B36" s="423"/>
      <c r="C36" s="423"/>
      <c r="D36" s="423"/>
      <c r="E36" s="423"/>
    </row>
    <row r="37" spans="1:5" ht="13.5" thickBot="1">
      <c r="A37" s="406" t="s">
        <v>90</v>
      </c>
      <c r="B37" s="407" t="s">
        <v>502</v>
      </c>
      <c r="C37" s="407" t="s">
        <v>187</v>
      </c>
      <c r="D37" s="407" t="s">
        <v>503</v>
      </c>
      <c r="E37" s="408" t="s">
        <v>37</v>
      </c>
    </row>
    <row r="38" spans="1:5" ht="12.75">
      <c r="A38" s="409" t="s">
        <v>94</v>
      </c>
      <c r="B38" s="410"/>
      <c r="C38" s="410"/>
      <c r="D38" s="410"/>
      <c r="E38" s="411">
        <f aca="true" t="shared" si="3" ref="E38:E44">SUM(B38:D38)</f>
        <v>0</v>
      </c>
    </row>
    <row r="39" spans="1:5" ht="12.75">
      <c r="A39" s="424" t="s">
        <v>95</v>
      </c>
      <c r="B39" s="416"/>
      <c r="C39" s="416"/>
      <c r="D39" s="416"/>
      <c r="E39" s="417">
        <f t="shared" si="3"/>
        <v>0</v>
      </c>
    </row>
    <row r="40" spans="1:5" ht="12.75">
      <c r="A40" s="415" t="s">
        <v>96</v>
      </c>
      <c r="B40" s="416"/>
      <c r="C40" s="416"/>
      <c r="D40" s="416"/>
      <c r="E40" s="417">
        <f t="shared" si="3"/>
        <v>0</v>
      </c>
    </row>
    <row r="41" spans="1:5" ht="12.75">
      <c r="A41" s="415" t="s">
        <v>97</v>
      </c>
      <c r="B41" s="416"/>
      <c r="C41" s="416"/>
      <c r="D41" s="416"/>
      <c r="E41" s="417">
        <f t="shared" si="3"/>
        <v>0</v>
      </c>
    </row>
    <row r="42" spans="1:5" ht="12.75">
      <c r="A42" s="425"/>
      <c r="B42" s="416"/>
      <c r="C42" s="416"/>
      <c r="D42" s="416"/>
      <c r="E42" s="417">
        <f t="shared" si="3"/>
        <v>0</v>
      </c>
    </row>
    <row r="43" spans="1:5" ht="12.75">
      <c r="A43" s="425"/>
      <c r="B43" s="416"/>
      <c r="C43" s="416"/>
      <c r="D43" s="416"/>
      <c r="E43" s="417">
        <f t="shared" si="3"/>
        <v>0</v>
      </c>
    </row>
    <row r="44" spans="1:5" ht="13.5" thickBot="1">
      <c r="A44" s="418"/>
      <c r="B44" s="419"/>
      <c r="C44" s="419"/>
      <c r="D44" s="419"/>
      <c r="E44" s="417">
        <f t="shared" si="3"/>
        <v>0</v>
      </c>
    </row>
    <row r="45" spans="1:5" ht="13.5" thickBot="1">
      <c r="A45" s="420" t="s">
        <v>38</v>
      </c>
      <c r="B45" s="421">
        <f>SUM(B38:B44)</f>
        <v>0</v>
      </c>
      <c r="C45" s="421">
        <f>SUM(C38:C44)</f>
        <v>0</v>
      </c>
      <c r="D45" s="421">
        <f>SUM(D38:D44)</f>
        <v>0</v>
      </c>
      <c r="E45" s="422">
        <f>SUM(E38:E44)</f>
        <v>0</v>
      </c>
    </row>
    <row r="46" spans="1:5" ht="12.75">
      <c r="A46" s="106"/>
      <c r="B46" s="106"/>
      <c r="C46" s="106"/>
      <c r="D46" s="106"/>
      <c r="E46" s="106"/>
    </row>
    <row r="47" spans="1:5" ht="15.75">
      <c r="A47" s="587" t="s">
        <v>505</v>
      </c>
      <c r="B47" s="587"/>
      <c r="C47" s="587"/>
      <c r="D47" s="587"/>
      <c r="E47" s="587"/>
    </row>
    <row r="48" spans="1:5" ht="13.5" thickBot="1">
      <c r="A48" s="106"/>
      <c r="B48" s="106"/>
      <c r="C48" s="106"/>
      <c r="D48" s="106"/>
      <c r="E48" s="106"/>
    </row>
    <row r="49" spans="1:8" ht="13.5" thickBot="1">
      <c r="A49" s="579" t="s">
        <v>92</v>
      </c>
      <c r="B49" s="580"/>
      <c r="C49" s="581"/>
      <c r="D49" s="582" t="s">
        <v>506</v>
      </c>
      <c r="E49" s="583"/>
      <c r="H49" s="35"/>
    </row>
    <row r="50" spans="1:5" ht="12.75">
      <c r="A50" s="564"/>
      <c r="B50" s="565"/>
      <c r="C50" s="566"/>
      <c r="D50" s="567"/>
      <c r="E50" s="568"/>
    </row>
    <row r="51" spans="1:5" ht="13.5" thickBot="1">
      <c r="A51" s="569"/>
      <c r="B51" s="570"/>
      <c r="C51" s="571"/>
      <c r="D51" s="572"/>
      <c r="E51" s="573"/>
    </row>
    <row r="52" spans="1:5" ht="13.5" thickBot="1">
      <c r="A52" s="574" t="s">
        <v>38</v>
      </c>
      <c r="B52" s="575"/>
      <c r="C52" s="576"/>
      <c r="D52" s="577">
        <f>SUM(D50:E51)</f>
        <v>0</v>
      </c>
      <c r="E52" s="578"/>
    </row>
  </sheetData>
  <sheetProtection/>
  <mergeCells count="13">
    <mergeCell ref="A49:C49"/>
    <mergeCell ref="D49:E49"/>
    <mergeCell ref="A2:E2"/>
    <mergeCell ref="D3:E3"/>
    <mergeCell ref="B25:E25"/>
    <mergeCell ref="D26:E26"/>
    <mergeCell ref="A47:E47"/>
    <mergeCell ref="A50:C50"/>
    <mergeCell ref="D50:E50"/>
    <mergeCell ref="A51:C51"/>
    <mergeCell ref="D51:E51"/>
    <mergeCell ref="A52:C52"/>
    <mergeCell ref="D52:E52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93" r:id="rId1"/>
  <headerFooter alignWithMargins="0">
    <oddHeader>&amp;C&amp;"Times New Roman CE,Félkövér"&amp;12Európai uniós támogatással megvalósuló projektek
bevételei, kiadásai, hozzájárulások&amp;R&amp;"Times New Roman CE,Félkövér dőlt"&amp;11 8. melléklet a 
……/2014.(….) 
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8"/>
  <sheetViews>
    <sheetView zoomScale="130" zoomScaleNormal="130" zoomScalePageLayoutView="0" workbookViewId="0" topLeftCell="A79">
      <selection activeCell="D138" sqref="D138"/>
    </sheetView>
  </sheetViews>
  <sheetFormatPr defaultColWidth="9.00390625" defaultRowHeight="12.75"/>
  <cols>
    <col min="1" max="1" width="14.875" style="196" customWidth="1"/>
    <col min="2" max="2" width="59.375" style="197" customWidth="1"/>
    <col min="3" max="4" width="15.875" style="198" customWidth="1"/>
    <col min="5" max="16384" width="9.375" style="3" customWidth="1"/>
  </cols>
  <sheetData>
    <row r="1" spans="1:4" s="2" customFormat="1" ht="16.5" customHeight="1" thickBot="1">
      <c r="A1" s="107"/>
      <c r="B1" s="588" t="s">
        <v>429</v>
      </c>
      <c r="C1" s="588"/>
      <c r="D1" s="588"/>
    </row>
    <row r="2" spans="1:4" s="45" customFormat="1" ht="15.75" customHeight="1">
      <c r="A2" s="228" t="s">
        <v>47</v>
      </c>
      <c r="B2" s="594" t="s">
        <v>162</v>
      </c>
      <c r="C2" s="595"/>
      <c r="D2" s="596"/>
    </row>
    <row r="3" spans="1:4" s="45" customFormat="1" ht="24.75" thickBot="1">
      <c r="A3" s="265" t="s">
        <v>144</v>
      </c>
      <c r="B3" s="597" t="s">
        <v>398</v>
      </c>
      <c r="C3" s="598"/>
      <c r="D3" s="599"/>
    </row>
    <row r="4" spans="1:4" s="46" customFormat="1" ht="15.75" customHeight="1" thickBot="1">
      <c r="A4" s="108"/>
      <c r="B4" s="108"/>
      <c r="C4" s="109"/>
      <c r="D4" s="109" t="s">
        <v>428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01" t="s">
        <v>195</v>
      </c>
    </row>
    <row r="6" spans="1:4" s="42" customFormat="1" ht="12.75" customHeight="1" thickBot="1">
      <c r="A6" s="102">
        <v>1</v>
      </c>
      <c r="B6" s="103">
        <v>2</v>
      </c>
      <c r="C6" s="103">
        <v>3</v>
      </c>
      <c r="D6" s="226">
        <v>4</v>
      </c>
    </row>
    <row r="7" spans="1:4" s="42" customFormat="1" ht="15.75" customHeight="1" thickBot="1">
      <c r="A7" s="591" t="s">
        <v>41</v>
      </c>
      <c r="B7" s="592"/>
      <c r="C7" s="592"/>
      <c r="D7" s="592"/>
    </row>
    <row r="8" spans="1:4" s="42" customFormat="1" ht="12" customHeight="1" thickBot="1">
      <c r="A8" s="24" t="s">
        <v>6</v>
      </c>
      <c r="B8" s="314" t="s">
        <v>198</v>
      </c>
      <c r="C8" s="138">
        <f>+C9+C10+C11+C12+C13+C14</f>
        <v>163700</v>
      </c>
      <c r="D8" s="138">
        <f>+D9+D10+D11+D12+D13+D14</f>
        <v>174346</v>
      </c>
    </row>
    <row r="9" spans="1:4" s="47" customFormat="1" ht="12" customHeight="1">
      <c r="A9" s="266" t="s">
        <v>66</v>
      </c>
      <c r="B9" s="315" t="s">
        <v>199</v>
      </c>
      <c r="C9" s="141">
        <v>71762</v>
      </c>
      <c r="D9" s="141">
        <v>71762</v>
      </c>
    </row>
    <row r="10" spans="1:4" s="48" customFormat="1" ht="12" customHeight="1">
      <c r="A10" s="267" t="s">
        <v>67</v>
      </c>
      <c r="B10" s="312" t="s">
        <v>200</v>
      </c>
      <c r="C10" s="140">
        <v>17997</v>
      </c>
      <c r="D10" s="140">
        <v>24421</v>
      </c>
    </row>
    <row r="11" spans="1:4" s="48" customFormat="1" ht="12" customHeight="1">
      <c r="A11" s="267" t="s">
        <v>68</v>
      </c>
      <c r="B11" s="312" t="s">
        <v>201</v>
      </c>
      <c r="C11" s="140">
        <v>17295</v>
      </c>
      <c r="D11" s="140">
        <v>47672</v>
      </c>
    </row>
    <row r="12" spans="1:4" s="48" customFormat="1" ht="12" customHeight="1">
      <c r="A12" s="267" t="s">
        <v>69</v>
      </c>
      <c r="B12" s="312" t="s">
        <v>202</v>
      </c>
      <c r="C12" s="140">
        <v>1793</v>
      </c>
      <c r="D12" s="140">
        <v>1793</v>
      </c>
    </row>
    <row r="13" spans="1:4" s="48" customFormat="1" ht="12" customHeight="1">
      <c r="A13" s="267" t="s">
        <v>100</v>
      </c>
      <c r="B13" s="312" t="s">
        <v>203</v>
      </c>
      <c r="C13" s="276">
        <v>391</v>
      </c>
      <c r="D13" s="276">
        <v>3634</v>
      </c>
    </row>
    <row r="14" spans="1:4" s="47" customFormat="1" ht="12" customHeight="1" thickBot="1">
      <c r="A14" s="268" t="s">
        <v>70</v>
      </c>
      <c r="B14" s="311" t="s">
        <v>204</v>
      </c>
      <c r="C14" s="277">
        <v>54462</v>
      </c>
      <c r="D14" s="277">
        <v>25064</v>
      </c>
    </row>
    <row r="15" spans="1:4" s="47" customFormat="1" ht="12" customHeight="1" thickBot="1">
      <c r="A15" s="24" t="s">
        <v>7</v>
      </c>
      <c r="B15" s="316" t="s">
        <v>205</v>
      </c>
      <c r="C15" s="138">
        <f>+C16+C17+C18+C19+C20</f>
        <v>38569</v>
      </c>
      <c r="D15" s="138">
        <f>+D16+D17+D18+D19+D20</f>
        <v>180972</v>
      </c>
    </row>
    <row r="16" spans="1:4" s="47" customFormat="1" ht="12" customHeight="1">
      <c r="A16" s="266" t="s">
        <v>72</v>
      </c>
      <c r="B16" s="315" t="s">
        <v>206</v>
      </c>
      <c r="C16" s="141"/>
      <c r="D16" s="141"/>
    </row>
    <row r="17" spans="1:4" s="47" customFormat="1" ht="12" customHeight="1">
      <c r="A17" s="267" t="s">
        <v>73</v>
      </c>
      <c r="B17" s="312" t="s">
        <v>207</v>
      </c>
      <c r="C17" s="140"/>
      <c r="D17" s="140"/>
    </row>
    <row r="18" spans="1:4" s="47" customFormat="1" ht="12" customHeight="1">
      <c r="A18" s="267" t="s">
        <v>74</v>
      </c>
      <c r="B18" s="312" t="s">
        <v>208</v>
      </c>
      <c r="C18" s="140"/>
      <c r="D18" s="140"/>
    </row>
    <row r="19" spans="1:4" s="47" customFormat="1" ht="12" customHeight="1">
      <c r="A19" s="267" t="s">
        <v>75</v>
      </c>
      <c r="B19" s="312" t="s">
        <v>209</v>
      </c>
      <c r="C19" s="140"/>
      <c r="D19" s="140"/>
    </row>
    <row r="20" spans="1:4" s="47" customFormat="1" ht="12" customHeight="1">
      <c r="A20" s="267" t="s">
        <v>76</v>
      </c>
      <c r="B20" s="312" t="s">
        <v>210</v>
      </c>
      <c r="C20" s="140">
        <v>38569</v>
      </c>
      <c r="D20" s="140">
        <v>180972</v>
      </c>
    </row>
    <row r="21" spans="1:4" s="48" customFormat="1" ht="12" customHeight="1" thickBot="1">
      <c r="A21" s="268" t="s">
        <v>82</v>
      </c>
      <c r="B21" s="311" t="s">
        <v>211</v>
      </c>
      <c r="C21" s="142"/>
      <c r="D21" s="142"/>
    </row>
    <row r="22" spans="1:4" s="48" customFormat="1" ht="12" customHeight="1" thickBot="1">
      <c r="A22" s="24" t="s">
        <v>8</v>
      </c>
      <c r="B22" s="314" t="s">
        <v>212</v>
      </c>
      <c r="C22" s="138">
        <f>+C23+C24+C25+C26+C27</f>
        <v>179878</v>
      </c>
      <c r="D22" s="138">
        <f>+D23+D24+D25+D26+D27</f>
        <v>634695</v>
      </c>
    </row>
    <row r="23" spans="1:4" s="48" customFormat="1" ht="12" customHeight="1">
      <c r="A23" s="266" t="s">
        <v>55</v>
      </c>
      <c r="B23" s="315" t="s">
        <v>213</v>
      </c>
      <c r="C23" s="141"/>
      <c r="D23" s="141">
        <v>179365</v>
      </c>
    </row>
    <row r="24" spans="1:4" s="47" customFormat="1" ht="12" customHeight="1">
      <c r="A24" s="267" t="s">
        <v>56</v>
      </c>
      <c r="B24" s="312" t="s">
        <v>214</v>
      </c>
      <c r="C24" s="140"/>
      <c r="D24" s="140"/>
    </row>
    <row r="25" spans="1:4" s="47" customFormat="1" ht="12" customHeight="1">
      <c r="A25" s="267" t="s">
        <v>57</v>
      </c>
      <c r="B25" s="312" t="s">
        <v>215</v>
      </c>
      <c r="C25" s="140"/>
      <c r="D25" s="140"/>
    </row>
    <row r="26" spans="1:4" s="47" customFormat="1" ht="12" customHeight="1">
      <c r="A26" s="267" t="s">
        <v>58</v>
      </c>
      <c r="B26" s="312" t="s">
        <v>216</v>
      </c>
      <c r="C26" s="140"/>
      <c r="D26" s="140"/>
    </row>
    <row r="27" spans="1:4" s="47" customFormat="1" ht="12" customHeight="1">
      <c r="A27" s="267" t="s">
        <v>112</v>
      </c>
      <c r="B27" s="312" t="s">
        <v>217</v>
      </c>
      <c r="C27" s="140">
        <v>179878</v>
      </c>
      <c r="D27" s="140">
        <v>455330</v>
      </c>
    </row>
    <row r="28" spans="1:4" s="47" customFormat="1" ht="12" customHeight="1" thickBot="1">
      <c r="A28" s="268" t="s">
        <v>113</v>
      </c>
      <c r="B28" s="311" t="s">
        <v>218</v>
      </c>
      <c r="C28" s="142">
        <v>138944</v>
      </c>
      <c r="D28" s="142">
        <v>0</v>
      </c>
    </row>
    <row r="29" spans="1:4" s="47" customFormat="1" ht="12" customHeight="1" thickBot="1">
      <c r="A29" s="24" t="s">
        <v>114</v>
      </c>
      <c r="B29" s="314" t="s">
        <v>219</v>
      </c>
      <c r="C29" s="144">
        <f>+C30+C33+C34+C35</f>
        <v>19080</v>
      </c>
      <c r="D29" s="144">
        <f>+D30+D33+D34+D35</f>
        <v>19080</v>
      </c>
    </row>
    <row r="30" spans="1:4" s="47" customFormat="1" ht="12" customHeight="1">
      <c r="A30" s="266" t="s">
        <v>220</v>
      </c>
      <c r="B30" s="315" t="s">
        <v>221</v>
      </c>
      <c r="C30" s="269">
        <v>16180</v>
      </c>
      <c r="D30" s="269">
        <v>16180</v>
      </c>
    </row>
    <row r="31" spans="1:4" s="47" customFormat="1" ht="12" customHeight="1">
      <c r="A31" s="267" t="s">
        <v>222</v>
      </c>
      <c r="B31" s="312" t="s">
        <v>223</v>
      </c>
      <c r="C31" s="140">
        <v>480</v>
      </c>
      <c r="D31" s="140">
        <v>480</v>
      </c>
    </row>
    <row r="32" spans="1:4" s="47" customFormat="1" ht="12" customHeight="1">
      <c r="A32" s="267" t="s">
        <v>224</v>
      </c>
      <c r="B32" s="312" t="s">
        <v>225</v>
      </c>
      <c r="C32" s="140">
        <v>15700</v>
      </c>
      <c r="D32" s="140">
        <v>15700</v>
      </c>
    </row>
    <row r="33" spans="1:4" s="47" customFormat="1" ht="12" customHeight="1">
      <c r="A33" s="267" t="s">
        <v>226</v>
      </c>
      <c r="B33" s="312" t="s">
        <v>227</v>
      </c>
      <c r="C33" s="140">
        <v>2200</v>
      </c>
      <c r="D33" s="140">
        <v>2200</v>
      </c>
    </row>
    <row r="34" spans="1:4" s="47" customFormat="1" ht="12" customHeight="1">
      <c r="A34" s="267" t="s">
        <v>228</v>
      </c>
      <c r="B34" s="312" t="s">
        <v>229</v>
      </c>
      <c r="C34" s="140"/>
      <c r="D34" s="140"/>
    </row>
    <row r="35" spans="1:4" s="47" customFormat="1" ht="12" customHeight="1" thickBot="1">
      <c r="A35" s="268" t="s">
        <v>230</v>
      </c>
      <c r="B35" s="311" t="s">
        <v>231</v>
      </c>
      <c r="C35" s="142">
        <v>700</v>
      </c>
      <c r="D35" s="142">
        <v>700</v>
      </c>
    </row>
    <row r="36" spans="1:4" s="47" customFormat="1" ht="12" customHeight="1" thickBot="1">
      <c r="A36" s="24" t="s">
        <v>10</v>
      </c>
      <c r="B36" s="314" t="s">
        <v>232</v>
      </c>
      <c r="C36" s="138">
        <f>SUM(C37:C46)</f>
        <v>11940</v>
      </c>
      <c r="D36" s="138">
        <f>SUM(D37:D46)</f>
        <v>17681</v>
      </c>
    </row>
    <row r="37" spans="1:4" s="47" customFormat="1" ht="12" customHeight="1">
      <c r="A37" s="266" t="s">
        <v>59</v>
      </c>
      <c r="B37" s="315" t="s">
        <v>233</v>
      </c>
      <c r="C37" s="141">
        <v>300</v>
      </c>
      <c r="D37" s="141">
        <v>300</v>
      </c>
    </row>
    <row r="38" spans="1:4" s="47" customFormat="1" ht="12" customHeight="1">
      <c r="A38" s="267" t="s">
        <v>60</v>
      </c>
      <c r="B38" s="312" t="s">
        <v>234</v>
      </c>
      <c r="C38" s="140">
        <v>62</v>
      </c>
      <c r="D38" s="140">
        <v>1368</v>
      </c>
    </row>
    <row r="39" spans="1:4" s="47" customFormat="1" ht="12" customHeight="1">
      <c r="A39" s="267" t="s">
        <v>61</v>
      </c>
      <c r="B39" s="312" t="s">
        <v>235</v>
      </c>
      <c r="C39" s="140">
        <v>1151</v>
      </c>
      <c r="D39" s="140">
        <v>1151</v>
      </c>
    </row>
    <row r="40" spans="1:4" s="47" customFormat="1" ht="12" customHeight="1">
      <c r="A40" s="267" t="s">
        <v>116</v>
      </c>
      <c r="B40" s="312" t="s">
        <v>236</v>
      </c>
      <c r="C40" s="140">
        <v>670</v>
      </c>
      <c r="D40" s="140">
        <v>670</v>
      </c>
    </row>
    <row r="41" spans="1:4" s="47" customFormat="1" ht="12" customHeight="1">
      <c r="A41" s="267" t="s">
        <v>117</v>
      </c>
      <c r="B41" s="312" t="s">
        <v>237</v>
      </c>
      <c r="C41" s="140">
        <v>333</v>
      </c>
      <c r="D41" s="140">
        <v>333</v>
      </c>
    </row>
    <row r="42" spans="1:4" s="47" customFormat="1" ht="12" customHeight="1">
      <c r="A42" s="267" t="s">
        <v>118</v>
      </c>
      <c r="B42" s="312" t="s">
        <v>238</v>
      </c>
      <c r="C42" s="140">
        <v>9424</v>
      </c>
      <c r="D42" s="140">
        <v>9424</v>
      </c>
    </row>
    <row r="43" spans="1:4" s="47" customFormat="1" ht="12" customHeight="1">
      <c r="A43" s="267" t="s">
        <v>119</v>
      </c>
      <c r="B43" s="312" t="s">
        <v>239</v>
      </c>
      <c r="C43" s="140"/>
      <c r="D43" s="140"/>
    </row>
    <row r="44" spans="1:4" s="47" customFormat="1" ht="12" customHeight="1">
      <c r="A44" s="267" t="s">
        <v>120</v>
      </c>
      <c r="B44" s="312" t="s">
        <v>240</v>
      </c>
      <c r="C44" s="140"/>
      <c r="D44" s="140">
        <v>4435</v>
      </c>
    </row>
    <row r="45" spans="1:4" s="47" customFormat="1" ht="12" customHeight="1">
      <c r="A45" s="267" t="s">
        <v>241</v>
      </c>
      <c r="B45" s="312" t="s">
        <v>242</v>
      </c>
      <c r="C45" s="143"/>
      <c r="D45" s="143"/>
    </row>
    <row r="46" spans="1:4" s="47" customFormat="1" ht="12" customHeight="1" thickBot="1">
      <c r="A46" s="268" t="s">
        <v>243</v>
      </c>
      <c r="B46" s="311" t="s">
        <v>244</v>
      </c>
      <c r="C46" s="211"/>
      <c r="D46" s="211"/>
    </row>
    <row r="47" spans="1:4" s="47" customFormat="1" ht="12" customHeight="1" thickBot="1">
      <c r="A47" s="24" t="s">
        <v>11</v>
      </c>
      <c r="B47" s="314" t="s">
        <v>245</v>
      </c>
      <c r="C47" s="138">
        <f>SUM(C48:C52)</f>
        <v>2200</v>
      </c>
      <c r="D47" s="138">
        <f>SUM(D48:D52)</f>
        <v>2200</v>
      </c>
    </row>
    <row r="48" spans="1:4" s="47" customFormat="1" ht="12" customHeight="1">
      <c r="A48" s="266" t="s">
        <v>62</v>
      </c>
      <c r="B48" s="315" t="s">
        <v>246</v>
      </c>
      <c r="C48" s="213"/>
      <c r="D48" s="213"/>
    </row>
    <row r="49" spans="1:4" s="47" customFormat="1" ht="12" customHeight="1">
      <c r="A49" s="267" t="s">
        <v>63</v>
      </c>
      <c r="B49" s="312" t="s">
        <v>247</v>
      </c>
      <c r="C49" s="143">
        <v>2200</v>
      </c>
      <c r="D49" s="143">
        <v>2200</v>
      </c>
    </row>
    <row r="50" spans="1:4" s="47" customFormat="1" ht="12" customHeight="1">
      <c r="A50" s="267" t="s">
        <v>248</v>
      </c>
      <c r="B50" s="312" t="s">
        <v>249</v>
      </c>
      <c r="C50" s="143"/>
      <c r="D50" s="143"/>
    </row>
    <row r="51" spans="1:4" s="47" customFormat="1" ht="12" customHeight="1">
      <c r="A51" s="267" t="s">
        <v>250</v>
      </c>
      <c r="B51" s="312" t="s">
        <v>251</v>
      </c>
      <c r="C51" s="143"/>
      <c r="D51" s="143"/>
    </row>
    <row r="52" spans="1:4" s="47" customFormat="1" ht="12" customHeight="1" thickBot="1">
      <c r="A52" s="268" t="s">
        <v>252</v>
      </c>
      <c r="B52" s="311" t="s">
        <v>253</v>
      </c>
      <c r="C52" s="211"/>
      <c r="D52" s="211"/>
    </row>
    <row r="53" spans="1:4" s="47" customFormat="1" ht="12" customHeight="1" thickBot="1">
      <c r="A53" s="24" t="s">
        <v>121</v>
      </c>
      <c r="B53" s="314" t="s">
        <v>254</v>
      </c>
      <c r="C53" s="138">
        <f>SUM(C54:C56)</f>
        <v>0</v>
      </c>
      <c r="D53" s="138">
        <f>SUM(D54:D56)</f>
        <v>0</v>
      </c>
    </row>
    <row r="54" spans="1:4" s="48" customFormat="1" ht="12" customHeight="1">
      <c r="A54" s="266" t="s">
        <v>64</v>
      </c>
      <c r="B54" s="315" t="s">
        <v>255</v>
      </c>
      <c r="C54" s="141"/>
      <c r="D54" s="141"/>
    </row>
    <row r="55" spans="1:4" s="48" customFormat="1" ht="12" customHeight="1">
      <c r="A55" s="267" t="s">
        <v>65</v>
      </c>
      <c r="B55" s="312" t="s">
        <v>256</v>
      </c>
      <c r="C55" s="140"/>
      <c r="D55" s="140"/>
    </row>
    <row r="56" spans="1:4" s="48" customFormat="1" ht="12" customHeight="1">
      <c r="A56" s="267" t="s">
        <v>257</v>
      </c>
      <c r="B56" s="312" t="s">
        <v>258</v>
      </c>
      <c r="C56" s="140"/>
      <c r="D56" s="140"/>
    </row>
    <row r="57" spans="1:4" s="48" customFormat="1" ht="12" customHeight="1" thickBot="1">
      <c r="A57" s="268" t="s">
        <v>259</v>
      </c>
      <c r="B57" s="311" t="s">
        <v>260</v>
      </c>
      <c r="C57" s="142"/>
      <c r="D57" s="142"/>
    </row>
    <row r="58" spans="1:4" s="48" customFormat="1" ht="12" customHeight="1" thickBot="1">
      <c r="A58" s="24" t="s">
        <v>13</v>
      </c>
      <c r="B58" s="316" t="s">
        <v>261</v>
      </c>
      <c r="C58" s="138">
        <f>SUM(C59:C61)</f>
        <v>90</v>
      </c>
      <c r="D58" s="138">
        <f>SUM(D59:D61)</f>
        <v>90</v>
      </c>
    </row>
    <row r="59" spans="1:4" s="48" customFormat="1" ht="12" customHeight="1">
      <c r="A59" s="266" t="s">
        <v>122</v>
      </c>
      <c r="B59" s="315" t="s">
        <v>262</v>
      </c>
      <c r="C59" s="143"/>
      <c r="D59" s="143"/>
    </row>
    <row r="60" spans="1:4" s="48" customFormat="1" ht="12" customHeight="1">
      <c r="A60" s="267" t="s">
        <v>123</v>
      </c>
      <c r="B60" s="312" t="s">
        <v>263</v>
      </c>
      <c r="C60" s="143">
        <v>90</v>
      </c>
      <c r="D60" s="143">
        <v>90</v>
      </c>
    </row>
    <row r="61" spans="1:4" s="48" customFormat="1" ht="12" customHeight="1">
      <c r="A61" s="267" t="s">
        <v>167</v>
      </c>
      <c r="B61" s="312" t="s">
        <v>264</v>
      </c>
      <c r="C61" s="143"/>
      <c r="D61" s="143"/>
    </row>
    <row r="62" spans="1:4" s="48" customFormat="1" ht="12" customHeight="1" thickBot="1">
      <c r="A62" s="268" t="s">
        <v>265</v>
      </c>
      <c r="B62" s="311" t="s">
        <v>266</v>
      </c>
      <c r="C62" s="143"/>
      <c r="D62" s="143"/>
    </row>
    <row r="63" spans="1:4" s="48" customFormat="1" ht="12" customHeight="1" thickBot="1">
      <c r="A63" s="24" t="s">
        <v>14</v>
      </c>
      <c r="B63" s="314" t="s">
        <v>267</v>
      </c>
      <c r="C63" s="144">
        <f>+C8+C15+C22+C29+C36+C47+C53+C58</f>
        <v>415457</v>
      </c>
      <c r="D63" s="144">
        <f>+D8+D15+D22+D29+D36+D47+D53+D58</f>
        <v>1029064</v>
      </c>
    </row>
    <row r="64" spans="1:4" s="48" customFormat="1" ht="12" customHeight="1" thickBot="1">
      <c r="A64" s="270" t="s">
        <v>399</v>
      </c>
      <c r="B64" s="316" t="s">
        <v>269</v>
      </c>
      <c r="C64" s="138">
        <f>SUM(C65:C67)</f>
        <v>0</v>
      </c>
      <c r="D64" s="138">
        <f>SUM(D65:D67)</f>
        <v>0</v>
      </c>
    </row>
    <row r="65" spans="1:4" s="48" customFormat="1" ht="12" customHeight="1">
      <c r="A65" s="266" t="s">
        <v>270</v>
      </c>
      <c r="B65" s="315" t="s">
        <v>271</v>
      </c>
      <c r="C65" s="143"/>
      <c r="D65" s="143"/>
    </row>
    <row r="66" spans="1:4" s="48" customFormat="1" ht="12" customHeight="1">
      <c r="A66" s="267" t="s">
        <v>272</v>
      </c>
      <c r="B66" s="312" t="s">
        <v>273</v>
      </c>
      <c r="C66" s="143"/>
      <c r="D66" s="143"/>
    </row>
    <row r="67" spans="1:4" s="48" customFormat="1" ht="12" customHeight="1" thickBot="1">
      <c r="A67" s="268" t="s">
        <v>274</v>
      </c>
      <c r="B67" s="301" t="s">
        <v>275</v>
      </c>
      <c r="C67" s="143"/>
      <c r="D67" s="143"/>
    </row>
    <row r="68" spans="1:4" s="48" customFormat="1" ht="12" customHeight="1" thickBot="1">
      <c r="A68" s="270" t="s">
        <v>276</v>
      </c>
      <c r="B68" s="316" t="s">
        <v>277</v>
      </c>
      <c r="C68" s="138">
        <f>SUM(C69:C72)</f>
        <v>0</v>
      </c>
      <c r="D68" s="138">
        <f>SUM(D69:D72)</f>
        <v>0</v>
      </c>
    </row>
    <row r="69" spans="1:4" s="48" customFormat="1" ht="12" customHeight="1">
      <c r="A69" s="266" t="s">
        <v>101</v>
      </c>
      <c r="B69" s="315" t="s">
        <v>278</v>
      </c>
      <c r="C69" s="143"/>
      <c r="D69" s="143"/>
    </row>
    <row r="70" spans="1:4" s="48" customFormat="1" ht="12" customHeight="1">
      <c r="A70" s="267" t="s">
        <v>102</v>
      </c>
      <c r="B70" s="312" t="s">
        <v>279</v>
      </c>
      <c r="C70" s="143"/>
      <c r="D70" s="143"/>
    </row>
    <row r="71" spans="1:4" s="48" customFormat="1" ht="12" customHeight="1">
      <c r="A71" s="267" t="s">
        <v>280</v>
      </c>
      <c r="B71" s="312" t="s">
        <v>281</v>
      </c>
      <c r="C71" s="143"/>
      <c r="D71" s="143"/>
    </row>
    <row r="72" spans="1:4" s="48" customFormat="1" ht="12" customHeight="1" thickBot="1">
      <c r="A72" s="268" t="s">
        <v>282</v>
      </c>
      <c r="B72" s="311" t="s">
        <v>283</v>
      </c>
      <c r="C72" s="143"/>
      <c r="D72" s="143"/>
    </row>
    <row r="73" spans="1:4" s="48" customFormat="1" ht="12" customHeight="1" thickBot="1">
      <c r="A73" s="270" t="s">
        <v>284</v>
      </c>
      <c r="B73" s="316" t="s">
        <v>285</v>
      </c>
      <c r="C73" s="138">
        <f>SUM(C74:C75)</f>
        <v>35499</v>
      </c>
      <c r="D73" s="138">
        <f>SUM(D74:D75)</f>
        <v>35499</v>
      </c>
    </row>
    <row r="74" spans="1:4" s="48" customFormat="1" ht="12" customHeight="1">
      <c r="A74" s="266" t="s">
        <v>286</v>
      </c>
      <c r="B74" s="315" t="s">
        <v>287</v>
      </c>
      <c r="C74" s="143">
        <v>35499</v>
      </c>
      <c r="D74" s="143">
        <v>35499</v>
      </c>
    </row>
    <row r="75" spans="1:4" s="47" customFormat="1" ht="12" customHeight="1" thickBot="1">
      <c r="A75" s="268" t="s">
        <v>288</v>
      </c>
      <c r="B75" s="311" t="s">
        <v>289</v>
      </c>
      <c r="C75" s="143"/>
      <c r="D75" s="143"/>
    </row>
    <row r="76" spans="1:4" s="48" customFormat="1" ht="12" customHeight="1" thickBot="1">
      <c r="A76" s="270" t="s">
        <v>290</v>
      </c>
      <c r="B76" s="316" t="s">
        <v>291</v>
      </c>
      <c r="C76" s="138">
        <f>SUM(C77:C79)</f>
        <v>0</v>
      </c>
      <c r="D76" s="138">
        <f>SUM(D77:D79)</f>
        <v>0</v>
      </c>
    </row>
    <row r="77" spans="1:4" s="48" customFormat="1" ht="12" customHeight="1">
      <c r="A77" s="266" t="s">
        <v>292</v>
      </c>
      <c r="B77" s="315" t="s">
        <v>293</v>
      </c>
      <c r="C77" s="143"/>
      <c r="D77" s="143"/>
    </row>
    <row r="78" spans="1:4" s="48" customFormat="1" ht="12" customHeight="1">
      <c r="A78" s="267" t="s">
        <v>294</v>
      </c>
      <c r="B78" s="312" t="s">
        <v>295</v>
      </c>
      <c r="C78" s="143"/>
      <c r="D78" s="143"/>
    </row>
    <row r="79" spans="1:4" s="48" customFormat="1" ht="12" customHeight="1" thickBot="1">
      <c r="A79" s="268" t="s">
        <v>296</v>
      </c>
      <c r="B79" s="311" t="s">
        <v>297</v>
      </c>
      <c r="C79" s="143"/>
      <c r="D79" s="143"/>
    </row>
    <row r="80" spans="1:4" s="48" customFormat="1" ht="12" customHeight="1" thickBot="1">
      <c r="A80" s="270" t="s">
        <v>298</v>
      </c>
      <c r="B80" s="316" t="s">
        <v>299</v>
      </c>
      <c r="C80" s="138">
        <f>SUM(C81:C84)</f>
        <v>0</v>
      </c>
      <c r="D80" s="138">
        <f>SUM(D81:D84)</f>
        <v>0</v>
      </c>
    </row>
    <row r="81" spans="1:4" s="48" customFormat="1" ht="12" customHeight="1">
      <c r="A81" s="271" t="s">
        <v>300</v>
      </c>
      <c r="B81" s="315" t="s">
        <v>301</v>
      </c>
      <c r="C81" s="143"/>
      <c r="D81" s="143"/>
    </row>
    <row r="82" spans="1:4" s="48" customFormat="1" ht="12" customHeight="1">
      <c r="A82" s="272" t="s">
        <v>302</v>
      </c>
      <c r="B82" s="312" t="s">
        <v>303</v>
      </c>
      <c r="C82" s="143"/>
      <c r="D82" s="143"/>
    </row>
    <row r="83" spans="1:4" s="47" customFormat="1" ht="12" customHeight="1">
      <c r="A83" s="272" t="s">
        <v>304</v>
      </c>
      <c r="B83" s="312" t="s">
        <v>305</v>
      </c>
      <c r="C83" s="143"/>
      <c r="D83" s="143"/>
    </row>
    <row r="84" spans="1:4" s="47" customFormat="1" ht="12" customHeight="1" thickBot="1">
      <c r="A84" s="273" t="s">
        <v>306</v>
      </c>
      <c r="B84" s="311" t="s">
        <v>307</v>
      </c>
      <c r="C84" s="143"/>
      <c r="D84" s="143"/>
    </row>
    <row r="85" spans="1:4" s="47" customFormat="1" ht="12" customHeight="1" thickBot="1">
      <c r="A85" s="270" t="s">
        <v>308</v>
      </c>
      <c r="B85" s="316" t="s">
        <v>309</v>
      </c>
      <c r="C85" s="274"/>
      <c r="D85" s="274"/>
    </row>
    <row r="86" spans="1:4" s="47" customFormat="1" ht="12" customHeight="1" thickBot="1">
      <c r="A86" s="270" t="s">
        <v>310</v>
      </c>
      <c r="B86" s="283" t="s">
        <v>311</v>
      </c>
      <c r="C86" s="144">
        <f>+C64+C68+C73+C76+C80+C85</f>
        <v>35499</v>
      </c>
      <c r="D86" s="144">
        <f>+D64+D68+D73+D76+D80+D85</f>
        <v>35499</v>
      </c>
    </row>
    <row r="87" spans="1:4" s="48" customFormat="1" ht="12" customHeight="1" thickBot="1">
      <c r="A87" s="275" t="s">
        <v>312</v>
      </c>
      <c r="B87" s="284" t="s">
        <v>400</v>
      </c>
      <c r="C87" s="144">
        <f>+C63+C86</f>
        <v>450956</v>
      </c>
      <c r="D87" s="144">
        <f>+D63+D86</f>
        <v>1064563</v>
      </c>
    </row>
    <row r="88" spans="1:4" s="48" customFormat="1" ht="15" customHeight="1">
      <c r="A88" s="112"/>
      <c r="B88" s="113"/>
      <c r="C88" s="188"/>
      <c r="D88" s="188"/>
    </row>
    <row r="89" spans="1:4" ht="13.5" thickBot="1">
      <c r="A89" s="114"/>
      <c r="B89" s="115"/>
      <c r="C89" s="189"/>
      <c r="D89" s="189"/>
    </row>
    <row r="90" spans="1:4" s="42" customFormat="1" ht="16.5" customHeight="1" thickBot="1">
      <c r="A90" s="591" t="s">
        <v>43</v>
      </c>
      <c r="B90" s="592"/>
      <c r="C90" s="592"/>
      <c r="D90" s="593"/>
    </row>
    <row r="91" spans="1:4" s="49" customFormat="1" ht="12" customHeight="1" thickBot="1">
      <c r="A91" s="278" t="s">
        <v>6</v>
      </c>
      <c r="B91" s="23" t="s">
        <v>418</v>
      </c>
      <c r="C91" s="137">
        <f>SUM(C92:C96)</f>
        <v>169692</v>
      </c>
      <c r="D91" s="137">
        <f>SUM(D92:D96)</f>
        <v>323276</v>
      </c>
    </row>
    <row r="92" spans="1:4" ht="12" customHeight="1">
      <c r="A92" s="279" t="s">
        <v>66</v>
      </c>
      <c r="B92" s="304" t="s">
        <v>35</v>
      </c>
      <c r="C92" s="139">
        <v>51147</v>
      </c>
      <c r="D92" s="139">
        <v>178755</v>
      </c>
    </row>
    <row r="93" spans="1:4" ht="12" customHeight="1">
      <c r="A93" s="267" t="s">
        <v>67</v>
      </c>
      <c r="B93" s="305" t="s">
        <v>124</v>
      </c>
      <c r="C93" s="140">
        <v>9794</v>
      </c>
      <c r="D93" s="140">
        <v>29923</v>
      </c>
    </row>
    <row r="94" spans="1:4" ht="12" customHeight="1">
      <c r="A94" s="267" t="s">
        <v>68</v>
      </c>
      <c r="B94" s="305" t="s">
        <v>93</v>
      </c>
      <c r="C94" s="142">
        <v>42097</v>
      </c>
      <c r="D94" s="142">
        <v>49212</v>
      </c>
    </row>
    <row r="95" spans="1:4" ht="12" customHeight="1">
      <c r="A95" s="267" t="s">
        <v>69</v>
      </c>
      <c r="B95" s="306" t="s">
        <v>125</v>
      </c>
      <c r="C95" s="142">
        <v>60978</v>
      </c>
      <c r="D95" s="142">
        <v>58719</v>
      </c>
    </row>
    <row r="96" spans="1:4" ht="12" customHeight="1">
      <c r="A96" s="267" t="s">
        <v>77</v>
      </c>
      <c r="B96" s="307" t="s">
        <v>126</v>
      </c>
      <c r="C96" s="142">
        <v>5676</v>
      </c>
      <c r="D96" s="142">
        <v>6667</v>
      </c>
    </row>
    <row r="97" spans="1:4" ht="12" customHeight="1">
      <c r="A97" s="267" t="s">
        <v>70</v>
      </c>
      <c r="B97" s="305" t="s">
        <v>315</v>
      </c>
      <c r="C97" s="142"/>
      <c r="D97" s="142"/>
    </row>
    <row r="98" spans="1:4" ht="12" customHeight="1">
      <c r="A98" s="267" t="s">
        <v>71</v>
      </c>
      <c r="B98" s="308" t="s">
        <v>316</v>
      </c>
      <c r="C98" s="142"/>
      <c r="D98" s="142"/>
    </row>
    <row r="99" spans="1:4" ht="12" customHeight="1">
      <c r="A99" s="267" t="s">
        <v>78</v>
      </c>
      <c r="B99" s="305" t="s">
        <v>317</v>
      </c>
      <c r="C99" s="142"/>
      <c r="D99" s="142"/>
    </row>
    <row r="100" spans="1:4" ht="12" customHeight="1">
      <c r="A100" s="267" t="s">
        <v>79</v>
      </c>
      <c r="B100" s="305" t="s">
        <v>318</v>
      </c>
      <c r="C100" s="142"/>
      <c r="D100" s="142"/>
    </row>
    <row r="101" spans="1:4" ht="12" customHeight="1">
      <c r="A101" s="267" t="s">
        <v>80</v>
      </c>
      <c r="B101" s="308" t="s">
        <v>319</v>
      </c>
      <c r="C101" s="142">
        <v>300</v>
      </c>
      <c r="D101" s="142">
        <v>1021</v>
      </c>
    </row>
    <row r="102" spans="1:4" ht="12" customHeight="1">
      <c r="A102" s="267" t="s">
        <v>81</v>
      </c>
      <c r="B102" s="308" t="s">
        <v>320</v>
      </c>
      <c r="C102" s="142"/>
      <c r="D102" s="142"/>
    </row>
    <row r="103" spans="1:4" ht="12" customHeight="1">
      <c r="A103" s="267" t="s">
        <v>83</v>
      </c>
      <c r="B103" s="305" t="s">
        <v>321</v>
      </c>
      <c r="C103" s="142"/>
      <c r="D103" s="142"/>
    </row>
    <row r="104" spans="1:4" ht="12" customHeight="1">
      <c r="A104" s="280" t="s">
        <v>127</v>
      </c>
      <c r="B104" s="309" t="s">
        <v>322</v>
      </c>
      <c r="C104" s="142"/>
      <c r="D104" s="142"/>
    </row>
    <row r="105" spans="1:4" ht="12" customHeight="1">
      <c r="A105" s="267" t="s">
        <v>323</v>
      </c>
      <c r="B105" s="309" t="s">
        <v>324</v>
      </c>
      <c r="C105" s="142"/>
      <c r="D105" s="142"/>
    </row>
    <row r="106" spans="1:4" ht="12" customHeight="1" thickBot="1">
      <c r="A106" s="281" t="s">
        <v>325</v>
      </c>
      <c r="B106" s="310" t="s">
        <v>326</v>
      </c>
      <c r="C106" s="145">
        <v>5376</v>
      </c>
      <c r="D106" s="145">
        <v>5646</v>
      </c>
    </row>
    <row r="107" spans="1:4" ht="12" customHeight="1" thickBot="1">
      <c r="A107" s="24" t="s">
        <v>7</v>
      </c>
      <c r="B107" s="22" t="s">
        <v>419</v>
      </c>
      <c r="C107" s="138">
        <f>+C108+C110+C112</f>
        <v>198365</v>
      </c>
      <c r="D107" s="138">
        <f>+D108+D110+D112</f>
        <v>239157</v>
      </c>
    </row>
    <row r="108" spans="1:4" ht="12" customHeight="1">
      <c r="A108" s="266" t="s">
        <v>72</v>
      </c>
      <c r="B108" s="305" t="s">
        <v>166</v>
      </c>
      <c r="C108" s="141">
        <v>188078</v>
      </c>
      <c r="D108" s="141">
        <v>220544</v>
      </c>
    </row>
    <row r="109" spans="1:4" ht="12" customHeight="1">
      <c r="A109" s="266" t="s">
        <v>73</v>
      </c>
      <c r="B109" s="309" t="s">
        <v>328</v>
      </c>
      <c r="C109" s="141">
        <v>154382</v>
      </c>
      <c r="D109" s="141">
        <v>154382</v>
      </c>
    </row>
    <row r="110" spans="1:4" ht="12" customHeight="1">
      <c r="A110" s="266" t="s">
        <v>74</v>
      </c>
      <c r="B110" s="309" t="s">
        <v>128</v>
      </c>
      <c r="C110" s="140">
        <v>1016</v>
      </c>
      <c r="D110" s="140">
        <v>9342</v>
      </c>
    </row>
    <row r="111" spans="1:4" ht="12" customHeight="1">
      <c r="A111" s="266" t="s">
        <v>75</v>
      </c>
      <c r="B111" s="309" t="s">
        <v>329</v>
      </c>
      <c r="C111" s="234"/>
      <c r="D111" s="234"/>
    </row>
    <row r="112" spans="1:4" ht="12" customHeight="1">
      <c r="A112" s="266" t="s">
        <v>76</v>
      </c>
      <c r="B112" s="311" t="s">
        <v>168</v>
      </c>
      <c r="C112" s="234">
        <v>9271</v>
      </c>
      <c r="D112" s="234">
        <v>9271</v>
      </c>
    </row>
    <row r="113" spans="1:4" ht="12" customHeight="1">
      <c r="A113" s="266" t="s">
        <v>82</v>
      </c>
      <c r="B113" s="312" t="s">
        <v>417</v>
      </c>
      <c r="C113" s="234"/>
      <c r="D113" s="234"/>
    </row>
    <row r="114" spans="1:4" ht="12" customHeight="1">
      <c r="A114" s="266" t="s">
        <v>84</v>
      </c>
      <c r="B114" s="302" t="s">
        <v>330</v>
      </c>
      <c r="C114" s="234"/>
      <c r="D114" s="234"/>
    </row>
    <row r="115" spans="1:4" ht="12" customHeight="1">
      <c r="A115" s="266" t="s">
        <v>129</v>
      </c>
      <c r="B115" s="305" t="s">
        <v>318</v>
      </c>
      <c r="C115" s="234"/>
      <c r="D115" s="234"/>
    </row>
    <row r="116" spans="1:4" ht="12" customHeight="1">
      <c r="A116" s="266" t="s">
        <v>130</v>
      </c>
      <c r="B116" s="305" t="s">
        <v>331</v>
      </c>
      <c r="C116" s="234"/>
      <c r="D116" s="234"/>
    </row>
    <row r="117" spans="1:4" ht="12" customHeight="1">
      <c r="A117" s="266" t="s">
        <v>131</v>
      </c>
      <c r="B117" s="305" t="s">
        <v>332</v>
      </c>
      <c r="C117" s="234"/>
      <c r="D117" s="234"/>
    </row>
    <row r="118" spans="1:4" ht="12" customHeight="1">
      <c r="A118" s="266" t="s">
        <v>333</v>
      </c>
      <c r="B118" s="305" t="s">
        <v>321</v>
      </c>
      <c r="C118" s="234"/>
      <c r="D118" s="234"/>
    </row>
    <row r="119" spans="1:4" ht="12" customHeight="1">
      <c r="A119" s="266" t="s">
        <v>334</v>
      </c>
      <c r="B119" s="305" t="s">
        <v>335</v>
      </c>
      <c r="C119" s="234"/>
      <c r="D119" s="234"/>
    </row>
    <row r="120" spans="1:4" ht="12" customHeight="1" thickBot="1">
      <c r="A120" s="280" t="s">
        <v>336</v>
      </c>
      <c r="B120" s="305" t="s">
        <v>337</v>
      </c>
      <c r="C120" s="238"/>
      <c r="D120" s="238"/>
    </row>
    <row r="121" spans="1:4" ht="12" customHeight="1" thickBot="1">
      <c r="A121" s="24" t="s">
        <v>8</v>
      </c>
      <c r="B121" s="55" t="s">
        <v>338</v>
      </c>
      <c r="C121" s="138">
        <f>+C122+C123</f>
        <v>400</v>
      </c>
      <c r="D121" s="138">
        <f>+D122+D123</f>
        <v>400</v>
      </c>
    </row>
    <row r="122" spans="1:4" ht="12" customHeight="1">
      <c r="A122" s="266" t="s">
        <v>55</v>
      </c>
      <c r="B122" s="302" t="s">
        <v>44</v>
      </c>
      <c r="C122" s="141">
        <v>400</v>
      </c>
      <c r="D122" s="141">
        <v>400</v>
      </c>
    </row>
    <row r="123" spans="1:4" s="49" customFormat="1" ht="12" customHeight="1" thickBot="1">
      <c r="A123" s="268" t="s">
        <v>56</v>
      </c>
      <c r="B123" s="309" t="s">
        <v>45</v>
      </c>
      <c r="C123" s="142"/>
      <c r="D123" s="142"/>
    </row>
    <row r="124" spans="1:4" ht="12" customHeight="1" thickBot="1">
      <c r="A124" s="24" t="s">
        <v>9</v>
      </c>
      <c r="B124" s="55" t="s">
        <v>339</v>
      </c>
      <c r="C124" s="138">
        <f>+C91+C107+C121</f>
        <v>368457</v>
      </c>
      <c r="D124" s="138">
        <f>+D91+D107+D121</f>
        <v>562833</v>
      </c>
    </row>
    <row r="125" spans="1:4" ht="12" customHeight="1" thickBot="1">
      <c r="A125" s="24" t="s">
        <v>10</v>
      </c>
      <c r="B125" s="55" t="s">
        <v>340</v>
      </c>
      <c r="C125" s="138">
        <f>+C126+C127+C128</f>
        <v>0</v>
      </c>
      <c r="D125" s="138">
        <f>+D126+D127+D128</f>
        <v>0</v>
      </c>
    </row>
    <row r="126" spans="1:4" ht="12" customHeight="1">
      <c r="A126" s="266" t="s">
        <v>59</v>
      </c>
      <c r="B126" s="302" t="s">
        <v>341</v>
      </c>
      <c r="C126" s="234"/>
      <c r="D126" s="234"/>
    </row>
    <row r="127" spans="1:4" ht="12" customHeight="1">
      <c r="A127" s="266" t="s">
        <v>60</v>
      </c>
      <c r="B127" s="302" t="s">
        <v>342</v>
      </c>
      <c r="C127" s="234"/>
      <c r="D127" s="234"/>
    </row>
    <row r="128" spans="1:4" ht="12" customHeight="1" thickBot="1">
      <c r="A128" s="280" t="s">
        <v>61</v>
      </c>
      <c r="B128" s="313" t="s">
        <v>343</v>
      </c>
      <c r="C128" s="234"/>
      <c r="D128" s="234"/>
    </row>
    <row r="129" spans="1:4" ht="12" customHeight="1" thickBot="1">
      <c r="A129" s="24" t="s">
        <v>11</v>
      </c>
      <c r="B129" s="55" t="s">
        <v>344</v>
      </c>
      <c r="C129" s="138">
        <f>+C130+C131+C132+C133</f>
        <v>0</v>
      </c>
      <c r="D129" s="138">
        <f>+D130+D131+D132+D133</f>
        <v>300000</v>
      </c>
    </row>
    <row r="130" spans="1:4" s="49" customFormat="1" ht="12" customHeight="1">
      <c r="A130" s="266" t="s">
        <v>62</v>
      </c>
      <c r="B130" s="302" t="s">
        <v>407</v>
      </c>
      <c r="C130" s="234"/>
      <c r="D130" s="234">
        <v>300000</v>
      </c>
    </row>
    <row r="131" spans="1:10" ht="23.25" customHeight="1">
      <c r="A131" s="266" t="s">
        <v>63</v>
      </c>
      <c r="B131" s="302" t="s">
        <v>408</v>
      </c>
      <c r="C131" s="234"/>
      <c r="D131" s="234"/>
      <c r="J131" s="116"/>
    </row>
    <row r="132" spans="1:4" ht="21" customHeight="1">
      <c r="A132" s="266" t="s">
        <v>248</v>
      </c>
      <c r="B132" s="302" t="s">
        <v>409</v>
      </c>
      <c r="C132" s="234"/>
      <c r="D132" s="234"/>
    </row>
    <row r="133" spans="1:4" ht="12" customHeight="1" thickBot="1">
      <c r="A133" s="280" t="s">
        <v>250</v>
      </c>
      <c r="B133" s="313" t="s">
        <v>410</v>
      </c>
      <c r="C133" s="234"/>
      <c r="D133" s="234"/>
    </row>
    <row r="134" spans="1:4" s="49" customFormat="1" ht="12" customHeight="1" thickBot="1">
      <c r="A134" s="24" t="s">
        <v>12</v>
      </c>
      <c r="B134" s="55" t="s">
        <v>349</v>
      </c>
      <c r="C134" s="144">
        <f>+C135+C136+C137+C138</f>
        <v>0</v>
      </c>
      <c r="D134" s="144">
        <f>+D135+D136+D137+D138</f>
        <v>100000</v>
      </c>
    </row>
    <row r="135" spans="1:4" s="49" customFormat="1" ht="12" customHeight="1">
      <c r="A135" s="266" t="s">
        <v>64</v>
      </c>
      <c r="B135" s="302" t="s">
        <v>350</v>
      </c>
      <c r="C135" s="234"/>
      <c r="D135" s="234"/>
    </row>
    <row r="136" spans="1:4" s="49" customFormat="1" ht="12" customHeight="1">
      <c r="A136" s="266" t="s">
        <v>65</v>
      </c>
      <c r="B136" s="302" t="s">
        <v>351</v>
      </c>
      <c r="C136" s="234"/>
      <c r="D136" s="234"/>
    </row>
    <row r="137" spans="1:4" s="49" customFormat="1" ht="12" customHeight="1">
      <c r="A137" s="266" t="s">
        <v>257</v>
      </c>
      <c r="B137" s="302" t="s">
        <v>411</v>
      </c>
      <c r="C137" s="234"/>
      <c r="D137" s="234">
        <v>100000</v>
      </c>
    </row>
    <row r="138" spans="1:4" s="49" customFormat="1" ht="12" customHeight="1" thickBot="1">
      <c r="A138" s="280" t="s">
        <v>259</v>
      </c>
      <c r="B138" s="313" t="s">
        <v>393</v>
      </c>
      <c r="C138" s="234"/>
      <c r="D138" s="234"/>
    </row>
    <row r="139" spans="1:4" s="49" customFormat="1" ht="12" customHeight="1" thickBot="1">
      <c r="A139" s="24" t="s">
        <v>13</v>
      </c>
      <c r="B139" s="55" t="s">
        <v>564</v>
      </c>
      <c r="C139" s="146">
        <f>+C140+C141+C142+C143</f>
        <v>0</v>
      </c>
      <c r="D139" s="146">
        <f>+D140+D141+D142+D143</f>
        <v>0</v>
      </c>
    </row>
    <row r="140" spans="1:4" ht="12.75" customHeight="1">
      <c r="A140" s="266" t="s">
        <v>122</v>
      </c>
      <c r="B140" s="302" t="s">
        <v>423</v>
      </c>
      <c r="C140" s="234"/>
      <c r="D140" s="234"/>
    </row>
    <row r="141" spans="1:4" ht="12" customHeight="1">
      <c r="A141" s="266" t="s">
        <v>123</v>
      </c>
      <c r="B141" s="302" t="s">
        <v>424</v>
      </c>
      <c r="C141" s="234"/>
      <c r="D141" s="234"/>
    </row>
    <row r="142" spans="1:4" ht="15" customHeight="1">
      <c r="A142" s="266" t="s">
        <v>167</v>
      </c>
      <c r="B142" s="302" t="s">
        <v>425</v>
      </c>
      <c r="C142" s="234"/>
      <c r="D142" s="234"/>
    </row>
    <row r="143" spans="1:4" ht="13.5" thickBot="1">
      <c r="A143" s="266" t="s">
        <v>265</v>
      </c>
      <c r="B143" s="302" t="s">
        <v>426</v>
      </c>
      <c r="C143" s="234"/>
      <c r="D143" s="234"/>
    </row>
    <row r="144" spans="1:4" ht="15" customHeight="1" thickBot="1">
      <c r="A144" s="24" t="s">
        <v>14</v>
      </c>
      <c r="B144" s="55" t="s">
        <v>358</v>
      </c>
      <c r="C144" s="255">
        <f>+C125+C129+C134+C139</f>
        <v>0</v>
      </c>
      <c r="D144" s="255">
        <f>+D125+D129+D134+D139</f>
        <v>400000</v>
      </c>
    </row>
    <row r="145" spans="1:4" ht="14.25" customHeight="1" thickBot="1">
      <c r="A145" s="282" t="s">
        <v>15</v>
      </c>
      <c r="B145" s="303" t="s">
        <v>359</v>
      </c>
      <c r="C145" s="255">
        <f>+C124+C144</f>
        <v>368457</v>
      </c>
      <c r="D145" s="255">
        <f>+D124+D144</f>
        <v>962833</v>
      </c>
    </row>
    <row r="146" ht="13.5" thickBot="1"/>
    <row r="147" spans="1:4" ht="13.5" customHeight="1" thickBot="1">
      <c r="A147" s="589" t="s">
        <v>463</v>
      </c>
      <c r="B147" s="590"/>
      <c r="C147" s="428">
        <v>5</v>
      </c>
      <c r="D147" s="427">
        <v>5</v>
      </c>
    </row>
    <row r="148" spans="1:4" ht="13.5" customHeight="1" thickBot="1">
      <c r="A148" s="589" t="s">
        <v>464</v>
      </c>
      <c r="B148" s="590"/>
      <c r="C148" s="429">
        <v>108</v>
      </c>
      <c r="D148" s="427">
        <v>163</v>
      </c>
    </row>
  </sheetData>
  <sheetProtection formatCells="0"/>
  <mergeCells count="7">
    <mergeCell ref="B1:D1"/>
    <mergeCell ref="A147:B147"/>
    <mergeCell ref="A148:B148"/>
    <mergeCell ref="A7:D7"/>
    <mergeCell ref="A90:D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73">
      <selection activeCell="D138" sqref="D138"/>
    </sheetView>
  </sheetViews>
  <sheetFormatPr defaultColWidth="9.00390625" defaultRowHeight="12.75"/>
  <cols>
    <col min="1" max="1" width="14.875" style="196" customWidth="1"/>
    <col min="2" max="2" width="59.375" style="197" customWidth="1"/>
    <col min="3" max="4" width="15.875" style="198" customWidth="1"/>
    <col min="5" max="16384" width="9.375" style="3" customWidth="1"/>
  </cols>
  <sheetData>
    <row r="1" spans="1:4" s="2" customFormat="1" ht="16.5" customHeight="1" thickBot="1">
      <c r="A1" s="107"/>
      <c r="B1" s="588" t="s">
        <v>430</v>
      </c>
      <c r="C1" s="588"/>
      <c r="D1" s="588"/>
    </row>
    <row r="2" spans="1:4" s="45" customFormat="1" ht="15.75" customHeight="1">
      <c r="A2" s="228" t="s">
        <v>47</v>
      </c>
      <c r="B2" s="594" t="s">
        <v>162</v>
      </c>
      <c r="C2" s="595"/>
      <c r="D2" s="596"/>
    </row>
    <row r="3" spans="1:4" s="45" customFormat="1" ht="24.75" thickBot="1">
      <c r="A3" s="265" t="s">
        <v>144</v>
      </c>
      <c r="B3" s="597" t="s">
        <v>401</v>
      </c>
      <c r="C3" s="598"/>
      <c r="D3" s="599"/>
    </row>
    <row r="4" spans="1:4" s="46" customFormat="1" ht="15.75" customHeight="1" thickBot="1">
      <c r="A4" s="108"/>
      <c r="B4" s="108"/>
      <c r="C4" s="109"/>
      <c r="D4" s="109" t="s">
        <v>427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01" t="s">
        <v>195</v>
      </c>
    </row>
    <row r="6" spans="1:4" s="42" customFormat="1" ht="12.75" customHeight="1" thickBot="1">
      <c r="A6" s="102">
        <v>1</v>
      </c>
      <c r="B6" s="103">
        <v>2</v>
      </c>
      <c r="C6" s="103">
        <v>3</v>
      </c>
      <c r="D6" s="226">
        <v>4</v>
      </c>
    </row>
    <row r="7" spans="1:4" s="42" customFormat="1" ht="15.75" customHeight="1" thickBot="1">
      <c r="A7" s="591" t="s">
        <v>41</v>
      </c>
      <c r="B7" s="592"/>
      <c r="C7" s="592"/>
      <c r="D7" s="593"/>
    </row>
    <row r="8" spans="1:4" s="42" customFormat="1" ht="12" customHeight="1" thickBot="1">
      <c r="A8" s="24" t="s">
        <v>6</v>
      </c>
      <c r="B8" s="18" t="s">
        <v>198</v>
      </c>
      <c r="C8" s="138">
        <f>+C9+C10+C11+C12+C13+C14</f>
        <v>163700</v>
      </c>
      <c r="D8" s="138">
        <f>+D9+D10+D11+D12+D13+D14</f>
        <v>174346</v>
      </c>
    </row>
    <row r="9" spans="1:4" s="47" customFormat="1" ht="12" customHeight="1">
      <c r="A9" s="266" t="s">
        <v>66</v>
      </c>
      <c r="B9" s="232" t="s">
        <v>199</v>
      </c>
      <c r="C9" s="141">
        <v>71762</v>
      </c>
      <c r="D9" s="141">
        <v>71762</v>
      </c>
    </row>
    <row r="10" spans="1:4" s="48" customFormat="1" ht="12" customHeight="1">
      <c r="A10" s="267" t="s">
        <v>67</v>
      </c>
      <c r="B10" s="233" t="s">
        <v>200</v>
      </c>
      <c r="C10" s="140">
        <v>17997</v>
      </c>
      <c r="D10" s="140">
        <v>24421</v>
      </c>
    </row>
    <row r="11" spans="1:4" s="48" customFormat="1" ht="12" customHeight="1">
      <c r="A11" s="267" t="s">
        <v>68</v>
      </c>
      <c r="B11" s="233" t="s">
        <v>201</v>
      </c>
      <c r="C11" s="140">
        <v>17295</v>
      </c>
      <c r="D11" s="140">
        <v>47672</v>
      </c>
    </row>
    <row r="12" spans="1:4" s="48" customFormat="1" ht="12" customHeight="1">
      <c r="A12" s="267" t="s">
        <v>69</v>
      </c>
      <c r="B12" s="233" t="s">
        <v>202</v>
      </c>
      <c r="C12" s="140">
        <v>1793</v>
      </c>
      <c r="D12" s="140">
        <v>1793</v>
      </c>
    </row>
    <row r="13" spans="1:4" s="48" customFormat="1" ht="12" customHeight="1">
      <c r="A13" s="267" t="s">
        <v>100</v>
      </c>
      <c r="B13" s="233" t="s">
        <v>203</v>
      </c>
      <c r="C13" s="276">
        <v>391</v>
      </c>
      <c r="D13" s="276">
        <v>3634</v>
      </c>
    </row>
    <row r="14" spans="1:4" s="47" customFormat="1" ht="12" customHeight="1" thickBot="1">
      <c r="A14" s="268" t="s">
        <v>70</v>
      </c>
      <c r="B14" s="135" t="s">
        <v>204</v>
      </c>
      <c r="C14" s="277">
        <v>54462</v>
      </c>
      <c r="D14" s="277">
        <v>25064</v>
      </c>
    </row>
    <row r="15" spans="1:4" s="47" customFormat="1" ht="21.75" thickBot="1">
      <c r="A15" s="24" t="s">
        <v>7</v>
      </c>
      <c r="B15" s="133" t="s">
        <v>205</v>
      </c>
      <c r="C15" s="138">
        <f>+C16+C17+C18+C19+C20</f>
        <v>38569</v>
      </c>
      <c r="D15" s="138">
        <f>+D16+D17+D18+D19+D20</f>
        <v>180972</v>
      </c>
    </row>
    <row r="16" spans="1:4" s="47" customFormat="1" ht="12" customHeight="1">
      <c r="A16" s="266" t="s">
        <v>72</v>
      </c>
      <c r="B16" s="232" t="s">
        <v>206</v>
      </c>
      <c r="C16" s="141"/>
      <c r="D16" s="141"/>
    </row>
    <row r="17" spans="1:4" s="47" customFormat="1" ht="12" customHeight="1">
      <c r="A17" s="267" t="s">
        <v>73</v>
      </c>
      <c r="B17" s="233" t="s">
        <v>207</v>
      </c>
      <c r="C17" s="140"/>
      <c r="D17" s="140"/>
    </row>
    <row r="18" spans="1:4" s="47" customFormat="1" ht="12" customHeight="1">
      <c r="A18" s="267" t="s">
        <v>74</v>
      </c>
      <c r="B18" s="233" t="s">
        <v>413</v>
      </c>
      <c r="C18" s="140"/>
      <c r="D18" s="140"/>
    </row>
    <row r="19" spans="1:4" s="47" customFormat="1" ht="12" customHeight="1">
      <c r="A19" s="267" t="s">
        <v>75</v>
      </c>
      <c r="B19" s="233" t="s">
        <v>414</v>
      </c>
      <c r="C19" s="140"/>
      <c r="D19" s="140"/>
    </row>
    <row r="20" spans="1:4" s="47" customFormat="1" ht="12" customHeight="1">
      <c r="A20" s="267" t="s">
        <v>76</v>
      </c>
      <c r="B20" s="134" t="s">
        <v>210</v>
      </c>
      <c r="C20" s="140">
        <v>38569</v>
      </c>
      <c r="D20" s="140">
        <v>180972</v>
      </c>
    </row>
    <row r="21" spans="1:4" s="48" customFormat="1" ht="12" customHeight="1" thickBot="1">
      <c r="A21" s="268" t="s">
        <v>82</v>
      </c>
      <c r="B21" s="135" t="s">
        <v>211</v>
      </c>
      <c r="C21" s="142"/>
      <c r="D21" s="142"/>
    </row>
    <row r="22" spans="1:4" s="48" customFormat="1" ht="12" customHeight="1" thickBot="1">
      <c r="A22" s="24" t="s">
        <v>8</v>
      </c>
      <c r="B22" s="18" t="s">
        <v>212</v>
      </c>
      <c r="C22" s="138">
        <f>+C23+C24+C25+C26+C27</f>
        <v>179878</v>
      </c>
      <c r="D22" s="138">
        <f>+D23+D24+D25+D26+D27</f>
        <v>634695</v>
      </c>
    </row>
    <row r="23" spans="1:4" s="48" customFormat="1" ht="12" customHeight="1">
      <c r="A23" s="266" t="s">
        <v>55</v>
      </c>
      <c r="B23" s="232" t="s">
        <v>213</v>
      </c>
      <c r="C23" s="141"/>
      <c r="D23" s="141">
        <v>179365</v>
      </c>
    </row>
    <row r="24" spans="1:4" s="47" customFormat="1" ht="12" customHeight="1">
      <c r="A24" s="267" t="s">
        <v>56</v>
      </c>
      <c r="B24" s="233" t="s">
        <v>214</v>
      </c>
      <c r="C24" s="140"/>
      <c r="D24" s="140"/>
    </row>
    <row r="25" spans="1:4" s="47" customFormat="1" ht="12" customHeight="1">
      <c r="A25" s="267" t="s">
        <v>57</v>
      </c>
      <c r="B25" s="233" t="s">
        <v>415</v>
      </c>
      <c r="C25" s="140"/>
      <c r="D25" s="140"/>
    </row>
    <row r="26" spans="1:4" s="47" customFormat="1" ht="12" customHeight="1">
      <c r="A26" s="267" t="s">
        <v>58</v>
      </c>
      <c r="B26" s="233" t="s">
        <v>416</v>
      </c>
      <c r="C26" s="140"/>
      <c r="D26" s="140"/>
    </row>
    <row r="27" spans="1:4" s="47" customFormat="1" ht="12" customHeight="1">
      <c r="A27" s="267" t="s">
        <v>112</v>
      </c>
      <c r="B27" s="233" t="s">
        <v>217</v>
      </c>
      <c r="C27" s="140">
        <v>179878</v>
      </c>
      <c r="D27" s="140">
        <v>455330</v>
      </c>
    </row>
    <row r="28" spans="1:4" s="47" customFormat="1" ht="12" customHeight="1" thickBot="1">
      <c r="A28" s="268" t="s">
        <v>113</v>
      </c>
      <c r="B28" s="236" t="s">
        <v>218</v>
      </c>
      <c r="C28" s="142">
        <v>138944</v>
      </c>
      <c r="D28" s="142"/>
    </row>
    <row r="29" spans="1:4" s="47" customFormat="1" ht="12" customHeight="1" thickBot="1">
      <c r="A29" s="24" t="s">
        <v>114</v>
      </c>
      <c r="B29" s="18" t="s">
        <v>219</v>
      </c>
      <c r="C29" s="144">
        <f>+C30+C33+C34+C35</f>
        <v>19080</v>
      </c>
      <c r="D29" s="144">
        <f>+D30+D33+D34+D35</f>
        <v>19080</v>
      </c>
    </row>
    <row r="30" spans="1:4" s="47" customFormat="1" ht="12" customHeight="1">
      <c r="A30" s="266" t="s">
        <v>220</v>
      </c>
      <c r="B30" s="232" t="s">
        <v>221</v>
      </c>
      <c r="C30" s="269">
        <v>16180</v>
      </c>
      <c r="D30" s="269">
        <v>16180</v>
      </c>
    </row>
    <row r="31" spans="1:4" s="47" customFormat="1" ht="12" customHeight="1">
      <c r="A31" s="267" t="s">
        <v>222</v>
      </c>
      <c r="B31" s="233" t="s">
        <v>223</v>
      </c>
      <c r="C31" s="140">
        <v>480</v>
      </c>
      <c r="D31" s="140">
        <v>480</v>
      </c>
    </row>
    <row r="32" spans="1:4" s="47" customFormat="1" ht="12" customHeight="1">
      <c r="A32" s="267" t="s">
        <v>224</v>
      </c>
      <c r="B32" s="233" t="s">
        <v>225</v>
      </c>
      <c r="C32" s="140">
        <v>15700</v>
      </c>
      <c r="D32" s="140">
        <v>15700</v>
      </c>
    </row>
    <row r="33" spans="1:4" s="47" customFormat="1" ht="12" customHeight="1">
      <c r="A33" s="267" t="s">
        <v>226</v>
      </c>
      <c r="B33" s="233" t="s">
        <v>227</v>
      </c>
      <c r="C33" s="140">
        <v>2200</v>
      </c>
      <c r="D33" s="140">
        <v>2200</v>
      </c>
    </row>
    <row r="34" spans="1:4" s="47" customFormat="1" ht="12" customHeight="1">
      <c r="A34" s="267" t="s">
        <v>228</v>
      </c>
      <c r="B34" s="233" t="s">
        <v>229</v>
      </c>
      <c r="C34" s="140"/>
      <c r="D34" s="140"/>
    </row>
    <row r="35" spans="1:4" s="47" customFormat="1" ht="12" customHeight="1" thickBot="1">
      <c r="A35" s="268" t="s">
        <v>230</v>
      </c>
      <c r="B35" s="236" t="s">
        <v>231</v>
      </c>
      <c r="C35" s="142">
        <v>700</v>
      </c>
      <c r="D35" s="142">
        <v>700</v>
      </c>
    </row>
    <row r="36" spans="1:4" s="47" customFormat="1" ht="12" customHeight="1" thickBot="1">
      <c r="A36" s="24" t="s">
        <v>10</v>
      </c>
      <c r="B36" s="18" t="s">
        <v>232</v>
      </c>
      <c r="C36" s="138">
        <f>SUM(C37:C46)</f>
        <v>11890</v>
      </c>
      <c r="D36" s="138">
        <f>SUM(D37:D46)</f>
        <v>11890</v>
      </c>
    </row>
    <row r="37" spans="1:4" s="47" customFormat="1" ht="12" customHeight="1">
      <c r="A37" s="266" t="s">
        <v>59</v>
      </c>
      <c r="B37" s="232" t="s">
        <v>233</v>
      </c>
      <c r="C37" s="141">
        <v>300</v>
      </c>
      <c r="D37" s="141">
        <v>300</v>
      </c>
    </row>
    <row r="38" spans="1:4" s="47" customFormat="1" ht="12" customHeight="1">
      <c r="A38" s="267" t="s">
        <v>60</v>
      </c>
      <c r="B38" s="233" t="s">
        <v>234</v>
      </c>
      <c r="C38" s="140">
        <v>12</v>
      </c>
      <c r="D38" s="140">
        <v>12</v>
      </c>
    </row>
    <row r="39" spans="1:4" s="47" customFormat="1" ht="12" customHeight="1">
      <c r="A39" s="267" t="s">
        <v>61</v>
      </c>
      <c r="B39" s="233" t="s">
        <v>235</v>
      </c>
      <c r="C39" s="140">
        <v>1151</v>
      </c>
      <c r="D39" s="140">
        <v>1151</v>
      </c>
    </row>
    <row r="40" spans="1:4" s="47" customFormat="1" ht="12" customHeight="1">
      <c r="A40" s="267" t="s">
        <v>116</v>
      </c>
      <c r="B40" s="233" t="s">
        <v>236</v>
      </c>
      <c r="C40" s="140">
        <v>670</v>
      </c>
      <c r="D40" s="140">
        <v>670</v>
      </c>
    </row>
    <row r="41" spans="1:4" s="47" customFormat="1" ht="12" customHeight="1">
      <c r="A41" s="267" t="s">
        <v>117</v>
      </c>
      <c r="B41" s="233" t="s">
        <v>237</v>
      </c>
      <c r="C41" s="140">
        <v>333</v>
      </c>
      <c r="D41" s="140">
        <v>333</v>
      </c>
    </row>
    <row r="42" spans="1:4" s="47" customFormat="1" ht="12" customHeight="1">
      <c r="A42" s="267" t="s">
        <v>118</v>
      </c>
      <c r="B42" s="233" t="s">
        <v>238</v>
      </c>
      <c r="C42" s="140">
        <v>9424</v>
      </c>
      <c r="D42" s="140">
        <v>9424</v>
      </c>
    </row>
    <row r="43" spans="1:4" s="47" customFormat="1" ht="12" customHeight="1">
      <c r="A43" s="267" t="s">
        <v>119</v>
      </c>
      <c r="B43" s="233" t="s">
        <v>239</v>
      </c>
      <c r="C43" s="140"/>
      <c r="D43" s="140"/>
    </row>
    <row r="44" spans="1:4" s="47" customFormat="1" ht="12" customHeight="1">
      <c r="A44" s="267" t="s">
        <v>120</v>
      </c>
      <c r="B44" s="233" t="s">
        <v>240</v>
      </c>
      <c r="C44" s="140"/>
      <c r="D44" s="140"/>
    </row>
    <row r="45" spans="1:4" s="47" customFormat="1" ht="12" customHeight="1">
      <c r="A45" s="267" t="s">
        <v>241</v>
      </c>
      <c r="B45" s="233" t="s">
        <v>242</v>
      </c>
      <c r="C45" s="143"/>
      <c r="D45" s="143"/>
    </row>
    <row r="46" spans="1:4" s="47" customFormat="1" ht="12" customHeight="1" thickBot="1">
      <c r="A46" s="268" t="s">
        <v>243</v>
      </c>
      <c r="B46" s="236" t="s">
        <v>244</v>
      </c>
      <c r="C46" s="211"/>
      <c r="D46" s="211"/>
    </row>
    <row r="47" spans="1:4" s="47" customFormat="1" ht="12" customHeight="1" thickBot="1">
      <c r="A47" s="24" t="s">
        <v>11</v>
      </c>
      <c r="B47" s="18" t="s">
        <v>245</v>
      </c>
      <c r="C47" s="138">
        <f>SUM(C48:C52)</f>
        <v>2200</v>
      </c>
      <c r="D47" s="138">
        <f>SUM(D48:D52)</f>
        <v>2200</v>
      </c>
    </row>
    <row r="48" spans="1:4" s="47" customFormat="1" ht="12" customHeight="1">
      <c r="A48" s="266" t="s">
        <v>62</v>
      </c>
      <c r="B48" s="232" t="s">
        <v>246</v>
      </c>
      <c r="C48" s="213"/>
      <c r="D48" s="213"/>
    </row>
    <row r="49" spans="1:4" s="47" customFormat="1" ht="12" customHeight="1">
      <c r="A49" s="267" t="s">
        <v>63</v>
      </c>
      <c r="B49" s="233" t="s">
        <v>247</v>
      </c>
      <c r="C49" s="143">
        <v>2200</v>
      </c>
      <c r="D49" s="143">
        <v>2200</v>
      </c>
    </row>
    <row r="50" spans="1:4" s="47" customFormat="1" ht="12" customHeight="1">
      <c r="A50" s="267" t="s">
        <v>248</v>
      </c>
      <c r="B50" s="233" t="s">
        <v>249</v>
      </c>
      <c r="C50" s="143"/>
      <c r="D50" s="143"/>
    </row>
    <row r="51" spans="1:4" s="47" customFormat="1" ht="12" customHeight="1">
      <c r="A51" s="267" t="s">
        <v>250</v>
      </c>
      <c r="B51" s="233" t="s">
        <v>251</v>
      </c>
      <c r="C51" s="143"/>
      <c r="D51" s="143"/>
    </row>
    <row r="52" spans="1:4" s="47" customFormat="1" ht="12" customHeight="1" thickBot="1">
      <c r="A52" s="268" t="s">
        <v>252</v>
      </c>
      <c r="B52" s="236" t="s">
        <v>253</v>
      </c>
      <c r="C52" s="211"/>
      <c r="D52" s="211"/>
    </row>
    <row r="53" spans="1:4" s="47" customFormat="1" ht="12" customHeight="1" thickBot="1">
      <c r="A53" s="24" t="s">
        <v>121</v>
      </c>
      <c r="B53" s="18" t="s">
        <v>254</v>
      </c>
      <c r="C53" s="138">
        <f>SUM(C54:C56)</f>
        <v>0</v>
      </c>
      <c r="D53" s="138">
        <f>SUM(D54:D56)</f>
        <v>0</v>
      </c>
    </row>
    <row r="54" spans="1:4" s="48" customFormat="1" ht="12" customHeight="1">
      <c r="A54" s="266" t="s">
        <v>64</v>
      </c>
      <c r="B54" s="232" t="s">
        <v>255</v>
      </c>
      <c r="C54" s="141"/>
      <c r="D54" s="141"/>
    </row>
    <row r="55" spans="1:4" s="48" customFormat="1" ht="12" customHeight="1">
      <c r="A55" s="267" t="s">
        <v>65</v>
      </c>
      <c r="B55" s="233" t="s">
        <v>256</v>
      </c>
      <c r="C55" s="140"/>
      <c r="D55" s="140"/>
    </row>
    <row r="56" spans="1:4" s="48" customFormat="1" ht="12" customHeight="1">
      <c r="A56" s="267" t="s">
        <v>257</v>
      </c>
      <c r="B56" s="233" t="s">
        <v>258</v>
      </c>
      <c r="C56" s="140"/>
      <c r="D56" s="140"/>
    </row>
    <row r="57" spans="1:4" s="48" customFormat="1" ht="12" customHeight="1" thickBot="1">
      <c r="A57" s="268" t="s">
        <v>259</v>
      </c>
      <c r="B57" s="236" t="s">
        <v>260</v>
      </c>
      <c r="C57" s="142"/>
      <c r="D57" s="142"/>
    </row>
    <row r="58" spans="1:4" s="48" customFormat="1" ht="12" customHeight="1" thickBot="1">
      <c r="A58" s="24" t="s">
        <v>13</v>
      </c>
      <c r="B58" s="133" t="s">
        <v>261</v>
      </c>
      <c r="C58" s="138">
        <f>SUM(C59:C61)</f>
        <v>0</v>
      </c>
      <c r="D58" s="138">
        <f>SUM(D59:D61)</f>
        <v>0</v>
      </c>
    </row>
    <row r="59" spans="1:4" s="48" customFormat="1" ht="12" customHeight="1">
      <c r="A59" s="266" t="s">
        <v>122</v>
      </c>
      <c r="B59" s="232" t="s">
        <v>262</v>
      </c>
      <c r="C59" s="143"/>
      <c r="D59" s="143"/>
    </row>
    <row r="60" spans="1:4" s="48" customFormat="1" ht="12" customHeight="1">
      <c r="A60" s="267" t="s">
        <v>123</v>
      </c>
      <c r="B60" s="233" t="s">
        <v>263</v>
      </c>
      <c r="C60" s="143"/>
      <c r="D60" s="143"/>
    </row>
    <row r="61" spans="1:4" s="48" customFormat="1" ht="12" customHeight="1">
      <c r="A61" s="267" t="s">
        <v>167</v>
      </c>
      <c r="B61" s="233" t="s">
        <v>264</v>
      </c>
      <c r="C61" s="143"/>
      <c r="D61" s="143"/>
    </row>
    <row r="62" spans="1:4" s="48" customFormat="1" ht="12" customHeight="1" thickBot="1">
      <c r="A62" s="268" t="s">
        <v>265</v>
      </c>
      <c r="B62" s="236" t="s">
        <v>266</v>
      </c>
      <c r="C62" s="143"/>
      <c r="D62" s="143"/>
    </row>
    <row r="63" spans="1:4" s="48" customFormat="1" ht="12" customHeight="1" thickBot="1">
      <c r="A63" s="24" t="s">
        <v>14</v>
      </c>
      <c r="B63" s="18" t="s">
        <v>267</v>
      </c>
      <c r="C63" s="144">
        <f>+C8+C15+C22+C29+C36+C47+C53+C58</f>
        <v>415317</v>
      </c>
      <c r="D63" s="144">
        <f>+D8+D15+D22+D29+D36+D47+D53+D58</f>
        <v>1023183</v>
      </c>
    </row>
    <row r="64" spans="1:4" s="48" customFormat="1" ht="12" customHeight="1" thickBot="1">
      <c r="A64" s="270" t="s">
        <v>399</v>
      </c>
      <c r="B64" s="133" t="s">
        <v>269</v>
      </c>
      <c r="C64" s="138">
        <f>SUM(C65:C67)</f>
        <v>0</v>
      </c>
      <c r="D64" s="138">
        <f>SUM(D65:D67)</f>
        <v>0</v>
      </c>
    </row>
    <row r="65" spans="1:4" s="48" customFormat="1" ht="12" customHeight="1">
      <c r="A65" s="266" t="s">
        <v>270</v>
      </c>
      <c r="B65" s="232" t="s">
        <v>271</v>
      </c>
      <c r="C65" s="143"/>
      <c r="D65" s="143"/>
    </row>
    <row r="66" spans="1:4" s="48" customFormat="1" ht="12" customHeight="1">
      <c r="A66" s="267" t="s">
        <v>272</v>
      </c>
      <c r="B66" s="233" t="s">
        <v>273</v>
      </c>
      <c r="C66" s="143"/>
      <c r="D66" s="143"/>
    </row>
    <row r="67" spans="1:4" s="48" customFormat="1" ht="12" customHeight="1" thickBot="1">
      <c r="A67" s="268" t="s">
        <v>274</v>
      </c>
      <c r="B67" s="241" t="s">
        <v>275</v>
      </c>
      <c r="C67" s="143"/>
      <c r="D67" s="143"/>
    </row>
    <row r="68" spans="1:4" s="48" customFormat="1" ht="12" customHeight="1" thickBot="1">
      <c r="A68" s="270" t="s">
        <v>276</v>
      </c>
      <c r="B68" s="133" t="s">
        <v>277</v>
      </c>
      <c r="C68" s="138">
        <f>SUM(C69:C72)</f>
        <v>0</v>
      </c>
      <c r="D68" s="138">
        <f>SUM(D69:D72)</f>
        <v>0</v>
      </c>
    </row>
    <row r="69" spans="1:4" s="48" customFormat="1" ht="12" customHeight="1">
      <c r="A69" s="266" t="s">
        <v>101</v>
      </c>
      <c r="B69" s="232" t="s">
        <v>278</v>
      </c>
      <c r="C69" s="143"/>
      <c r="D69" s="143"/>
    </row>
    <row r="70" spans="1:4" s="48" customFormat="1" ht="12" customHeight="1">
      <c r="A70" s="267" t="s">
        <v>102</v>
      </c>
      <c r="B70" s="233" t="s">
        <v>279</v>
      </c>
      <c r="C70" s="143"/>
      <c r="D70" s="143"/>
    </row>
    <row r="71" spans="1:4" s="48" customFormat="1" ht="12" customHeight="1">
      <c r="A71" s="267" t="s">
        <v>280</v>
      </c>
      <c r="B71" s="233" t="s">
        <v>281</v>
      </c>
      <c r="C71" s="143"/>
      <c r="D71" s="143"/>
    </row>
    <row r="72" spans="1:4" s="48" customFormat="1" ht="12" customHeight="1" thickBot="1">
      <c r="A72" s="268" t="s">
        <v>282</v>
      </c>
      <c r="B72" s="236" t="s">
        <v>283</v>
      </c>
      <c r="C72" s="143"/>
      <c r="D72" s="143"/>
    </row>
    <row r="73" spans="1:4" s="48" customFormat="1" ht="12" customHeight="1" thickBot="1">
      <c r="A73" s="270" t="s">
        <v>284</v>
      </c>
      <c r="B73" s="133" t="s">
        <v>285</v>
      </c>
      <c r="C73" s="138">
        <f>SUM(C74:C75)</f>
        <v>35499</v>
      </c>
      <c r="D73" s="138">
        <f>SUM(D74:D75)</f>
        <v>35499</v>
      </c>
    </row>
    <row r="74" spans="1:4" s="48" customFormat="1" ht="12" customHeight="1">
      <c r="A74" s="266" t="s">
        <v>286</v>
      </c>
      <c r="B74" s="232" t="s">
        <v>287</v>
      </c>
      <c r="C74" s="143">
        <v>35499</v>
      </c>
      <c r="D74" s="143">
        <v>35499</v>
      </c>
    </row>
    <row r="75" spans="1:4" s="47" customFormat="1" ht="12" customHeight="1" thickBot="1">
      <c r="A75" s="268" t="s">
        <v>288</v>
      </c>
      <c r="B75" s="236" t="s">
        <v>289</v>
      </c>
      <c r="C75" s="143"/>
      <c r="D75" s="143"/>
    </row>
    <row r="76" spans="1:4" s="48" customFormat="1" ht="12" customHeight="1" thickBot="1">
      <c r="A76" s="270" t="s">
        <v>290</v>
      </c>
      <c r="B76" s="133" t="s">
        <v>291</v>
      </c>
      <c r="C76" s="138">
        <f>SUM(C77:C79)</f>
        <v>0</v>
      </c>
      <c r="D76" s="138">
        <f>SUM(D77:D79)</f>
        <v>0</v>
      </c>
    </row>
    <row r="77" spans="1:4" s="48" customFormat="1" ht="12" customHeight="1">
      <c r="A77" s="266" t="s">
        <v>292</v>
      </c>
      <c r="B77" s="232" t="s">
        <v>293</v>
      </c>
      <c r="C77" s="143"/>
      <c r="D77" s="143"/>
    </row>
    <row r="78" spans="1:4" s="48" customFormat="1" ht="12" customHeight="1">
      <c r="A78" s="267" t="s">
        <v>294</v>
      </c>
      <c r="B78" s="233" t="s">
        <v>295</v>
      </c>
      <c r="C78" s="143"/>
      <c r="D78" s="143"/>
    </row>
    <row r="79" spans="1:4" s="48" customFormat="1" ht="12" customHeight="1" thickBot="1">
      <c r="A79" s="268" t="s">
        <v>296</v>
      </c>
      <c r="B79" s="236" t="s">
        <v>297</v>
      </c>
      <c r="C79" s="143"/>
      <c r="D79" s="143"/>
    </row>
    <row r="80" spans="1:4" s="48" customFormat="1" ht="12" customHeight="1" thickBot="1">
      <c r="A80" s="270" t="s">
        <v>298</v>
      </c>
      <c r="B80" s="133" t="s">
        <v>299</v>
      </c>
      <c r="C80" s="138">
        <f>SUM(C81:C84)</f>
        <v>0</v>
      </c>
      <c r="D80" s="138">
        <f>SUM(D81:D84)</f>
        <v>0</v>
      </c>
    </row>
    <row r="81" spans="1:4" s="48" customFormat="1" ht="12" customHeight="1">
      <c r="A81" s="271" t="s">
        <v>300</v>
      </c>
      <c r="B81" s="232" t="s">
        <v>301</v>
      </c>
      <c r="C81" s="143"/>
      <c r="D81" s="143"/>
    </row>
    <row r="82" spans="1:4" s="48" customFormat="1" ht="12" customHeight="1">
      <c r="A82" s="272" t="s">
        <v>302</v>
      </c>
      <c r="B82" s="233" t="s">
        <v>303</v>
      </c>
      <c r="C82" s="143"/>
      <c r="D82" s="143"/>
    </row>
    <row r="83" spans="1:4" s="47" customFormat="1" ht="12" customHeight="1">
      <c r="A83" s="272" t="s">
        <v>304</v>
      </c>
      <c r="B83" s="233" t="s">
        <v>305</v>
      </c>
      <c r="C83" s="143"/>
      <c r="D83" s="143"/>
    </row>
    <row r="84" spans="1:4" s="47" customFormat="1" ht="12" customHeight="1" thickBot="1">
      <c r="A84" s="273" t="s">
        <v>306</v>
      </c>
      <c r="B84" s="236" t="s">
        <v>307</v>
      </c>
      <c r="C84" s="143"/>
      <c r="D84" s="143"/>
    </row>
    <row r="85" spans="1:4" s="47" customFormat="1" ht="12" customHeight="1" thickBot="1">
      <c r="A85" s="270" t="s">
        <v>308</v>
      </c>
      <c r="B85" s="133" t="s">
        <v>309</v>
      </c>
      <c r="C85" s="274"/>
      <c r="D85" s="274"/>
    </row>
    <row r="86" spans="1:4" s="47" customFormat="1" ht="12" customHeight="1" thickBot="1">
      <c r="A86" s="270" t="s">
        <v>310</v>
      </c>
      <c r="B86" s="246" t="s">
        <v>311</v>
      </c>
      <c r="C86" s="144">
        <f>+C64+C68+C73+C76+C80+C85</f>
        <v>35499</v>
      </c>
      <c r="D86" s="144">
        <f>+D64+D68+D73+D76+D80+D85</f>
        <v>35499</v>
      </c>
    </row>
    <row r="87" spans="1:4" s="48" customFormat="1" ht="12" customHeight="1" thickBot="1">
      <c r="A87" s="275" t="s">
        <v>312</v>
      </c>
      <c r="B87" s="248" t="s">
        <v>400</v>
      </c>
      <c r="C87" s="144">
        <f>+C63+C86</f>
        <v>450816</v>
      </c>
      <c r="D87" s="144">
        <f>+D63+D86</f>
        <v>1058682</v>
      </c>
    </row>
    <row r="88" spans="1:4" s="48" customFormat="1" ht="15" customHeight="1">
      <c r="A88" s="112"/>
      <c r="B88" s="113"/>
      <c r="C88" s="188"/>
      <c r="D88" s="188"/>
    </row>
    <row r="89" spans="1:4" ht="13.5" thickBot="1">
      <c r="A89" s="114"/>
      <c r="B89" s="115"/>
      <c r="C89" s="189"/>
      <c r="D89" s="189"/>
    </row>
    <row r="90" spans="1:4" s="42" customFormat="1" ht="16.5" customHeight="1" thickBot="1">
      <c r="A90" s="591" t="s">
        <v>43</v>
      </c>
      <c r="B90" s="592"/>
      <c r="C90" s="592"/>
      <c r="D90" s="593"/>
    </row>
    <row r="91" spans="1:4" s="49" customFormat="1" ht="12" customHeight="1" thickBot="1">
      <c r="A91" s="278" t="s">
        <v>6</v>
      </c>
      <c r="B91" s="23" t="s">
        <v>314</v>
      </c>
      <c r="C91" s="137">
        <f>SUM(C92:C96)</f>
        <v>153297</v>
      </c>
      <c r="D91" s="137">
        <f>SUM(D92:D96)</f>
        <v>300839</v>
      </c>
    </row>
    <row r="92" spans="1:4" ht="12" customHeight="1">
      <c r="A92" s="279" t="s">
        <v>66</v>
      </c>
      <c r="B92" s="7" t="s">
        <v>35</v>
      </c>
      <c r="C92" s="139">
        <v>48747</v>
      </c>
      <c r="D92" s="139">
        <v>172002</v>
      </c>
    </row>
    <row r="93" spans="1:4" ht="12" customHeight="1">
      <c r="A93" s="267" t="s">
        <v>67</v>
      </c>
      <c r="B93" s="5" t="s">
        <v>124</v>
      </c>
      <c r="C93" s="140">
        <v>9103</v>
      </c>
      <c r="D93" s="140">
        <v>27638</v>
      </c>
    </row>
    <row r="94" spans="1:4" ht="12" customHeight="1">
      <c r="A94" s="267" t="s">
        <v>68</v>
      </c>
      <c r="B94" s="5" t="s">
        <v>93</v>
      </c>
      <c r="C94" s="142">
        <v>34847</v>
      </c>
      <c r="D94" s="142">
        <v>41867</v>
      </c>
    </row>
    <row r="95" spans="1:4" ht="12" customHeight="1">
      <c r="A95" s="267" t="s">
        <v>69</v>
      </c>
      <c r="B95" s="8" t="s">
        <v>125</v>
      </c>
      <c r="C95" s="142">
        <v>58878</v>
      </c>
      <c r="D95" s="142">
        <v>56619</v>
      </c>
    </row>
    <row r="96" spans="1:4" ht="12" customHeight="1">
      <c r="A96" s="267" t="s">
        <v>77</v>
      </c>
      <c r="B96" s="16" t="s">
        <v>126</v>
      </c>
      <c r="C96" s="142">
        <v>1722</v>
      </c>
      <c r="D96" s="142">
        <v>2713</v>
      </c>
    </row>
    <row r="97" spans="1:4" ht="12" customHeight="1">
      <c r="A97" s="267" t="s">
        <v>70</v>
      </c>
      <c r="B97" s="5" t="s">
        <v>315</v>
      </c>
      <c r="C97" s="142"/>
      <c r="D97" s="142"/>
    </row>
    <row r="98" spans="1:4" ht="12" customHeight="1">
      <c r="A98" s="267" t="s">
        <v>71</v>
      </c>
      <c r="B98" s="56" t="s">
        <v>316</v>
      </c>
      <c r="C98" s="142"/>
      <c r="D98" s="142"/>
    </row>
    <row r="99" spans="1:4" ht="12" customHeight="1">
      <c r="A99" s="267" t="s">
        <v>78</v>
      </c>
      <c r="B99" s="57" t="s">
        <v>317</v>
      </c>
      <c r="C99" s="142"/>
      <c r="D99" s="142"/>
    </row>
    <row r="100" spans="1:4" ht="12" customHeight="1">
      <c r="A100" s="267" t="s">
        <v>79</v>
      </c>
      <c r="B100" s="57" t="s">
        <v>318</v>
      </c>
      <c r="C100" s="142"/>
      <c r="D100" s="142"/>
    </row>
    <row r="101" spans="1:4" ht="12" customHeight="1">
      <c r="A101" s="267" t="s">
        <v>80</v>
      </c>
      <c r="B101" s="56" t="s">
        <v>319</v>
      </c>
      <c r="C101" s="142"/>
      <c r="D101" s="142">
        <v>721</v>
      </c>
    </row>
    <row r="102" spans="1:4" ht="12" customHeight="1">
      <c r="A102" s="267" t="s">
        <v>81</v>
      </c>
      <c r="B102" s="56" t="s">
        <v>320</v>
      </c>
      <c r="C102" s="142"/>
      <c r="D102" s="142"/>
    </row>
    <row r="103" spans="1:4" ht="12" customHeight="1">
      <c r="A103" s="267" t="s">
        <v>83</v>
      </c>
      <c r="B103" s="57" t="s">
        <v>321</v>
      </c>
      <c r="C103" s="142"/>
      <c r="D103" s="142"/>
    </row>
    <row r="104" spans="1:4" ht="12" customHeight="1">
      <c r="A104" s="280" t="s">
        <v>127</v>
      </c>
      <c r="B104" s="58" t="s">
        <v>322</v>
      </c>
      <c r="C104" s="142"/>
      <c r="D104" s="142"/>
    </row>
    <row r="105" spans="1:4" ht="12" customHeight="1">
      <c r="A105" s="267" t="s">
        <v>323</v>
      </c>
      <c r="B105" s="58" t="s">
        <v>324</v>
      </c>
      <c r="C105" s="142"/>
      <c r="D105" s="142"/>
    </row>
    <row r="106" spans="1:4" ht="12" customHeight="1" thickBot="1">
      <c r="A106" s="281" t="s">
        <v>325</v>
      </c>
      <c r="B106" s="59" t="s">
        <v>326</v>
      </c>
      <c r="C106" s="145">
        <v>1722</v>
      </c>
      <c r="D106" s="145">
        <v>1992</v>
      </c>
    </row>
    <row r="107" spans="1:4" ht="12" customHeight="1" thickBot="1">
      <c r="A107" s="24" t="s">
        <v>7</v>
      </c>
      <c r="B107" s="22" t="s">
        <v>327</v>
      </c>
      <c r="C107" s="138">
        <f>+C108+C110+C112</f>
        <v>188967</v>
      </c>
      <c r="D107" s="138">
        <f>+D108+D110+D112</f>
        <v>229759</v>
      </c>
    </row>
    <row r="108" spans="1:4" ht="12" customHeight="1">
      <c r="A108" s="266" t="s">
        <v>72</v>
      </c>
      <c r="B108" s="5" t="s">
        <v>166</v>
      </c>
      <c r="C108" s="141">
        <v>187951</v>
      </c>
      <c r="D108" s="141">
        <v>220417</v>
      </c>
    </row>
    <row r="109" spans="1:4" ht="12" customHeight="1">
      <c r="A109" s="266" t="s">
        <v>73</v>
      </c>
      <c r="B109" s="9" t="s">
        <v>328</v>
      </c>
      <c r="C109" s="141">
        <v>154382</v>
      </c>
      <c r="D109" s="141">
        <v>154382</v>
      </c>
    </row>
    <row r="110" spans="1:4" ht="12" customHeight="1">
      <c r="A110" s="266" t="s">
        <v>74</v>
      </c>
      <c r="B110" s="9" t="s">
        <v>128</v>
      </c>
      <c r="C110" s="140">
        <v>1016</v>
      </c>
      <c r="D110" s="140">
        <v>9342</v>
      </c>
    </row>
    <row r="111" spans="1:4" ht="12" customHeight="1">
      <c r="A111" s="266" t="s">
        <v>75</v>
      </c>
      <c r="B111" s="9" t="s">
        <v>329</v>
      </c>
      <c r="C111" s="234"/>
      <c r="D111" s="234"/>
    </row>
    <row r="112" spans="1:4" ht="12" customHeight="1">
      <c r="A112" s="266" t="s">
        <v>76</v>
      </c>
      <c r="B112" s="135" t="s">
        <v>168</v>
      </c>
      <c r="C112" s="234"/>
      <c r="D112" s="234"/>
    </row>
    <row r="113" spans="1:4" ht="12" customHeight="1">
      <c r="A113" s="266" t="s">
        <v>82</v>
      </c>
      <c r="B113" s="134" t="s">
        <v>417</v>
      </c>
      <c r="C113" s="234"/>
      <c r="D113" s="234"/>
    </row>
    <row r="114" spans="1:4" ht="12" customHeight="1">
      <c r="A114" s="266" t="s">
        <v>84</v>
      </c>
      <c r="B114" s="254" t="s">
        <v>330</v>
      </c>
      <c r="C114" s="234"/>
      <c r="D114" s="234"/>
    </row>
    <row r="115" spans="1:4" ht="12" customHeight="1">
      <c r="A115" s="266" t="s">
        <v>129</v>
      </c>
      <c r="B115" s="57" t="s">
        <v>318</v>
      </c>
      <c r="C115" s="234"/>
      <c r="D115" s="234"/>
    </row>
    <row r="116" spans="1:4" ht="12" customHeight="1">
      <c r="A116" s="266" t="s">
        <v>130</v>
      </c>
      <c r="B116" s="57" t="s">
        <v>331</v>
      </c>
      <c r="C116" s="234"/>
      <c r="D116" s="234"/>
    </row>
    <row r="117" spans="1:4" ht="12" customHeight="1">
      <c r="A117" s="266" t="s">
        <v>131</v>
      </c>
      <c r="B117" s="57" t="s">
        <v>332</v>
      </c>
      <c r="C117" s="234"/>
      <c r="D117" s="234"/>
    </row>
    <row r="118" spans="1:4" ht="12" customHeight="1">
      <c r="A118" s="266" t="s">
        <v>333</v>
      </c>
      <c r="B118" s="57" t="s">
        <v>321</v>
      </c>
      <c r="C118" s="234"/>
      <c r="D118" s="234"/>
    </row>
    <row r="119" spans="1:4" ht="12" customHeight="1">
      <c r="A119" s="266" t="s">
        <v>334</v>
      </c>
      <c r="B119" s="57" t="s">
        <v>335</v>
      </c>
      <c r="C119" s="234"/>
      <c r="D119" s="234"/>
    </row>
    <row r="120" spans="1:4" ht="12" customHeight="1" thickBot="1">
      <c r="A120" s="280" t="s">
        <v>336</v>
      </c>
      <c r="B120" s="57" t="s">
        <v>337</v>
      </c>
      <c r="C120" s="238"/>
      <c r="D120" s="238"/>
    </row>
    <row r="121" spans="1:4" ht="12" customHeight="1" thickBot="1">
      <c r="A121" s="24" t="s">
        <v>8</v>
      </c>
      <c r="B121" s="52" t="s">
        <v>338</v>
      </c>
      <c r="C121" s="138">
        <f>+C122+C123</f>
        <v>400</v>
      </c>
      <c r="D121" s="138">
        <f>+D122+D123</f>
        <v>400</v>
      </c>
    </row>
    <row r="122" spans="1:4" ht="12" customHeight="1">
      <c r="A122" s="266" t="s">
        <v>55</v>
      </c>
      <c r="B122" s="6" t="s">
        <v>44</v>
      </c>
      <c r="C122" s="141">
        <v>400</v>
      </c>
      <c r="D122" s="141">
        <v>400</v>
      </c>
    </row>
    <row r="123" spans="1:4" s="49" customFormat="1" ht="12" customHeight="1" thickBot="1">
      <c r="A123" s="268" t="s">
        <v>56</v>
      </c>
      <c r="B123" s="9" t="s">
        <v>45</v>
      </c>
      <c r="C123" s="142"/>
      <c r="D123" s="142"/>
    </row>
    <row r="124" spans="1:4" ht="12" customHeight="1" thickBot="1">
      <c r="A124" s="24" t="s">
        <v>9</v>
      </c>
      <c r="B124" s="52" t="s">
        <v>339</v>
      </c>
      <c r="C124" s="138">
        <f>+C91+C107+C121</f>
        <v>342664</v>
      </c>
      <c r="D124" s="138">
        <f>+D91+D107+D121</f>
        <v>530998</v>
      </c>
    </row>
    <row r="125" spans="1:4" ht="12" customHeight="1" thickBot="1">
      <c r="A125" s="24" t="s">
        <v>10</v>
      </c>
      <c r="B125" s="52" t="s">
        <v>340</v>
      </c>
      <c r="C125" s="138">
        <f>+C126+C127+C128</f>
        <v>0</v>
      </c>
      <c r="D125" s="138">
        <f>+D126+D127+D128</f>
        <v>0</v>
      </c>
    </row>
    <row r="126" spans="1:4" ht="12" customHeight="1">
      <c r="A126" s="266" t="s">
        <v>59</v>
      </c>
      <c r="B126" s="6" t="s">
        <v>341</v>
      </c>
      <c r="C126" s="234"/>
      <c r="D126" s="234"/>
    </row>
    <row r="127" spans="1:4" ht="12" customHeight="1">
      <c r="A127" s="266" t="s">
        <v>60</v>
      </c>
      <c r="B127" s="6" t="s">
        <v>342</v>
      </c>
      <c r="C127" s="234"/>
      <c r="D127" s="234"/>
    </row>
    <row r="128" spans="1:4" ht="12" customHeight="1" thickBot="1">
      <c r="A128" s="280" t="s">
        <v>61</v>
      </c>
      <c r="B128" s="4" t="s">
        <v>343</v>
      </c>
      <c r="C128" s="234"/>
      <c r="D128" s="234"/>
    </row>
    <row r="129" spans="1:4" ht="12" customHeight="1" thickBot="1">
      <c r="A129" s="24" t="s">
        <v>11</v>
      </c>
      <c r="B129" s="52" t="s">
        <v>344</v>
      </c>
      <c r="C129" s="138">
        <f>+C130+C131+C132+C133</f>
        <v>0</v>
      </c>
      <c r="D129" s="138">
        <f>+D130+D131+D132+D133</f>
        <v>300000</v>
      </c>
    </row>
    <row r="130" spans="1:4" s="49" customFormat="1" ht="12" customHeight="1">
      <c r="A130" s="266" t="s">
        <v>62</v>
      </c>
      <c r="B130" s="6" t="s">
        <v>345</v>
      </c>
      <c r="C130" s="234"/>
      <c r="D130" s="234">
        <v>300000</v>
      </c>
    </row>
    <row r="131" spans="1:10" ht="23.25" customHeight="1">
      <c r="A131" s="266" t="s">
        <v>63</v>
      </c>
      <c r="B131" s="6" t="s">
        <v>346</v>
      </c>
      <c r="C131" s="234"/>
      <c r="D131" s="234"/>
      <c r="J131" s="116"/>
    </row>
    <row r="132" spans="1:4" ht="21" customHeight="1">
      <c r="A132" s="266" t="s">
        <v>248</v>
      </c>
      <c r="B132" s="6" t="s">
        <v>347</v>
      </c>
      <c r="C132" s="234"/>
      <c r="D132" s="234"/>
    </row>
    <row r="133" spans="1:4" ht="12" customHeight="1" thickBot="1">
      <c r="A133" s="280" t="s">
        <v>250</v>
      </c>
      <c r="B133" s="4" t="s">
        <v>348</v>
      </c>
      <c r="C133" s="234"/>
      <c r="D133" s="234"/>
    </row>
    <row r="134" spans="1:4" s="49" customFormat="1" ht="12" customHeight="1" thickBot="1">
      <c r="A134" s="24" t="s">
        <v>12</v>
      </c>
      <c r="B134" s="52" t="s">
        <v>349</v>
      </c>
      <c r="C134" s="144">
        <f>+C135+C136+C137+C138</f>
        <v>0</v>
      </c>
      <c r="D134" s="144">
        <f>+D135+D136+D137+D138</f>
        <v>100000</v>
      </c>
    </row>
    <row r="135" spans="1:4" s="49" customFormat="1" ht="12" customHeight="1">
      <c r="A135" s="266" t="s">
        <v>64</v>
      </c>
      <c r="B135" s="6" t="s">
        <v>350</v>
      </c>
      <c r="C135" s="234"/>
      <c r="D135" s="234"/>
    </row>
    <row r="136" spans="1:4" s="49" customFormat="1" ht="12" customHeight="1">
      <c r="A136" s="266" t="s">
        <v>65</v>
      </c>
      <c r="B136" s="6" t="s">
        <v>351</v>
      </c>
      <c r="C136" s="234"/>
      <c r="D136" s="234"/>
    </row>
    <row r="137" spans="1:4" s="49" customFormat="1" ht="12" customHeight="1">
      <c r="A137" s="266" t="s">
        <v>257</v>
      </c>
      <c r="B137" s="6" t="s">
        <v>352</v>
      </c>
      <c r="C137" s="234"/>
      <c r="D137" s="234">
        <v>100000</v>
      </c>
    </row>
    <row r="138" spans="1:4" s="49" customFormat="1" ht="12" customHeight="1" thickBot="1">
      <c r="A138" s="280" t="s">
        <v>259</v>
      </c>
      <c r="B138" s="4" t="s">
        <v>353</v>
      </c>
      <c r="C138" s="234"/>
      <c r="D138" s="234"/>
    </row>
    <row r="139" spans="1:4" s="49" customFormat="1" ht="12" customHeight="1" thickBot="1">
      <c r="A139" s="24" t="s">
        <v>13</v>
      </c>
      <c r="B139" s="52" t="s">
        <v>564</v>
      </c>
      <c r="C139" s="146">
        <f>+C140+C141+C142+C143</f>
        <v>0</v>
      </c>
      <c r="D139" s="146">
        <f>+D140+D141+D142+D143</f>
        <v>0</v>
      </c>
    </row>
    <row r="140" spans="1:4" ht="12.75" customHeight="1">
      <c r="A140" s="266" t="s">
        <v>122</v>
      </c>
      <c r="B140" s="6" t="s">
        <v>354</v>
      </c>
      <c r="C140" s="234"/>
      <c r="D140" s="234"/>
    </row>
    <row r="141" spans="1:4" ht="12" customHeight="1">
      <c r="A141" s="266" t="s">
        <v>123</v>
      </c>
      <c r="B141" s="6" t="s">
        <v>355</v>
      </c>
      <c r="C141" s="234"/>
      <c r="D141" s="234"/>
    </row>
    <row r="142" spans="1:4" ht="15" customHeight="1">
      <c r="A142" s="266" t="s">
        <v>167</v>
      </c>
      <c r="B142" s="6" t="s">
        <v>356</v>
      </c>
      <c r="C142" s="234"/>
      <c r="D142" s="234"/>
    </row>
    <row r="143" spans="1:4" ht="13.5" thickBot="1">
      <c r="A143" s="266" t="s">
        <v>265</v>
      </c>
      <c r="B143" s="6" t="s">
        <v>357</v>
      </c>
      <c r="C143" s="234"/>
      <c r="D143" s="234"/>
    </row>
    <row r="144" spans="1:4" ht="15" customHeight="1" thickBot="1">
      <c r="A144" s="24" t="s">
        <v>14</v>
      </c>
      <c r="B144" s="52" t="s">
        <v>358</v>
      </c>
      <c r="C144" s="255">
        <f>+C125+C129+C134+C139</f>
        <v>0</v>
      </c>
      <c r="D144" s="255">
        <f>+D125+D129+D134+D139</f>
        <v>400000</v>
      </c>
    </row>
    <row r="145" spans="1:4" ht="14.25" customHeight="1" thickBot="1">
      <c r="A145" s="282" t="s">
        <v>15</v>
      </c>
      <c r="B145" s="190" t="s">
        <v>359</v>
      </c>
      <c r="C145" s="255">
        <f>+C124+C144</f>
        <v>342664</v>
      </c>
      <c r="D145" s="255">
        <f>+D124+D144</f>
        <v>930998</v>
      </c>
    </row>
    <row r="146" ht="13.5" thickBot="1"/>
    <row r="147" spans="1:4" ht="13.5" customHeight="1" thickBot="1">
      <c r="A147" s="589" t="s">
        <v>463</v>
      </c>
      <c r="B147" s="590"/>
      <c r="C147" s="428">
        <v>5</v>
      </c>
      <c r="D147" s="427">
        <v>5</v>
      </c>
    </row>
    <row r="148" spans="1:4" ht="13.5" customHeight="1" thickBot="1">
      <c r="A148" s="589" t="s">
        <v>464</v>
      </c>
      <c r="B148" s="590"/>
      <c r="C148" s="429">
        <v>108</v>
      </c>
      <c r="D148" s="427">
        <v>163</v>
      </c>
    </row>
  </sheetData>
  <sheetProtection formatCells="0"/>
  <mergeCells count="7">
    <mergeCell ref="B1:D1"/>
    <mergeCell ref="A147:B147"/>
    <mergeCell ref="A148:B148"/>
    <mergeCell ref="B2:D2"/>
    <mergeCell ref="B3:D3"/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70">
      <selection activeCell="D107" sqref="D107"/>
    </sheetView>
  </sheetViews>
  <sheetFormatPr defaultColWidth="9.00390625" defaultRowHeight="12.75"/>
  <cols>
    <col min="1" max="1" width="14.875" style="196" customWidth="1"/>
    <col min="2" max="2" width="59.375" style="197" customWidth="1"/>
    <col min="3" max="4" width="15.875" style="198" customWidth="1"/>
    <col min="5" max="16384" width="9.375" style="3" customWidth="1"/>
  </cols>
  <sheetData>
    <row r="1" spans="1:4" s="2" customFormat="1" ht="16.5" customHeight="1" thickBot="1">
      <c r="A1" s="107"/>
      <c r="B1" s="588" t="s">
        <v>431</v>
      </c>
      <c r="C1" s="588"/>
      <c r="D1" s="588"/>
    </row>
    <row r="2" spans="1:4" s="45" customFormat="1" ht="15.75" customHeight="1">
      <c r="A2" s="228" t="s">
        <v>47</v>
      </c>
      <c r="B2" s="594" t="s">
        <v>162</v>
      </c>
      <c r="C2" s="595"/>
      <c r="D2" s="596"/>
    </row>
    <row r="3" spans="1:4" s="45" customFormat="1" ht="24.75" thickBot="1">
      <c r="A3" s="265" t="s">
        <v>144</v>
      </c>
      <c r="B3" s="597" t="s">
        <v>402</v>
      </c>
      <c r="C3" s="598"/>
      <c r="D3" s="599"/>
    </row>
    <row r="4" spans="1:4" s="46" customFormat="1" ht="15.75" customHeight="1" thickBot="1">
      <c r="A4" s="108"/>
      <c r="B4" s="108"/>
      <c r="C4" s="109"/>
      <c r="D4" s="109" t="s">
        <v>427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01" t="s">
        <v>195</v>
      </c>
    </row>
    <row r="6" spans="1:4" s="42" customFormat="1" ht="12.75" customHeight="1" thickBot="1">
      <c r="A6" s="102">
        <v>1</v>
      </c>
      <c r="B6" s="103">
        <v>2</v>
      </c>
      <c r="C6" s="103">
        <v>3</v>
      </c>
      <c r="D6" s="339">
        <v>4</v>
      </c>
    </row>
    <row r="7" spans="1:4" s="42" customFormat="1" ht="15.75" customHeight="1" thickBot="1">
      <c r="A7" s="591" t="s">
        <v>41</v>
      </c>
      <c r="B7" s="592"/>
      <c r="C7" s="592"/>
      <c r="D7" s="593"/>
    </row>
    <row r="8" spans="1:4" s="42" customFormat="1" ht="12" customHeight="1" thickBot="1">
      <c r="A8" s="24" t="s">
        <v>6</v>
      </c>
      <c r="B8" s="18" t="s">
        <v>198</v>
      </c>
      <c r="C8" s="138">
        <f>+C9+C10+C11+C12+C13+C14</f>
        <v>0</v>
      </c>
      <c r="D8" s="138">
        <f>+D9+D10+D11+D12+D13+D14</f>
        <v>0</v>
      </c>
    </row>
    <row r="9" spans="1:4" s="47" customFormat="1" ht="12" customHeight="1">
      <c r="A9" s="266" t="s">
        <v>66</v>
      </c>
      <c r="B9" s="232" t="s">
        <v>199</v>
      </c>
      <c r="C9" s="141"/>
      <c r="D9" s="141"/>
    </row>
    <row r="10" spans="1:4" s="48" customFormat="1" ht="12" customHeight="1">
      <c r="A10" s="267" t="s">
        <v>67</v>
      </c>
      <c r="B10" s="233" t="s">
        <v>200</v>
      </c>
      <c r="C10" s="140"/>
      <c r="D10" s="140"/>
    </row>
    <row r="11" spans="1:4" s="48" customFormat="1" ht="12" customHeight="1">
      <c r="A11" s="267" t="s">
        <v>68</v>
      </c>
      <c r="B11" s="233" t="s">
        <v>201</v>
      </c>
      <c r="C11" s="140"/>
      <c r="D11" s="140"/>
    </row>
    <row r="12" spans="1:4" s="48" customFormat="1" ht="12" customHeight="1">
      <c r="A12" s="267" t="s">
        <v>69</v>
      </c>
      <c r="B12" s="233" t="s">
        <v>202</v>
      </c>
      <c r="C12" s="140"/>
      <c r="D12" s="140"/>
    </row>
    <row r="13" spans="1:4" s="48" customFormat="1" ht="12" customHeight="1">
      <c r="A13" s="267" t="s">
        <v>100</v>
      </c>
      <c r="B13" s="233" t="s">
        <v>203</v>
      </c>
      <c r="C13" s="276"/>
      <c r="D13" s="276"/>
    </row>
    <row r="14" spans="1:4" s="47" customFormat="1" ht="12" customHeight="1" thickBot="1">
      <c r="A14" s="268" t="s">
        <v>70</v>
      </c>
      <c r="B14" s="236" t="s">
        <v>204</v>
      </c>
      <c r="C14" s="277"/>
      <c r="D14" s="277"/>
    </row>
    <row r="15" spans="1:4" s="47" customFormat="1" ht="12" customHeight="1" thickBot="1">
      <c r="A15" s="24" t="s">
        <v>7</v>
      </c>
      <c r="B15" s="133" t="s">
        <v>205</v>
      </c>
      <c r="C15" s="138">
        <f>+C16+C17+C18+C19+C20</f>
        <v>0</v>
      </c>
      <c r="D15" s="138">
        <f>+D16+D17+D18+D19+D20</f>
        <v>0</v>
      </c>
    </row>
    <row r="16" spans="1:4" s="47" customFormat="1" ht="12" customHeight="1">
      <c r="A16" s="266" t="s">
        <v>72</v>
      </c>
      <c r="B16" s="232" t="s">
        <v>206</v>
      </c>
      <c r="C16" s="141"/>
      <c r="D16" s="141"/>
    </row>
    <row r="17" spans="1:4" s="47" customFormat="1" ht="12" customHeight="1">
      <c r="A17" s="267" t="s">
        <v>73</v>
      </c>
      <c r="B17" s="233" t="s">
        <v>207</v>
      </c>
      <c r="C17" s="140"/>
      <c r="D17" s="140"/>
    </row>
    <row r="18" spans="1:4" s="47" customFormat="1" ht="12" customHeight="1">
      <c r="A18" s="267" t="s">
        <v>74</v>
      </c>
      <c r="B18" s="233" t="s">
        <v>413</v>
      </c>
      <c r="C18" s="140"/>
      <c r="D18" s="140"/>
    </row>
    <row r="19" spans="1:4" s="47" customFormat="1" ht="12" customHeight="1">
      <c r="A19" s="267" t="s">
        <v>75</v>
      </c>
      <c r="B19" s="233" t="s">
        <v>414</v>
      </c>
      <c r="C19" s="140"/>
      <c r="D19" s="140"/>
    </row>
    <row r="20" spans="1:4" s="47" customFormat="1" ht="12" customHeight="1">
      <c r="A20" s="267" t="s">
        <v>76</v>
      </c>
      <c r="B20" s="233" t="s">
        <v>210</v>
      </c>
      <c r="C20" s="140"/>
      <c r="D20" s="140"/>
    </row>
    <row r="21" spans="1:4" s="48" customFormat="1" ht="12" customHeight="1" thickBot="1">
      <c r="A21" s="268" t="s">
        <v>82</v>
      </c>
      <c r="B21" s="236" t="s">
        <v>211</v>
      </c>
      <c r="C21" s="142"/>
      <c r="D21" s="142"/>
    </row>
    <row r="22" spans="1:4" s="48" customFormat="1" ht="12" customHeight="1" thickBot="1">
      <c r="A22" s="24" t="s">
        <v>8</v>
      </c>
      <c r="B22" s="18" t="s">
        <v>212</v>
      </c>
      <c r="C22" s="138">
        <f>+C23+C24+C25+C26+C27</f>
        <v>0</v>
      </c>
      <c r="D22" s="138">
        <f>+D23+D24+D25+D26+D27</f>
        <v>0</v>
      </c>
    </row>
    <row r="23" spans="1:4" s="48" customFormat="1" ht="12" customHeight="1">
      <c r="A23" s="266" t="s">
        <v>55</v>
      </c>
      <c r="B23" s="232" t="s">
        <v>213</v>
      </c>
      <c r="C23" s="141"/>
      <c r="D23" s="141"/>
    </row>
    <row r="24" spans="1:4" s="47" customFormat="1" ht="12" customHeight="1">
      <c r="A24" s="267" t="s">
        <v>56</v>
      </c>
      <c r="B24" s="233" t="s">
        <v>214</v>
      </c>
      <c r="C24" s="140"/>
      <c r="D24" s="140"/>
    </row>
    <row r="25" spans="1:4" s="47" customFormat="1" ht="12" customHeight="1">
      <c r="A25" s="267" t="s">
        <v>57</v>
      </c>
      <c r="B25" s="233" t="s">
        <v>415</v>
      </c>
      <c r="C25" s="140"/>
      <c r="D25" s="140"/>
    </row>
    <row r="26" spans="1:4" s="47" customFormat="1" ht="12" customHeight="1">
      <c r="A26" s="267" t="s">
        <v>58</v>
      </c>
      <c r="B26" s="233" t="s">
        <v>416</v>
      </c>
      <c r="C26" s="140"/>
      <c r="D26" s="140"/>
    </row>
    <row r="27" spans="1:4" s="47" customFormat="1" ht="12" customHeight="1">
      <c r="A27" s="267" t="s">
        <v>112</v>
      </c>
      <c r="B27" s="233" t="s">
        <v>217</v>
      </c>
      <c r="C27" s="140"/>
      <c r="D27" s="140"/>
    </row>
    <row r="28" spans="1:4" s="47" customFormat="1" ht="12" customHeight="1" thickBot="1">
      <c r="A28" s="268" t="s">
        <v>113</v>
      </c>
      <c r="B28" s="236" t="s">
        <v>218</v>
      </c>
      <c r="C28" s="142"/>
      <c r="D28" s="142"/>
    </row>
    <row r="29" spans="1:4" s="47" customFormat="1" ht="12" customHeight="1" thickBot="1">
      <c r="A29" s="24" t="s">
        <v>114</v>
      </c>
      <c r="B29" s="18" t="s">
        <v>219</v>
      </c>
      <c r="C29" s="144">
        <f>+C30+C33+C34+C35</f>
        <v>0</v>
      </c>
      <c r="D29" s="144">
        <f>+D30+D33+D34+D35</f>
        <v>0</v>
      </c>
    </row>
    <row r="30" spans="1:4" s="47" customFormat="1" ht="12" customHeight="1">
      <c r="A30" s="266" t="s">
        <v>220</v>
      </c>
      <c r="B30" s="232" t="s">
        <v>221</v>
      </c>
      <c r="C30" s="269">
        <f>+C31+C32</f>
        <v>0</v>
      </c>
      <c r="D30" s="269">
        <f>+D31+D32</f>
        <v>0</v>
      </c>
    </row>
    <row r="31" spans="1:4" s="47" customFormat="1" ht="12" customHeight="1">
      <c r="A31" s="267" t="s">
        <v>222</v>
      </c>
      <c r="B31" s="233" t="s">
        <v>223</v>
      </c>
      <c r="C31" s="140"/>
      <c r="D31" s="140"/>
    </row>
    <row r="32" spans="1:4" s="47" customFormat="1" ht="12" customHeight="1">
      <c r="A32" s="267" t="s">
        <v>224</v>
      </c>
      <c r="B32" s="233" t="s">
        <v>225</v>
      </c>
      <c r="C32" s="140"/>
      <c r="D32" s="140"/>
    </row>
    <row r="33" spans="1:4" s="47" customFormat="1" ht="12" customHeight="1">
      <c r="A33" s="267" t="s">
        <v>226</v>
      </c>
      <c r="B33" s="233" t="s">
        <v>227</v>
      </c>
      <c r="C33" s="140"/>
      <c r="D33" s="140"/>
    </row>
    <row r="34" spans="1:4" s="47" customFormat="1" ht="12" customHeight="1">
      <c r="A34" s="267" t="s">
        <v>228</v>
      </c>
      <c r="B34" s="233" t="s">
        <v>229</v>
      </c>
      <c r="C34" s="140"/>
      <c r="D34" s="140"/>
    </row>
    <row r="35" spans="1:4" s="47" customFormat="1" ht="12" customHeight="1" thickBot="1">
      <c r="A35" s="268" t="s">
        <v>230</v>
      </c>
      <c r="B35" s="236" t="s">
        <v>231</v>
      </c>
      <c r="C35" s="142"/>
      <c r="D35" s="142"/>
    </row>
    <row r="36" spans="1:4" s="47" customFormat="1" ht="12" customHeight="1" thickBot="1">
      <c r="A36" s="24" t="s">
        <v>10</v>
      </c>
      <c r="B36" s="18" t="s">
        <v>232</v>
      </c>
      <c r="C36" s="138">
        <f>SUM(C37:C46)</f>
        <v>50</v>
      </c>
      <c r="D36" s="138">
        <f>SUM(D37:D46)</f>
        <v>5791</v>
      </c>
    </row>
    <row r="37" spans="1:4" s="47" customFormat="1" ht="12" customHeight="1">
      <c r="A37" s="266" t="s">
        <v>59</v>
      </c>
      <c r="B37" s="232" t="s">
        <v>233</v>
      </c>
      <c r="C37" s="141"/>
      <c r="D37" s="141"/>
    </row>
    <row r="38" spans="1:4" s="47" customFormat="1" ht="12" customHeight="1">
      <c r="A38" s="267" t="s">
        <v>60</v>
      </c>
      <c r="B38" s="233" t="s">
        <v>234</v>
      </c>
      <c r="C38" s="140">
        <v>50</v>
      </c>
      <c r="D38" s="140">
        <v>1356</v>
      </c>
    </row>
    <row r="39" spans="1:4" s="47" customFormat="1" ht="12" customHeight="1">
      <c r="A39" s="267" t="s">
        <v>61</v>
      </c>
      <c r="B39" s="233" t="s">
        <v>235</v>
      </c>
      <c r="C39" s="140"/>
      <c r="D39" s="140"/>
    </row>
    <row r="40" spans="1:4" s="47" customFormat="1" ht="12" customHeight="1">
      <c r="A40" s="267" t="s">
        <v>116</v>
      </c>
      <c r="B40" s="233" t="s">
        <v>236</v>
      </c>
      <c r="C40" s="140"/>
      <c r="D40" s="140"/>
    </row>
    <row r="41" spans="1:4" s="47" customFormat="1" ht="12" customHeight="1">
      <c r="A41" s="267" t="s">
        <v>117</v>
      </c>
      <c r="B41" s="233" t="s">
        <v>237</v>
      </c>
      <c r="C41" s="140"/>
      <c r="D41" s="140"/>
    </row>
    <row r="42" spans="1:4" s="47" customFormat="1" ht="12" customHeight="1">
      <c r="A42" s="267" t="s">
        <v>118</v>
      </c>
      <c r="B42" s="233" t="s">
        <v>238</v>
      </c>
      <c r="C42" s="140"/>
      <c r="D42" s="140"/>
    </row>
    <row r="43" spans="1:4" s="47" customFormat="1" ht="12" customHeight="1">
      <c r="A43" s="267" t="s">
        <v>119</v>
      </c>
      <c r="B43" s="233" t="s">
        <v>239</v>
      </c>
      <c r="C43" s="140"/>
      <c r="D43" s="140"/>
    </row>
    <row r="44" spans="1:4" s="47" customFormat="1" ht="12" customHeight="1">
      <c r="A44" s="267" t="s">
        <v>120</v>
      </c>
      <c r="B44" s="233" t="s">
        <v>240</v>
      </c>
      <c r="C44" s="140"/>
      <c r="D44" s="140">
        <v>4435</v>
      </c>
    </row>
    <row r="45" spans="1:4" s="47" customFormat="1" ht="12" customHeight="1">
      <c r="A45" s="267" t="s">
        <v>241</v>
      </c>
      <c r="B45" s="233" t="s">
        <v>242</v>
      </c>
      <c r="C45" s="143"/>
      <c r="D45" s="143"/>
    </row>
    <row r="46" spans="1:4" s="47" customFormat="1" ht="12" customHeight="1" thickBot="1">
      <c r="A46" s="268" t="s">
        <v>243</v>
      </c>
      <c r="B46" s="236" t="s">
        <v>244</v>
      </c>
      <c r="C46" s="211"/>
      <c r="D46" s="211"/>
    </row>
    <row r="47" spans="1:4" s="47" customFormat="1" ht="12" customHeight="1" thickBot="1">
      <c r="A47" s="24" t="s">
        <v>11</v>
      </c>
      <c r="B47" s="18" t="s">
        <v>245</v>
      </c>
      <c r="C47" s="138">
        <f>SUM(C48:C52)</f>
        <v>0</v>
      </c>
      <c r="D47" s="138">
        <f>SUM(D48:D52)</f>
        <v>0</v>
      </c>
    </row>
    <row r="48" spans="1:4" s="47" customFormat="1" ht="12" customHeight="1">
      <c r="A48" s="266" t="s">
        <v>62</v>
      </c>
      <c r="B48" s="232" t="s">
        <v>246</v>
      </c>
      <c r="C48" s="213"/>
      <c r="D48" s="213"/>
    </row>
    <row r="49" spans="1:4" s="47" customFormat="1" ht="12" customHeight="1">
      <c r="A49" s="267" t="s">
        <v>63</v>
      </c>
      <c r="B49" s="233" t="s">
        <v>247</v>
      </c>
      <c r="C49" s="143"/>
      <c r="D49" s="143"/>
    </row>
    <row r="50" spans="1:4" s="47" customFormat="1" ht="12" customHeight="1">
      <c r="A50" s="267" t="s">
        <v>248</v>
      </c>
      <c r="B50" s="233" t="s">
        <v>249</v>
      </c>
      <c r="C50" s="143"/>
      <c r="D50" s="143"/>
    </row>
    <row r="51" spans="1:4" s="47" customFormat="1" ht="12" customHeight="1">
      <c r="A51" s="267" t="s">
        <v>250</v>
      </c>
      <c r="B51" s="233" t="s">
        <v>251</v>
      </c>
      <c r="C51" s="143"/>
      <c r="D51" s="143"/>
    </row>
    <row r="52" spans="1:4" s="47" customFormat="1" ht="12" customHeight="1" thickBot="1">
      <c r="A52" s="268" t="s">
        <v>252</v>
      </c>
      <c r="B52" s="236" t="s">
        <v>253</v>
      </c>
      <c r="C52" s="211"/>
      <c r="D52" s="211"/>
    </row>
    <row r="53" spans="1:4" s="47" customFormat="1" ht="12" customHeight="1" thickBot="1">
      <c r="A53" s="24" t="s">
        <v>121</v>
      </c>
      <c r="B53" s="18" t="s">
        <v>254</v>
      </c>
      <c r="C53" s="138">
        <f>SUM(C54:C56)</f>
        <v>0</v>
      </c>
      <c r="D53" s="138">
        <f>SUM(D54:D56)</f>
        <v>0</v>
      </c>
    </row>
    <row r="54" spans="1:4" s="48" customFormat="1" ht="12" customHeight="1">
      <c r="A54" s="266" t="s">
        <v>64</v>
      </c>
      <c r="B54" s="232" t="s">
        <v>255</v>
      </c>
      <c r="C54" s="141"/>
      <c r="D54" s="141"/>
    </row>
    <row r="55" spans="1:4" s="48" customFormat="1" ht="12" customHeight="1">
      <c r="A55" s="267" t="s">
        <v>65</v>
      </c>
      <c r="B55" s="233" t="s">
        <v>256</v>
      </c>
      <c r="C55" s="140"/>
      <c r="D55" s="140"/>
    </row>
    <row r="56" spans="1:4" s="48" customFormat="1" ht="12" customHeight="1">
      <c r="A56" s="267" t="s">
        <v>257</v>
      </c>
      <c r="B56" s="233" t="s">
        <v>258</v>
      </c>
      <c r="C56" s="140"/>
      <c r="D56" s="140"/>
    </row>
    <row r="57" spans="1:4" s="48" customFormat="1" ht="12" customHeight="1" thickBot="1">
      <c r="A57" s="268" t="s">
        <v>259</v>
      </c>
      <c r="B57" s="236" t="s">
        <v>260</v>
      </c>
      <c r="C57" s="142"/>
      <c r="D57" s="142"/>
    </row>
    <row r="58" spans="1:4" s="48" customFormat="1" ht="12" customHeight="1" thickBot="1">
      <c r="A58" s="24" t="s">
        <v>13</v>
      </c>
      <c r="B58" s="133" t="s">
        <v>261</v>
      </c>
      <c r="C58" s="138">
        <f>SUM(C59:C61)</f>
        <v>90</v>
      </c>
      <c r="D58" s="138">
        <f>SUM(D59:D61)</f>
        <v>90</v>
      </c>
    </row>
    <row r="59" spans="1:4" s="48" customFormat="1" ht="12" customHeight="1">
      <c r="A59" s="266" t="s">
        <v>122</v>
      </c>
      <c r="B59" s="232" t="s">
        <v>262</v>
      </c>
      <c r="C59" s="143"/>
      <c r="D59" s="143"/>
    </row>
    <row r="60" spans="1:4" s="48" customFormat="1" ht="12" customHeight="1">
      <c r="A60" s="267" t="s">
        <v>123</v>
      </c>
      <c r="B60" s="233" t="s">
        <v>263</v>
      </c>
      <c r="C60" s="143">
        <v>90</v>
      </c>
      <c r="D60" s="143">
        <v>90</v>
      </c>
    </row>
    <row r="61" spans="1:4" s="48" customFormat="1" ht="12" customHeight="1">
      <c r="A61" s="267" t="s">
        <v>167</v>
      </c>
      <c r="B61" s="233" t="s">
        <v>264</v>
      </c>
      <c r="C61" s="143"/>
      <c r="D61" s="143"/>
    </row>
    <row r="62" spans="1:4" s="48" customFormat="1" ht="12" customHeight="1" thickBot="1">
      <c r="A62" s="268" t="s">
        <v>265</v>
      </c>
      <c r="B62" s="236" t="s">
        <v>266</v>
      </c>
      <c r="C62" s="143"/>
      <c r="D62" s="143"/>
    </row>
    <row r="63" spans="1:4" s="48" customFormat="1" ht="12" customHeight="1" thickBot="1">
      <c r="A63" s="24" t="s">
        <v>14</v>
      </c>
      <c r="B63" s="18" t="s">
        <v>267</v>
      </c>
      <c r="C63" s="144">
        <f>+C8+C15+C22+C29+C36+C47+C53+C58</f>
        <v>140</v>
      </c>
      <c r="D63" s="144">
        <f>+D8+D15+D22+D29+D36+D47+D53+D58</f>
        <v>5881</v>
      </c>
    </row>
    <row r="64" spans="1:4" s="48" customFormat="1" ht="12" customHeight="1" thickBot="1">
      <c r="A64" s="270" t="s">
        <v>399</v>
      </c>
      <c r="B64" s="133" t="s">
        <v>269</v>
      </c>
      <c r="C64" s="138">
        <f>SUM(C65:C67)</f>
        <v>0</v>
      </c>
      <c r="D64" s="138">
        <f>SUM(D65:D67)</f>
        <v>0</v>
      </c>
    </row>
    <row r="65" spans="1:4" s="48" customFormat="1" ht="12" customHeight="1">
      <c r="A65" s="266" t="s">
        <v>270</v>
      </c>
      <c r="B65" s="232" t="s">
        <v>271</v>
      </c>
      <c r="C65" s="143"/>
      <c r="D65" s="143"/>
    </row>
    <row r="66" spans="1:4" s="48" customFormat="1" ht="12" customHeight="1">
      <c r="A66" s="267" t="s">
        <v>272</v>
      </c>
      <c r="B66" s="233" t="s">
        <v>273</v>
      </c>
      <c r="C66" s="143"/>
      <c r="D66" s="143"/>
    </row>
    <row r="67" spans="1:4" s="48" customFormat="1" ht="12" customHeight="1" thickBot="1">
      <c r="A67" s="268" t="s">
        <v>274</v>
      </c>
      <c r="B67" s="241" t="s">
        <v>275</v>
      </c>
      <c r="C67" s="143"/>
      <c r="D67" s="143"/>
    </row>
    <row r="68" spans="1:4" s="48" customFormat="1" ht="12" customHeight="1" thickBot="1">
      <c r="A68" s="270" t="s">
        <v>276</v>
      </c>
      <c r="B68" s="133" t="s">
        <v>277</v>
      </c>
      <c r="C68" s="138">
        <f>SUM(C69:C72)</f>
        <v>0</v>
      </c>
      <c r="D68" s="138">
        <f>SUM(D69:D72)</f>
        <v>0</v>
      </c>
    </row>
    <row r="69" spans="1:4" s="48" customFormat="1" ht="12" customHeight="1">
      <c r="A69" s="266" t="s">
        <v>101</v>
      </c>
      <c r="B69" s="232" t="s">
        <v>278</v>
      </c>
      <c r="C69" s="143"/>
      <c r="D69" s="143"/>
    </row>
    <row r="70" spans="1:4" s="48" customFormat="1" ht="12" customHeight="1">
      <c r="A70" s="267" t="s">
        <v>102</v>
      </c>
      <c r="B70" s="233" t="s">
        <v>279</v>
      </c>
      <c r="C70" s="143"/>
      <c r="D70" s="143"/>
    </row>
    <row r="71" spans="1:4" s="48" customFormat="1" ht="12" customHeight="1">
      <c r="A71" s="267" t="s">
        <v>280</v>
      </c>
      <c r="B71" s="233" t="s">
        <v>281</v>
      </c>
      <c r="C71" s="143"/>
      <c r="D71" s="143"/>
    </row>
    <row r="72" spans="1:4" s="48" customFormat="1" ht="12" customHeight="1" thickBot="1">
      <c r="A72" s="268" t="s">
        <v>282</v>
      </c>
      <c r="B72" s="236" t="s">
        <v>283</v>
      </c>
      <c r="C72" s="143"/>
      <c r="D72" s="143"/>
    </row>
    <row r="73" spans="1:4" s="48" customFormat="1" ht="12" customHeight="1" thickBot="1">
      <c r="A73" s="270" t="s">
        <v>284</v>
      </c>
      <c r="B73" s="133" t="s">
        <v>285</v>
      </c>
      <c r="C73" s="138">
        <f>SUM(C74:C75)</f>
        <v>0</v>
      </c>
      <c r="D73" s="138">
        <f>SUM(D74:D75)</f>
        <v>0</v>
      </c>
    </row>
    <row r="74" spans="1:4" s="48" customFormat="1" ht="12" customHeight="1">
      <c r="A74" s="266" t="s">
        <v>286</v>
      </c>
      <c r="B74" s="232" t="s">
        <v>287</v>
      </c>
      <c r="C74" s="143"/>
      <c r="D74" s="143"/>
    </row>
    <row r="75" spans="1:4" s="47" customFormat="1" ht="12" customHeight="1" thickBot="1">
      <c r="A75" s="268" t="s">
        <v>288</v>
      </c>
      <c r="B75" s="236" t="s">
        <v>289</v>
      </c>
      <c r="C75" s="143"/>
      <c r="D75" s="143"/>
    </row>
    <row r="76" spans="1:4" s="48" customFormat="1" ht="12" customHeight="1" thickBot="1">
      <c r="A76" s="270" t="s">
        <v>290</v>
      </c>
      <c r="B76" s="133" t="s">
        <v>291</v>
      </c>
      <c r="C76" s="138">
        <f>SUM(C77:C79)</f>
        <v>0</v>
      </c>
      <c r="D76" s="138">
        <f>SUM(D77:D79)</f>
        <v>0</v>
      </c>
    </row>
    <row r="77" spans="1:4" s="48" customFormat="1" ht="12" customHeight="1">
      <c r="A77" s="266" t="s">
        <v>292</v>
      </c>
      <c r="B77" s="232" t="s">
        <v>293</v>
      </c>
      <c r="C77" s="143"/>
      <c r="D77" s="143"/>
    </row>
    <row r="78" spans="1:4" s="48" customFormat="1" ht="12" customHeight="1">
      <c r="A78" s="267" t="s">
        <v>294</v>
      </c>
      <c r="B78" s="233" t="s">
        <v>295</v>
      </c>
      <c r="C78" s="143"/>
      <c r="D78" s="143"/>
    </row>
    <row r="79" spans="1:4" s="48" customFormat="1" ht="12" customHeight="1" thickBot="1">
      <c r="A79" s="268" t="s">
        <v>296</v>
      </c>
      <c r="B79" s="236" t="s">
        <v>297</v>
      </c>
      <c r="C79" s="143"/>
      <c r="D79" s="143"/>
    </row>
    <row r="80" spans="1:4" s="48" customFormat="1" ht="12" customHeight="1" thickBot="1">
      <c r="A80" s="270" t="s">
        <v>298</v>
      </c>
      <c r="B80" s="133" t="s">
        <v>299</v>
      </c>
      <c r="C80" s="138">
        <f>SUM(C81:C84)</f>
        <v>0</v>
      </c>
      <c r="D80" s="138">
        <f>SUM(D81:D84)</f>
        <v>0</v>
      </c>
    </row>
    <row r="81" spans="1:4" s="48" customFormat="1" ht="12" customHeight="1">
      <c r="A81" s="271" t="s">
        <v>300</v>
      </c>
      <c r="B81" s="232" t="s">
        <v>301</v>
      </c>
      <c r="C81" s="143"/>
      <c r="D81" s="143"/>
    </row>
    <row r="82" spans="1:4" s="48" customFormat="1" ht="12" customHeight="1">
      <c r="A82" s="272" t="s">
        <v>302</v>
      </c>
      <c r="B82" s="233" t="s">
        <v>303</v>
      </c>
      <c r="C82" s="143"/>
      <c r="D82" s="143"/>
    </row>
    <row r="83" spans="1:4" s="47" customFormat="1" ht="12" customHeight="1">
      <c r="A83" s="272" t="s">
        <v>304</v>
      </c>
      <c r="B83" s="233" t="s">
        <v>305</v>
      </c>
      <c r="C83" s="143"/>
      <c r="D83" s="143"/>
    </row>
    <row r="84" spans="1:4" s="47" customFormat="1" ht="12" customHeight="1" thickBot="1">
      <c r="A84" s="273" t="s">
        <v>306</v>
      </c>
      <c r="B84" s="236" t="s">
        <v>307</v>
      </c>
      <c r="C84" s="143"/>
      <c r="D84" s="143"/>
    </row>
    <row r="85" spans="1:4" s="47" customFormat="1" ht="12" customHeight="1" thickBot="1">
      <c r="A85" s="270" t="s">
        <v>308</v>
      </c>
      <c r="B85" s="133" t="s">
        <v>309</v>
      </c>
      <c r="C85" s="274"/>
      <c r="D85" s="274"/>
    </row>
    <row r="86" spans="1:4" s="47" customFormat="1" ht="12" customHeight="1" thickBot="1">
      <c r="A86" s="270" t="s">
        <v>310</v>
      </c>
      <c r="B86" s="246" t="s">
        <v>311</v>
      </c>
      <c r="C86" s="144">
        <f>+C64+C68+C73+C76+C80+C85</f>
        <v>0</v>
      </c>
      <c r="D86" s="144">
        <f>+D64+D68+D73+D76+D80+D85</f>
        <v>0</v>
      </c>
    </row>
    <row r="87" spans="1:4" s="48" customFormat="1" ht="12" customHeight="1" thickBot="1">
      <c r="A87" s="275" t="s">
        <v>312</v>
      </c>
      <c r="B87" s="248" t="s">
        <v>400</v>
      </c>
      <c r="C87" s="144">
        <f>+C63+C86</f>
        <v>140</v>
      </c>
      <c r="D87" s="144">
        <f>+D63+D86</f>
        <v>5881</v>
      </c>
    </row>
    <row r="88" spans="1:4" s="48" customFormat="1" ht="15" customHeight="1">
      <c r="A88" s="112"/>
      <c r="B88" s="113"/>
      <c r="C88" s="188"/>
      <c r="D88" s="188"/>
    </row>
    <row r="89" spans="1:4" ht="13.5" thickBot="1">
      <c r="A89" s="114"/>
      <c r="B89" s="115"/>
      <c r="C89" s="189"/>
      <c r="D89" s="189"/>
    </row>
    <row r="90" spans="1:4" s="42" customFormat="1" ht="16.5" customHeight="1" thickBot="1">
      <c r="A90" s="591" t="s">
        <v>43</v>
      </c>
      <c r="B90" s="592"/>
      <c r="C90" s="592"/>
      <c r="D90" s="593"/>
    </row>
    <row r="91" spans="1:4" s="49" customFormat="1" ht="12" customHeight="1" thickBot="1">
      <c r="A91" s="278" t="s">
        <v>6</v>
      </c>
      <c r="B91" s="23" t="s">
        <v>314</v>
      </c>
      <c r="C91" s="137">
        <f>SUM(C92:C96)</f>
        <v>16395</v>
      </c>
      <c r="D91" s="137">
        <f>SUM(D92:D96)</f>
        <v>22437</v>
      </c>
    </row>
    <row r="92" spans="1:4" ht="12" customHeight="1">
      <c r="A92" s="279" t="s">
        <v>66</v>
      </c>
      <c r="B92" s="7" t="s">
        <v>35</v>
      </c>
      <c r="C92" s="139">
        <v>2400</v>
      </c>
      <c r="D92" s="139">
        <v>6753</v>
      </c>
    </row>
    <row r="93" spans="1:4" ht="12" customHeight="1">
      <c r="A93" s="267" t="s">
        <v>67</v>
      </c>
      <c r="B93" s="5" t="s">
        <v>124</v>
      </c>
      <c r="C93" s="140">
        <v>691</v>
      </c>
      <c r="D93" s="140">
        <v>2285</v>
      </c>
    </row>
    <row r="94" spans="1:4" ht="12" customHeight="1">
      <c r="A94" s="267" t="s">
        <v>68</v>
      </c>
      <c r="B94" s="5" t="s">
        <v>93</v>
      </c>
      <c r="C94" s="142">
        <v>7250</v>
      </c>
      <c r="D94" s="142">
        <v>7345</v>
      </c>
    </row>
    <row r="95" spans="1:4" ht="12" customHeight="1">
      <c r="A95" s="267" t="s">
        <v>69</v>
      </c>
      <c r="B95" s="8" t="s">
        <v>125</v>
      </c>
      <c r="C95" s="142">
        <v>2100</v>
      </c>
      <c r="D95" s="142">
        <v>2100</v>
      </c>
    </row>
    <row r="96" spans="1:4" ht="12" customHeight="1">
      <c r="A96" s="267" t="s">
        <v>77</v>
      </c>
      <c r="B96" s="16" t="s">
        <v>126</v>
      </c>
      <c r="C96" s="142">
        <v>3954</v>
      </c>
      <c r="D96" s="142">
        <v>3954</v>
      </c>
    </row>
    <row r="97" spans="1:4" ht="12" customHeight="1">
      <c r="A97" s="267" t="s">
        <v>70</v>
      </c>
      <c r="B97" s="5" t="s">
        <v>315</v>
      </c>
      <c r="C97" s="142"/>
      <c r="D97" s="142"/>
    </row>
    <row r="98" spans="1:4" ht="12" customHeight="1">
      <c r="A98" s="267" t="s">
        <v>71</v>
      </c>
      <c r="B98" s="56" t="s">
        <v>316</v>
      </c>
      <c r="C98" s="142"/>
      <c r="D98" s="142"/>
    </row>
    <row r="99" spans="1:4" ht="12" customHeight="1">
      <c r="A99" s="267" t="s">
        <v>78</v>
      </c>
      <c r="B99" s="57" t="s">
        <v>317</v>
      </c>
      <c r="C99" s="142"/>
      <c r="D99" s="142"/>
    </row>
    <row r="100" spans="1:4" ht="12" customHeight="1">
      <c r="A100" s="267" t="s">
        <v>79</v>
      </c>
      <c r="B100" s="57" t="s">
        <v>318</v>
      </c>
      <c r="C100" s="142"/>
      <c r="D100" s="142"/>
    </row>
    <row r="101" spans="1:4" ht="12" customHeight="1">
      <c r="A101" s="267" t="s">
        <v>80</v>
      </c>
      <c r="B101" s="56" t="s">
        <v>319</v>
      </c>
      <c r="C101" s="142">
        <v>300</v>
      </c>
      <c r="D101" s="142">
        <v>300</v>
      </c>
    </row>
    <row r="102" spans="1:4" ht="12" customHeight="1">
      <c r="A102" s="267" t="s">
        <v>81</v>
      </c>
      <c r="B102" s="56" t="s">
        <v>320</v>
      </c>
      <c r="C102" s="142"/>
      <c r="D102" s="142"/>
    </row>
    <row r="103" spans="1:4" ht="12" customHeight="1">
      <c r="A103" s="267" t="s">
        <v>83</v>
      </c>
      <c r="B103" s="57" t="s">
        <v>321</v>
      </c>
      <c r="C103" s="142"/>
      <c r="D103" s="142"/>
    </row>
    <row r="104" spans="1:4" ht="12" customHeight="1">
      <c r="A104" s="280" t="s">
        <v>127</v>
      </c>
      <c r="B104" s="58" t="s">
        <v>322</v>
      </c>
      <c r="C104" s="142"/>
      <c r="D104" s="142"/>
    </row>
    <row r="105" spans="1:4" ht="12" customHeight="1">
      <c r="A105" s="267" t="s">
        <v>323</v>
      </c>
      <c r="B105" s="58" t="s">
        <v>324</v>
      </c>
      <c r="C105" s="142"/>
      <c r="D105" s="142"/>
    </row>
    <row r="106" spans="1:4" ht="12" customHeight="1" thickBot="1">
      <c r="A106" s="281" t="s">
        <v>325</v>
      </c>
      <c r="B106" s="59" t="s">
        <v>326</v>
      </c>
      <c r="C106" s="145">
        <v>3654</v>
      </c>
      <c r="D106" s="145">
        <v>3654</v>
      </c>
    </row>
    <row r="107" spans="1:4" ht="12" customHeight="1" thickBot="1">
      <c r="A107" s="24" t="s">
        <v>7</v>
      </c>
      <c r="B107" s="22" t="s">
        <v>327</v>
      </c>
      <c r="C107" s="138">
        <f>+C108+C110+C112</f>
        <v>9398</v>
      </c>
      <c r="D107" s="138">
        <f>+D108+D110+D112</f>
        <v>9398</v>
      </c>
    </row>
    <row r="108" spans="1:4" ht="12" customHeight="1">
      <c r="A108" s="266" t="s">
        <v>72</v>
      </c>
      <c r="B108" s="5" t="s">
        <v>166</v>
      </c>
      <c r="C108" s="141">
        <v>127</v>
      </c>
      <c r="D108" s="141">
        <v>127</v>
      </c>
    </row>
    <row r="109" spans="1:4" ht="12" customHeight="1">
      <c r="A109" s="266" t="s">
        <v>73</v>
      </c>
      <c r="B109" s="9" t="s">
        <v>328</v>
      </c>
      <c r="C109" s="141"/>
      <c r="D109" s="141"/>
    </row>
    <row r="110" spans="1:4" ht="12" customHeight="1">
      <c r="A110" s="266" t="s">
        <v>74</v>
      </c>
      <c r="B110" s="9" t="s">
        <v>128</v>
      </c>
      <c r="C110" s="140"/>
      <c r="D110" s="140"/>
    </row>
    <row r="111" spans="1:4" ht="12" customHeight="1">
      <c r="A111" s="266" t="s">
        <v>75</v>
      </c>
      <c r="B111" s="9" t="s">
        <v>329</v>
      </c>
      <c r="C111" s="234"/>
      <c r="D111" s="234"/>
    </row>
    <row r="112" spans="1:4" ht="12" customHeight="1">
      <c r="A112" s="266" t="s">
        <v>76</v>
      </c>
      <c r="B112" s="135" t="s">
        <v>168</v>
      </c>
      <c r="C112" s="234">
        <v>9271</v>
      </c>
      <c r="D112" s="234">
        <v>9271</v>
      </c>
    </row>
    <row r="113" spans="1:4" ht="12" customHeight="1">
      <c r="A113" s="266" t="s">
        <v>82</v>
      </c>
      <c r="B113" s="134" t="s">
        <v>417</v>
      </c>
      <c r="C113" s="234"/>
      <c r="D113" s="234"/>
    </row>
    <row r="114" spans="1:4" ht="12" customHeight="1">
      <c r="A114" s="266" t="s">
        <v>84</v>
      </c>
      <c r="B114" s="254" t="s">
        <v>330</v>
      </c>
      <c r="C114" s="234"/>
      <c r="D114" s="234"/>
    </row>
    <row r="115" spans="1:4" ht="12" customHeight="1">
      <c r="A115" s="266" t="s">
        <v>129</v>
      </c>
      <c r="B115" s="57" t="s">
        <v>318</v>
      </c>
      <c r="C115" s="234"/>
      <c r="D115" s="234"/>
    </row>
    <row r="116" spans="1:4" ht="12" customHeight="1">
      <c r="A116" s="266" t="s">
        <v>130</v>
      </c>
      <c r="B116" s="57" t="s">
        <v>331</v>
      </c>
      <c r="C116" s="234"/>
      <c r="D116" s="234"/>
    </row>
    <row r="117" spans="1:4" ht="12" customHeight="1">
      <c r="A117" s="266" t="s">
        <v>131</v>
      </c>
      <c r="B117" s="57" t="s">
        <v>332</v>
      </c>
      <c r="C117" s="234"/>
      <c r="D117" s="234"/>
    </row>
    <row r="118" spans="1:4" ht="12" customHeight="1">
      <c r="A118" s="266" t="s">
        <v>333</v>
      </c>
      <c r="B118" s="57" t="s">
        <v>321</v>
      </c>
      <c r="C118" s="234"/>
      <c r="D118" s="234"/>
    </row>
    <row r="119" spans="1:4" ht="12" customHeight="1">
      <c r="A119" s="266" t="s">
        <v>334</v>
      </c>
      <c r="B119" s="57" t="s">
        <v>335</v>
      </c>
      <c r="C119" s="234"/>
      <c r="D119" s="234"/>
    </row>
    <row r="120" spans="1:4" ht="12" customHeight="1" thickBot="1">
      <c r="A120" s="280" t="s">
        <v>336</v>
      </c>
      <c r="B120" s="57" t="s">
        <v>337</v>
      </c>
      <c r="C120" s="238"/>
      <c r="D120" s="238"/>
    </row>
    <row r="121" spans="1:4" ht="12" customHeight="1" thickBot="1">
      <c r="A121" s="24" t="s">
        <v>8</v>
      </c>
      <c r="B121" s="52" t="s">
        <v>338</v>
      </c>
      <c r="C121" s="138">
        <f>+C122+C123</f>
        <v>0</v>
      </c>
      <c r="D121" s="138">
        <f>+D122+D123</f>
        <v>0</v>
      </c>
    </row>
    <row r="122" spans="1:4" ht="12" customHeight="1">
      <c r="A122" s="266" t="s">
        <v>55</v>
      </c>
      <c r="B122" s="6" t="s">
        <v>44</v>
      </c>
      <c r="C122" s="141"/>
      <c r="D122" s="141"/>
    </row>
    <row r="123" spans="1:4" s="49" customFormat="1" ht="12" customHeight="1" thickBot="1">
      <c r="A123" s="268" t="s">
        <v>56</v>
      </c>
      <c r="B123" s="9" t="s">
        <v>45</v>
      </c>
      <c r="C123" s="142"/>
      <c r="D123" s="142"/>
    </row>
    <row r="124" spans="1:4" ht="12" customHeight="1" thickBot="1">
      <c r="A124" s="24" t="s">
        <v>9</v>
      </c>
      <c r="B124" s="52" t="s">
        <v>339</v>
      </c>
      <c r="C124" s="138">
        <f>+C91+C107+C121</f>
        <v>25793</v>
      </c>
      <c r="D124" s="138">
        <f>+D91+D107+D121</f>
        <v>31835</v>
      </c>
    </row>
    <row r="125" spans="1:4" ht="12" customHeight="1" thickBot="1">
      <c r="A125" s="24" t="s">
        <v>10</v>
      </c>
      <c r="B125" s="52" t="s">
        <v>340</v>
      </c>
      <c r="C125" s="138">
        <f>+C126+C127+C128</f>
        <v>0</v>
      </c>
      <c r="D125" s="138">
        <f>+D126+D127+D128</f>
        <v>0</v>
      </c>
    </row>
    <row r="126" spans="1:4" ht="12" customHeight="1">
      <c r="A126" s="266" t="s">
        <v>59</v>
      </c>
      <c r="B126" s="6" t="s">
        <v>341</v>
      </c>
      <c r="C126" s="234"/>
      <c r="D126" s="234"/>
    </row>
    <row r="127" spans="1:4" ht="12" customHeight="1">
      <c r="A127" s="266" t="s">
        <v>60</v>
      </c>
      <c r="B127" s="6" t="s">
        <v>342</v>
      </c>
      <c r="C127" s="234"/>
      <c r="D127" s="234"/>
    </row>
    <row r="128" spans="1:4" ht="12" customHeight="1" thickBot="1">
      <c r="A128" s="280" t="s">
        <v>61</v>
      </c>
      <c r="B128" s="4" t="s">
        <v>343</v>
      </c>
      <c r="C128" s="234"/>
      <c r="D128" s="234"/>
    </row>
    <row r="129" spans="1:4" ht="12" customHeight="1" thickBot="1">
      <c r="A129" s="24" t="s">
        <v>11</v>
      </c>
      <c r="B129" s="52" t="s">
        <v>344</v>
      </c>
      <c r="C129" s="138">
        <f>+C130+C131+C132+C133</f>
        <v>0</v>
      </c>
      <c r="D129" s="138">
        <f>+D130+D131+D132+D133</f>
        <v>0</v>
      </c>
    </row>
    <row r="130" spans="1:4" s="49" customFormat="1" ht="12" customHeight="1">
      <c r="A130" s="266" t="s">
        <v>62</v>
      </c>
      <c r="B130" s="6" t="s">
        <v>345</v>
      </c>
      <c r="C130" s="234"/>
      <c r="D130" s="234"/>
    </row>
    <row r="131" spans="1:10" ht="23.25" customHeight="1">
      <c r="A131" s="266" t="s">
        <v>63</v>
      </c>
      <c r="B131" s="6" t="s">
        <v>346</v>
      </c>
      <c r="C131" s="234"/>
      <c r="D131" s="234"/>
      <c r="J131" s="116"/>
    </row>
    <row r="132" spans="1:4" ht="21" customHeight="1">
      <c r="A132" s="266" t="s">
        <v>248</v>
      </c>
      <c r="B132" s="6" t="s">
        <v>347</v>
      </c>
      <c r="C132" s="234"/>
      <c r="D132" s="234"/>
    </row>
    <row r="133" spans="1:4" ht="12" customHeight="1" thickBot="1">
      <c r="A133" s="280" t="s">
        <v>250</v>
      </c>
      <c r="B133" s="4" t="s">
        <v>348</v>
      </c>
      <c r="C133" s="234"/>
      <c r="D133" s="234"/>
    </row>
    <row r="134" spans="1:4" s="49" customFormat="1" ht="12" customHeight="1" thickBot="1">
      <c r="A134" s="24" t="s">
        <v>12</v>
      </c>
      <c r="B134" s="52" t="s">
        <v>349</v>
      </c>
      <c r="C134" s="144">
        <f>+C135+C136+C137+C138</f>
        <v>0</v>
      </c>
      <c r="D134" s="144">
        <f>+D135+D136+D137+D138</f>
        <v>0</v>
      </c>
    </row>
    <row r="135" spans="1:4" s="49" customFormat="1" ht="12" customHeight="1">
      <c r="A135" s="266" t="s">
        <v>64</v>
      </c>
      <c r="B135" s="6" t="s">
        <v>350</v>
      </c>
      <c r="C135" s="234"/>
      <c r="D135" s="234"/>
    </row>
    <row r="136" spans="1:4" s="49" customFormat="1" ht="12" customHeight="1">
      <c r="A136" s="266" t="s">
        <v>65</v>
      </c>
      <c r="B136" s="6" t="s">
        <v>351</v>
      </c>
      <c r="C136" s="234"/>
      <c r="D136" s="234"/>
    </row>
    <row r="137" spans="1:4" s="49" customFormat="1" ht="12" customHeight="1">
      <c r="A137" s="266" t="s">
        <v>257</v>
      </c>
      <c r="B137" s="6" t="s">
        <v>352</v>
      </c>
      <c r="C137" s="234"/>
      <c r="D137" s="234"/>
    </row>
    <row r="138" spans="1:4" s="49" customFormat="1" ht="12" customHeight="1" thickBot="1">
      <c r="A138" s="280" t="s">
        <v>259</v>
      </c>
      <c r="B138" s="4" t="s">
        <v>353</v>
      </c>
      <c r="C138" s="234"/>
      <c r="D138" s="234"/>
    </row>
    <row r="139" spans="1:4" s="49" customFormat="1" ht="12" customHeight="1" thickBot="1">
      <c r="A139" s="24" t="s">
        <v>13</v>
      </c>
      <c r="B139" s="52" t="s">
        <v>564</v>
      </c>
      <c r="C139" s="146">
        <f>+C140+C141+C142+C143</f>
        <v>0</v>
      </c>
      <c r="D139" s="146">
        <f>+D140+D141+D142+D143</f>
        <v>0</v>
      </c>
    </row>
    <row r="140" spans="1:4" ht="12.75" customHeight="1">
      <c r="A140" s="266" t="s">
        <v>122</v>
      </c>
      <c r="B140" s="6" t="s">
        <v>354</v>
      </c>
      <c r="C140" s="234"/>
      <c r="D140" s="234"/>
    </row>
    <row r="141" spans="1:4" ht="12" customHeight="1">
      <c r="A141" s="266" t="s">
        <v>123</v>
      </c>
      <c r="B141" s="6" t="s">
        <v>355</v>
      </c>
      <c r="C141" s="234"/>
      <c r="D141" s="234"/>
    </row>
    <row r="142" spans="1:4" ht="15" customHeight="1">
      <c r="A142" s="266" t="s">
        <v>167</v>
      </c>
      <c r="B142" s="6" t="s">
        <v>356</v>
      </c>
      <c r="C142" s="234"/>
      <c r="D142" s="234"/>
    </row>
    <row r="143" spans="1:4" ht="13.5" thickBot="1">
      <c r="A143" s="266" t="s">
        <v>265</v>
      </c>
      <c r="B143" s="6" t="s">
        <v>357</v>
      </c>
      <c r="C143" s="234"/>
      <c r="D143" s="234"/>
    </row>
    <row r="144" spans="1:4" ht="15" customHeight="1" thickBot="1">
      <c r="A144" s="24" t="s">
        <v>14</v>
      </c>
      <c r="B144" s="52" t="s">
        <v>358</v>
      </c>
      <c r="C144" s="255">
        <f>+C125+C129+C134+C139</f>
        <v>0</v>
      </c>
      <c r="D144" s="255">
        <f>+D125+D129+D134+D139</f>
        <v>0</v>
      </c>
    </row>
    <row r="145" spans="1:4" ht="14.25" customHeight="1" thickBot="1">
      <c r="A145" s="282" t="s">
        <v>15</v>
      </c>
      <c r="B145" s="190" t="s">
        <v>359</v>
      </c>
      <c r="C145" s="255">
        <f>+C124+C144</f>
        <v>25793</v>
      </c>
      <c r="D145" s="255">
        <f>+D124+D144</f>
        <v>31835</v>
      </c>
    </row>
    <row r="146" ht="13.5" thickBot="1"/>
    <row r="147" spans="1:4" ht="13.5" customHeight="1" thickBot="1">
      <c r="A147" s="589" t="s">
        <v>463</v>
      </c>
      <c r="B147" s="590"/>
      <c r="C147" s="428"/>
      <c r="D147" s="427"/>
    </row>
    <row r="148" spans="1:4" ht="13.5" customHeight="1" thickBot="1">
      <c r="A148" s="589" t="s">
        <v>464</v>
      </c>
      <c r="B148" s="590"/>
      <c r="C148" s="429"/>
      <c r="D148" s="427"/>
    </row>
  </sheetData>
  <sheetProtection formatCells="0"/>
  <mergeCells count="7">
    <mergeCell ref="B1:D1"/>
    <mergeCell ref="A147:B147"/>
    <mergeCell ref="A148:B148"/>
    <mergeCell ref="B2:D2"/>
    <mergeCell ref="B3:D3"/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67">
      <selection activeCell="B139" sqref="B139"/>
    </sheetView>
  </sheetViews>
  <sheetFormatPr defaultColWidth="9.00390625" defaultRowHeight="12.75"/>
  <cols>
    <col min="1" max="1" width="14.875" style="196" customWidth="1"/>
    <col min="2" max="2" width="59.375" style="197" customWidth="1"/>
    <col min="3" max="4" width="15.875" style="198" customWidth="1"/>
    <col min="5" max="16384" width="9.375" style="3" customWidth="1"/>
  </cols>
  <sheetData>
    <row r="1" spans="1:4" s="2" customFormat="1" ht="16.5" customHeight="1" thickBot="1">
      <c r="A1" s="107"/>
      <c r="B1" s="588" t="s">
        <v>432</v>
      </c>
      <c r="C1" s="588"/>
      <c r="D1" s="588"/>
    </row>
    <row r="2" spans="1:4" s="45" customFormat="1" ht="15.75" customHeight="1">
      <c r="A2" s="228" t="s">
        <v>47</v>
      </c>
      <c r="B2" s="594" t="s">
        <v>162</v>
      </c>
      <c r="C2" s="595"/>
      <c r="D2" s="596"/>
    </row>
    <row r="3" spans="1:4" s="45" customFormat="1" ht="24.75" thickBot="1">
      <c r="A3" s="265" t="s">
        <v>144</v>
      </c>
      <c r="B3" s="597" t="s">
        <v>403</v>
      </c>
      <c r="C3" s="598"/>
      <c r="D3" s="599"/>
    </row>
    <row r="4" spans="1:4" s="46" customFormat="1" ht="15.75" customHeight="1" thickBot="1">
      <c r="A4" s="108"/>
      <c r="B4" s="108"/>
      <c r="C4" s="109"/>
      <c r="D4" s="109" t="s">
        <v>427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42" customFormat="1" ht="12.75" customHeight="1" thickBot="1">
      <c r="A6" s="102">
        <v>1</v>
      </c>
      <c r="B6" s="103">
        <v>2</v>
      </c>
      <c r="C6" s="103">
        <v>3</v>
      </c>
      <c r="D6" s="225">
        <v>4</v>
      </c>
    </row>
    <row r="7" spans="1:4" s="42" customFormat="1" ht="15.75" customHeight="1" thickBot="1">
      <c r="A7" s="591" t="s">
        <v>41</v>
      </c>
      <c r="B7" s="592"/>
      <c r="C7" s="592"/>
      <c r="D7" s="593"/>
    </row>
    <row r="8" spans="1:4" s="42" customFormat="1" ht="12" customHeight="1" thickBot="1">
      <c r="A8" s="24" t="s">
        <v>6</v>
      </c>
      <c r="B8" s="18" t="s">
        <v>198</v>
      </c>
      <c r="C8" s="138">
        <f>+C9+C10+C11+C12+C13+C14</f>
        <v>0</v>
      </c>
      <c r="D8" s="138">
        <f>+D9+D10+D11+D12+D13+D14</f>
        <v>0</v>
      </c>
    </row>
    <row r="9" spans="1:4" s="47" customFormat="1" ht="12" customHeight="1">
      <c r="A9" s="266" t="s">
        <v>66</v>
      </c>
      <c r="B9" s="232" t="s">
        <v>199</v>
      </c>
      <c r="C9" s="141"/>
      <c r="D9" s="141"/>
    </row>
    <row r="10" spans="1:4" s="48" customFormat="1" ht="12" customHeight="1">
      <c r="A10" s="267" t="s">
        <v>67</v>
      </c>
      <c r="B10" s="233" t="s">
        <v>200</v>
      </c>
      <c r="C10" s="140"/>
      <c r="D10" s="140"/>
    </row>
    <row r="11" spans="1:4" s="48" customFormat="1" ht="12" customHeight="1">
      <c r="A11" s="267" t="s">
        <v>68</v>
      </c>
      <c r="B11" s="233" t="s">
        <v>201</v>
      </c>
      <c r="C11" s="140"/>
      <c r="D11" s="140"/>
    </row>
    <row r="12" spans="1:4" s="48" customFormat="1" ht="12" customHeight="1">
      <c r="A12" s="267" t="s">
        <v>69</v>
      </c>
      <c r="B12" s="233" t="s">
        <v>202</v>
      </c>
      <c r="C12" s="140"/>
      <c r="D12" s="140"/>
    </row>
    <row r="13" spans="1:4" s="48" customFormat="1" ht="12" customHeight="1">
      <c r="A13" s="267" t="s">
        <v>100</v>
      </c>
      <c r="B13" s="233" t="s">
        <v>203</v>
      </c>
      <c r="C13" s="276"/>
      <c r="D13" s="276"/>
    </row>
    <row r="14" spans="1:4" s="47" customFormat="1" ht="12" customHeight="1" thickBot="1">
      <c r="A14" s="268" t="s">
        <v>70</v>
      </c>
      <c r="B14" s="236" t="s">
        <v>204</v>
      </c>
      <c r="C14" s="277"/>
      <c r="D14" s="277"/>
    </row>
    <row r="15" spans="1:4" s="47" customFormat="1" ht="12" customHeight="1" thickBot="1">
      <c r="A15" s="24" t="s">
        <v>7</v>
      </c>
      <c r="B15" s="133" t="s">
        <v>205</v>
      </c>
      <c r="C15" s="138">
        <f>+C16+C17+C18+C19+C20</f>
        <v>0</v>
      </c>
      <c r="D15" s="138">
        <f>+D16+D17+D18+D19+D20</f>
        <v>0</v>
      </c>
    </row>
    <row r="16" spans="1:4" s="47" customFormat="1" ht="12" customHeight="1">
      <c r="A16" s="266" t="s">
        <v>72</v>
      </c>
      <c r="B16" s="232" t="s">
        <v>206</v>
      </c>
      <c r="C16" s="141"/>
      <c r="D16" s="141"/>
    </row>
    <row r="17" spans="1:4" s="47" customFormat="1" ht="12" customHeight="1">
      <c r="A17" s="267" t="s">
        <v>73</v>
      </c>
      <c r="B17" s="233" t="s">
        <v>207</v>
      </c>
      <c r="C17" s="140"/>
      <c r="D17" s="140"/>
    </row>
    <row r="18" spans="1:4" s="47" customFormat="1" ht="12" customHeight="1">
      <c r="A18" s="267" t="s">
        <v>74</v>
      </c>
      <c r="B18" s="233" t="s">
        <v>413</v>
      </c>
      <c r="C18" s="140"/>
      <c r="D18" s="140"/>
    </row>
    <row r="19" spans="1:4" s="47" customFormat="1" ht="12" customHeight="1">
      <c r="A19" s="267" t="s">
        <v>75</v>
      </c>
      <c r="B19" s="233" t="s">
        <v>414</v>
      </c>
      <c r="C19" s="140"/>
      <c r="D19" s="140"/>
    </row>
    <row r="20" spans="1:4" s="47" customFormat="1" ht="12" customHeight="1">
      <c r="A20" s="267" t="s">
        <v>76</v>
      </c>
      <c r="B20" s="233" t="s">
        <v>210</v>
      </c>
      <c r="C20" s="140"/>
      <c r="D20" s="140"/>
    </row>
    <row r="21" spans="1:4" s="48" customFormat="1" ht="12" customHeight="1" thickBot="1">
      <c r="A21" s="268" t="s">
        <v>82</v>
      </c>
      <c r="B21" s="236" t="s">
        <v>211</v>
      </c>
      <c r="C21" s="142"/>
      <c r="D21" s="142"/>
    </row>
    <row r="22" spans="1:4" s="48" customFormat="1" ht="12" customHeight="1" thickBot="1">
      <c r="A22" s="24" t="s">
        <v>8</v>
      </c>
      <c r="B22" s="18" t="s">
        <v>212</v>
      </c>
      <c r="C22" s="138">
        <f>+C23+C24+C25+C26+C27</f>
        <v>0</v>
      </c>
      <c r="D22" s="138">
        <f>+D23+D24+D25+D26+D27</f>
        <v>0</v>
      </c>
    </row>
    <row r="23" spans="1:4" s="48" customFormat="1" ht="12" customHeight="1">
      <c r="A23" s="266" t="s">
        <v>55</v>
      </c>
      <c r="B23" s="232" t="s">
        <v>213</v>
      </c>
      <c r="C23" s="141"/>
      <c r="D23" s="141"/>
    </row>
    <row r="24" spans="1:4" s="47" customFormat="1" ht="12" customHeight="1">
      <c r="A24" s="267" t="s">
        <v>56</v>
      </c>
      <c r="B24" s="233" t="s">
        <v>214</v>
      </c>
      <c r="C24" s="140"/>
      <c r="D24" s="140"/>
    </row>
    <row r="25" spans="1:4" s="47" customFormat="1" ht="12" customHeight="1">
      <c r="A25" s="267" t="s">
        <v>57</v>
      </c>
      <c r="B25" s="233" t="s">
        <v>415</v>
      </c>
      <c r="C25" s="140"/>
      <c r="D25" s="140"/>
    </row>
    <row r="26" spans="1:4" s="47" customFormat="1" ht="12" customHeight="1">
      <c r="A26" s="267" t="s">
        <v>58</v>
      </c>
      <c r="B26" s="233" t="s">
        <v>416</v>
      </c>
      <c r="C26" s="140"/>
      <c r="D26" s="140"/>
    </row>
    <row r="27" spans="1:4" s="47" customFormat="1" ht="12" customHeight="1">
      <c r="A27" s="267" t="s">
        <v>112</v>
      </c>
      <c r="B27" s="233" t="s">
        <v>217</v>
      </c>
      <c r="C27" s="140"/>
      <c r="D27" s="140"/>
    </row>
    <row r="28" spans="1:4" s="47" customFormat="1" ht="12" customHeight="1" thickBot="1">
      <c r="A28" s="268" t="s">
        <v>113</v>
      </c>
      <c r="B28" s="236" t="s">
        <v>218</v>
      </c>
      <c r="C28" s="142"/>
      <c r="D28" s="142"/>
    </row>
    <row r="29" spans="1:4" s="47" customFormat="1" ht="12" customHeight="1" thickBot="1">
      <c r="A29" s="24" t="s">
        <v>114</v>
      </c>
      <c r="B29" s="18" t="s">
        <v>219</v>
      </c>
      <c r="C29" s="144">
        <f>+C30+C33+C34+C35</f>
        <v>0</v>
      </c>
      <c r="D29" s="144">
        <f>+D30+D33+D34+D35</f>
        <v>0</v>
      </c>
    </row>
    <row r="30" spans="1:4" s="47" customFormat="1" ht="12" customHeight="1">
      <c r="A30" s="266" t="s">
        <v>220</v>
      </c>
      <c r="B30" s="232" t="s">
        <v>221</v>
      </c>
      <c r="C30" s="269">
        <f>+C31+C32</f>
        <v>0</v>
      </c>
      <c r="D30" s="269">
        <f>+D31+D32</f>
        <v>0</v>
      </c>
    </row>
    <row r="31" spans="1:4" s="47" customFormat="1" ht="12" customHeight="1">
      <c r="A31" s="267" t="s">
        <v>222</v>
      </c>
      <c r="B31" s="233" t="s">
        <v>223</v>
      </c>
      <c r="C31" s="140"/>
      <c r="D31" s="140"/>
    </row>
    <row r="32" spans="1:4" s="47" customFormat="1" ht="12" customHeight="1">
      <c r="A32" s="267" t="s">
        <v>224</v>
      </c>
      <c r="B32" s="233" t="s">
        <v>225</v>
      </c>
      <c r="C32" s="140"/>
      <c r="D32" s="140"/>
    </row>
    <row r="33" spans="1:4" s="47" customFormat="1" ht="12" customHeight="1">
      <c r="A33" s="267" t="s">
        <v>226</v>
      </c>
      <c r="B33" s="233" t="s">
        <v>227</v>
      </c>
      <c r="C33" s="140"/>
      <c r="D33" s="140"/>
    </row>
    <row r="34" spans="1:4" s="47" customFormat="1" ht="12" customHeight="1">
      <c r="A34" s="267" t="s">
        <v>228</v>
      </c>
      <c r="B34" s="233" t="s">
        <v>229</v>
      </c>
      <c r="C34" s="140"/>
      <c r="D34" s="140"/>
    </row>
    <row r="35" spans="1:4" s="47" customFormat="1" ht="12" customHeight="1" thickBot="1">
      <c r="A35" s="268" t="s">
        <v>230</v>
      </c>
      <c r="B35" s="236" t="s">
        <v>231</v>
      </c>
      <c r="C35" s="142"/>
      <c r="D35" s="142"/>
    </row>
    <row r="36" spans="1:4" s="47" customFormat="1" ht="12" customHeight="1" thickBot="1">
      <c r="A36" s="24" t="s">
        <v>10</v>
      </c>
      <c r="B36" s="18" t="s">
        <v>232</v>
      </c>
      <c r="C36" s="138">
        <f>SUM(C37:C46)</f>
        <v>0</v>
      </c>
      <c r="D36" s="138">
        <f>SUM(D37:D46)</f>
        <v>0</v>
      </c>
    </row>
    <row r="37" spans="1:4" s="47" customFormat="1" ht="12" customHeight="1">
      <c r="A37" s="266" t="s">
        <v>59</v>
      </c>
      <c r="B37" s="232" t="s">
        <v>233</v>
      </c>
      <c r="C37" s="141"/>
      <c r="D37" s="141"/>
    </row>
    <row r="38" spans="1:4" s="47" customFormat="1" ht="12" customHeight="1">
      <c r="A38" s="267" t="s">
        <v>60</v>
      </c>
      <c r="B38" s="233" t="s">
        <v>234</v>
      </c>
      <c r="C38" s="140"/>
      <c r="D38" s="140"/>
    </row>
    <row r="39" spans="1:4" s="47" customFormat="1" ht="12" customHeight="1">
      <c r="A39" s="267" t="s">
        <v>61</v>
      </c>
      <c r="B39" s="233" t="s">
        <v>235</v>
      </c>
      <c r="C39" s="140"/>
      <c r="D39" s="140"/>
    </row>
    <row r="40" spans="1:4" s="47" customFormat="1" ht="12" customHeight="1">
      <c r="A40" s="267" t="s">
        <v>116</v>
      </c>
      <c r="B40" s="233" t="s">
        <v>236</v>
      </c>
      <c r="C40" s="140"/>
      <c r="D40" s="140"/>
    </row>
    <row r="41" spans="1:4" s="47" customFormat="1" ht="12" customHeight="1">
      <c r="A41" s="267" t="s">
        <v>117</v>
      </c>
      <c r="B41" s="233" t="s">
        <v>237</v>
      </c>
      <c r="C41" s="140"/>
      <c r="D41" s="140"/>
    </row>
    <row r="42" spans="1:4" s="47" customFormat="1" ht="12" customHeight="1">
      <c r="A42" s="267" t="s">
        <v>118</v>
      </c>
      <c r="B42" s="233" t="s">
        <v>238</v>
      </c>
      <c r="C42" s="140"/>
      <c r="D42" s="140"/>
    </row>
    <row r="43" spans="1:4" s="47" customFormat="1" ht="12" customHeight="1">
      <c r="A43" s="267" t="s">
        <v>119</v>
      </c>
      <c r="B43" s="233" t="s">
        <v>239</v>
      </c>
      <c r="C43" s="140"/>
      <c r="D43" s="140"/>
    </row>
    <row r="44" spans="1:4" s="47" customFormat="1" ht="12" customHeight="1">
      <c r="A44" s="267" t="s">
        <v>120</v>
      </c>
      <c r="B44" s="233" t="s">
        <v>240</v>
      </c>
      <c r="C44" s="140"/>
      <c r="D44" s="140"/>
    </row>
    <row r="45" spans="1:4" s="47" customFormat="1" ht="12" customHeight="1">
      <c r="A45" s="267" t="s">
        <v>241</v>
      </c>
      <c r="B45" s="233" t="s">
        <v>242</v>
      </c>
      <c r="C45" s="143"/>
      <c r="D45" s="143"/>
    </row>
    <row r="46" spans="1:4" s="47" customFormat="1" ht="12" customHeight="1" thickBot="1">
      <c r="A46" s="268" t="s">
        <v>243</v>
      </c>
      <c r="B46" s="236" t="s">
        <v>244</v>
      </c>
      <c r="C46" s="211"/>
      <c r="D46" s="211"/>
    </row>
    <row r="47" spans="1:4" s="47" customFormat="1" ht="12" customHeight="1" thickBot="1">
      <c r="A47" s="24" t="s">
        <v>11</v>
      </c>
      <c r="B47" s="18" t="s">
        <v>245</v>
      </c>
      <c r="C47" s="138">
        <f>SUM(C48:C52)</f>
        <v>0</v>
      </c>
      <c r="D47" s="138">
        <f>SUM(D48:D52)</f>
        <v>0</v>
      </c>
    </row>
    <row r="48" spans="1:4" s="47" customFormat="1" ht="12" customHeight="1">
      <c r="A48" s="266" t="s">
        <v>62</v>
      </c>
      <c r="B48" s="232" t="s">
        <v>246</v>
      </c>
      <c r="C48" s="213"/>
      <c r="D48" s="213"/>
    </row>
    <row r="49" spans="1:4" s="47" customFormat="1" ht="12" customHeight="1">
      <c r="A49" s="267" t="s">
        <v>63</v>
      </c>
      <c r="B49" s="233" t="s">
        <v>247</v>
      </c>
      <c r="C49" s="143"/>
      <c r="D49" s="143"/>
    </row>
    <row r="50" spans="1:4" s="47" customFormat="1" ht="12" customHeight="1">
      <c r="A50" s="267" t="s">
        <v>248</v>
      </c>
      <c r="B50" s="233" t="s">
        <v>249</v>
      </c>
      <c r="C50" s="143"/>
      <c r="D50" s="143"/>
    </row>
    <row r="51" spans="1:4" s="47" customFormat="1" ht="12" customHeight="1">
      <c r="A51" s="267" t="s">
        <v>250</v>
      </c>
      <c r="B51" s="233" t="s">
        <v>251</v>
      </c>
      <c r="C51" s="143"/>
      <c r="D51" s="143"/>
    </row>
    <row r="52" spans="1:4" s="47" customFormat="1" ht="12" customHeight="1" thickBot="1">
      <c r="A52" s="268" t="s">
        <v>252</v>
      </c>
      <c r="B52" s="236" t="s">
        <v>253</v>
      </c>
      <c r="C52" s="211"/>
      <c r="D52" s="211"/>
    </row>
    <row r="53" spans="1:4" s="47" customFormat="1" ht="12" customHeight="1" thickBot="1">
      <c r="A53" s="24" t="s">
        <v>121</v>
      </c>
      <c r="B53" s="18" t="s">
        <v>254</v>
      </c>
      <c r="C53" s="138">
        <f>SUM(C54:C56)</f>
        <v>0</v>
      </c>
      <c r="D53" s="138">
        <f>SUM(D54:D56)</f>
        <v>0</v>
      </c>
    </row>
    <row r="54" spans="1:4" s="48" customFormat="1" ht="12" customHeight="1">
      <c r="A54" s="266" t="s">
        <v>64</v>
      </c>
      <c r="B54" s="232" t="s">
        <v>255</v>
      </c>
      <c r="C54" s="141"/>
      <c r="D54" s="141"/>
    </row>
    <row r="55" spans="1:4" s="48" customFormat="1" ht="12" customHeight="1">
      <c r="A55" s="267" t="s">
        <v>65</v>
      </c>
      <c r="B55" s="233" t="s">
        <v>256</v>
      </c>
      <c r="C55" s="140"/>
      <c r="D55" s="140"/>
    </row>
    <row r="56" spans="1:4" s="48" customFormat="1" ht="12" customHeight="1">
      <c r="A56" s="267" t="s">
        <v>257</v>
      </c>
      <c r="B56" s="233" t="s">
        <v>258</v>
      </c>
      <c r="C56" s="140"/>
      <c r="D56" s="140"/>
    </row>
    <row r="57" spans="1:4" s="48" customFormat="1" ht="12" customHeight="1" thickBot="1">
      <c r="A57" s="268" t="s">
        <v>259</v>
      </c>
      <c r="B57" s="236" t="s">
        <v>260</v>
      </c>
      <c r="C57" s="142"/>
      <c r="D57" s="142"/>
    </row>
    <row r="58" spans="1:4" s="48" customFormat="1" ht="12" customHeight="1" thickBot="1">
      <c r="A58" s="24" t="s">
        <v>13</v>
      </c>
      <c r="B58" s="133" t="s">
        <v>261</v>
      </c>
      <c r="C58" s="138">
        <f>SUM(C59:C61)</f>
        <v>0</v>
      </c>
      <c r="D58" s="138">
        <f>SUM(D59:D61)</f>
        <v>0</v>
      </c>
    </row>
    <row r="59" spans="1:4" s="48" customFormat="1" ht="12" customHeight="1">
      <c r="A59" s="266" t="s">
        <v>122</v>
      </c>
      <c r="B59" s="232" t="s">
        <v>262</v>
      </c>
      <c r="C59" s="143"/>
      <c r="D59" s="143"/>
    </row>
    <row r="60" spans="1:4" s="48" customFormat="1" ht="12" customHeight="1">
      <c r="A60" s="267" t="s">
        <v>123</v>
      </c>
      <c r="B60" s="233" t="s">
        <v>263</v>
      </c>
      <c r="C60" s="143"/>
      <c r="D60" s="143"/>
    </row>
    <row r="61" spans="1:4" s="48" customFormat="1" ht="12" customHeight="1">
      <c r="A61" s="267" t="s">
        <v>167</v>
      </c>
      <c r="B61" s="233" t="s">
        <v>264</v>
      </c>
      <c r="C61" s="143"/>
      <c r="D61" s="143"/>
    </row>
    <row r="62" spans="1:4" s="48" customFormat="1" ht="12" customHeight="1" thickBot="1">
      <c r="A62" s="268" t="s">
        <v>265</v>
      </c>
      <c r="B62" s="236" t="s">
        <v>266</v>
      </c>
      <c r="C62" s="143"/>
      <c r="D62" s="143"/>
    </row>
    <row r="63" spans="1:4" s="48" customFormat="1" ht="12" customHeight="1" thickBot="1">
      <c r="A63" s="24" t="s">
        <v>14</v>
      </c>
      <c r="B63" s="18" t="s">
        <v>267</v>
      </c>
      <c r="C63" s="144">
        <f>+C8+C15+C22+C29+C36+C47+C53+C58</f>
        <v>0</v>
      </c>
      <c r="D63" s="144">
        <f>+D8+D15+D22+D29+D36+D47+D53+D58</f>
        <v>0</v>
      </c>
    </row>
    <row r="64" spans="1:4" s="48" customFormat="1" ht="12" customHeight="1" thickBot="1">
      <c r="A64" s="270" t="s">
        <v>399</v>
      </c>
      <c r="B64" s="133" t="s">
        <v>269</v>
      </c>
      <c r="C64" s="138">
        <f>SUM(C65:C67)</f>
        <v>0</v>
      </c>
      <c r="D64" s="138">
        <f>SUM(D65:D67)</f>
        <v>0</v>
      </c>
    </row>
    <row r="65" spans="1:4" s="48" customFormat="1" ht="12" customHeight="1">
      <c r="A65" s="266" t="s">
        <v>270</v>
      </c>
      <c r="B65" s="232" t="s">
        <v>271</v>
      </c>
      <c r="C65" s="143"/>
      <c r="D65" s="143"/>
    </row>
    <row r="66" spans="1:4" s="48" customFormat="1" ht="12" customHeight="1">
      <c r="A66" s="267" t="s">
        <v>272</v>
      </c>
      <c r="B66" s="233" t="s">
        <v>273</v>
      </c>
      <c r="C66" s="143"/>
      <c r="D66" s="143"/>
    </row>
    <row r="67" spans="1:4" s="48" customFormat="1" ht="12" customHeight="1" thickBot="1">
      <c r="A67" s="268" t="s">
        <v>274</v>
      </c>
      <c r="B67" s="241" t="s">
        <v>275</v>
      </c>
      <c r="C67" s="143"/>
      <c r="D67" s="143"/>
    </row>
    <row r="68" spans="1:4" s="48" customFormat="1" ht="12" customHeight="1" thickBot="1">
      <c r="A68" s="270" t="s">
        <v>276</v>
      </c>
      <c r="B68" s="133" t="s">
        <v>277</v>
      </c>
      <c r="C68" s="138">
        <f>SUM(C69:C72)</f>
        <v>0</v>
      </c>
      <c r="D68" s="138">
        <f>SUM(D69:D72)</f>
        <v>0</v>
      </c>
    </row>
    <row r="69" spans="1:4" s="48" customFormat="1" ht="12" customHeight="1">
      <c r="A69" s="266" t="s">
        <v>101</v>
      </c>
      <c r="B69" s="232" t="s">
        <v>278</v>
      </c>
      <c r="C69" s="143"/>
      <c r="D69" s="143"/>
    </row>
    <row r="70" spans="1:4" s="48" customFormat="1" ht="12" customHeight="1">
      <c r="A70" s="267" t="s">
        <v>102</v>
      </c>
      <c r="B70" s="233" t="s">
        <v>279</v>
      </c>
      <c r="C70" s="143"/>
      <c r="D70" s="143"/>
    </row>
    <row r="71" spans="1:4" s="48" customFormat="1" ht="12" customHeight="1">
      <c r="A71" s="267" t="s">
        <v>280</v>
      </c>
      <c r="B71" s="233" t="s">
        <v>281</v>
      </c>
      <c r="C71" s="143"/>
      <c r="D71" s="143"/>
    </row>
    <row r="72" spans="1:4" s="48" customFormat="1" ht="12" customHeight="1" thickBot="1">
      <c r="A72" s="268" t="s">
        <v>282</v>
      </c>
      <c r="B72" s="236" t="s">
        <v>283</v>
      </c>
      <c r="C72" s="143"/>
      <c r="D72" s="143"/>
    </row>
    <row r="73" spans="1:4" s="48" customFormat="1" ht="12" customHeight="1" thickBot="1">
      <c r="A73" s="270" t="s">
        <v>284</v>
      </c>
      <c r="B73" s="133" t="s">
        <v>285</v>
      </c>
      <c r="C73" s="138">
        <f>SUM(C74:C75)</f>
        <v>0</v>
      </c>
      <c r="D73" s="138">
        <f>SUM(D74:D75)</f>
        <v>0</v>
      </c>
    </row>
    <row r="74" spans="1:4" s="48" customFormat="1" ht="12" customHeight="1">
      <c r="A74" s="266" t="s">
        <v>286</v>
      </c>
      <c r="B74" s="232" t="s">
        <v>287</v>
      </c>
      <c r="C74" s="143"/>
      <c r="D74" s="143"/>
    </row>
    <row r="75" spans="1:4" s="47" customFormat="1" ht="12" customHeight="1" thickBot="1">
      <c r="A75" s="268" t="s">
        <v>288</v>
      </c>
      <c r="B75" s="236" t="s">
        <v>289</v>
      </c>
      <c r="C75" s="143"/>
      <c r="D75" s="143"/>
    </row>
    <row r="76" spans="1:4" s="48" customFormat="1" ht="12" customHeight="1" thickBot="1">
      <c r="A76" s="270" t="s">
        <v>290</v>
      </c>
      <c r="B76" s="133" t="s">
        <v>291</v>
      </c>
      <c r="C76" s="138">
        <f>SUM(C77:C79)</f>
        <v>0</v>
      </c>
      <c r="D76" s="138">
        <f>SUM(D77:D79)</f>
        <v>0</v>
      </c>
    </row>
    <row r="77" spans="1:4" s="48" customFormat="1" ht="12" customHeight="1">
      <c r="A77" s="266" t="s">
        <v>292</v>
      </c>
      <c r="B77" s="232" t="s">
        <v>293</v>
      </c>
      <c r="C77" s="143"/>
      <c r="D77" s="143"/>
    </row>
    <row r="78" spans="1:4" s="48" customFormat="1" ht="12" customHeight="1">
      <c r="A78" s="267" t="s">
        <v>294</v>
      </c>
      <c r="B78" s="233" t="s">
        <v>295</v>
      </c>
      <c r="C78" s="143"/>
      <c r="D78" s="143"/>
    </row>
    <row r="79" spans="1:4" s="48" customFormat="1" ht="12" customHeight="1" thickBot="1">
      <c r="A79" s="268" t="s">
        <v>296</v>
      </c>
      <c r="B79" s="236" t="s">
        <v>297</v>
      </c>
      <c r="C79" s="143"/>
      <c r="D79" s="143"/>
    </row>
    <row r="80" spans="1:4" s="48" customFormat="1" ht="12" customHeight="1" thickBot="1">
      <c r="A80" s="270" t="s">
        <v>298</v>
      </c>
      <c r="B80" s="133" t="s">
        <v>299</v>
      </c>
      <c r="C80" s="138">
        <f>SUM(C81:C84)</f>
        <v>0</v>
      </c>
      <c r="D80" s="138">
        <f>SUM(D81:D84)</f>
        <v>0</v>
      </c>
    </row>
    <row r="81" spans="1:4" s="48" customFormat="1" ht="12" customHeight="1">
      <c r="A81" s="271" t="s">
        <v>300</v>
      </c>
      <c r="B81" s="232" t="s">
        <v>301</v>
      </c>
      <c r="C81" s="143"/>
      <c r="D81" s="143"/>
    </row>
    <row r="82" spans="1:4" s="48" customFormat="1" ht="12" customHeight="1">
      <c r="A82" s="272" t="s">
        <v>302</v>
      </c>
      <c r="B82" s="233" t="s">
        <v>303</v>
      </c>
      <c r="C82" s="143"/>
      <c r="D82" s="143"/>
    </row>
    <row r="83" spans="1:4" s="47" customFormat="1" ht="12" customHeight="1">
      <c r="A83" s="272" t="s">
        <v>304</v>
      </c>
      <c r="B83" s="233" t="s">
        <v>305</v>
      </c>
      <c r="C83" s="143"/>
      <c r="D83" s="143"/>
    </row>
    <row r="84" spans="1:4" s="47" customFormat="1" ht="12" customHeight="1" thickBot="1">
      <c r="A84" s="273" t="s">
        <v>306</v>
      </c>
      <c r="B84" s="236" t="s">
        <v>307</v>
      </c>
      <c r="C84" s="143"/>
      <c r="D84" s="143"/>
    </row>
    <row r="85" spans="1:4" s="47" customFormat="1" ht="12" customHeight="1" thickBot="1">
      <c r="A85" s="270" t="s">
        <v>308</v>
      </c>
      <c r="B85" s="133" t="s">
        <v>309</v>
      </c>
      <c r="C85" s="274"/>
      <c r="D85" s="274"/>
    </row>
    <row r="86" spans="1:4" s="47" customFormat="1" ht="12" customHeight="1" thickBot="1">
      <c r="A86" s="270" t="s">
        <v>310</v>
      </c>
      <c r="B86" s="246" t="s">
        <v>311</v>
      </c>
      <c r="C86" s="144">
        <f>+C64+C68+C73+C76+C80+C85</f>
        <v>0</v>
      </c>
      <c r="D86" s="144">
        <f>+D64+D68+D73+D76+D80+D85</f>
        <v>0</v>
      </c>
    </row>
    <row r="87" spans="1:4" s="48" customFormat="1" ht="12" customHeight="1" thickBot="1">
      <c r="A87" s="275" t="s">
        <v>312</v>
      </c>
      <c r="B87" s="248" t="s">
        <v>400</v>
      </c>
      <c r="C87" s="144">
        <f>+C63+C86</f>
        <v>0</v>
      </c>
      <c r="D87" s="144">
        <f>+D63+D86</f>
        <v>0</v>
      </c>
    </row>
    <row r="88" spans="1:4" s="48" customFormat="1" ht="15" customHeight="1">
      <c r="A88" s="112"/>
      <c r="B88" s="113"/>
      <c r="C88" s="188"/>
      <c r="D88" s="188"/>
    </row>
    <row r="89" spans="1:4" ht="13.5" thickBot="1">
      <c r="A89" s="114"/>
      <c r="B89" s="115"/>
      <c r="C89" s="189"/>
      <c r="D89" s="189"/>
    </row>
    <row r="90" spans="1:4" s="42" customFormat="1" ht="16.5" customHeight="1" thickBot="1">
      <c r="A90" s="591" t="s">
        <v>43</v>
      </c>
      <c r="B90" s="592"/>
      <c r="C90" s="592"/>
      <c r="D90" s="593"/>
    </row>
    <row r="91" spans="1:4" s="49" customFormat="1" ht="12" customHeight="1" thickBot="1">
      <c r="A91" s="278" t="s">
        <v>6</v>
      </c>
      <c r="B91" s="23" t="s">
        <v>314</v>
      </c>
      <c r="C91" s="137">
        <f>SUM(C92:C96)</f>
        <v>0</v>
      </c>
      <c r="D91" s="137">
        <f>SUM(D92:D96)</f>
        <v>0</v>
      </c>
    </row>
    <row r="92" spans="1:4" ht="12" customHeight="1">
      <c r="A92" s="279" t="s">
        <v>66</v>
      </c>
      <c r="B92" s="7" t="s">
        <v>35</v>
      </c>
      <c r="C92" s="139"/>
      <c r="D92" s="139"/>
    </row>
    <row r="93" spans="1:4" ht="12" customHeight="1">
      <c r="A93" s="267" t="s">
        <v>67</v>
      </c>
      <c r="B93" s="5" t="s">
        <v>124</v>
      </c>
      <c r="C93" s="140"/>
      <c r="D93" s="140"/>
    </row>
    <row r="94" spans="1:4" ht="12" customHeight="1">
      <c r="A94" s="267" t="s">
        <v>68</v>
      </c>
      <c r="B94" s="5" t="s">
        <v>93</v>
      </c>
      <c r="C94" s="142"/>
      <c r="D94" s="142"/>
    </row>
    <row r="95" spans="1:4" ht="12" customHeight="1">
      <c r="A95" s="267" t="s">
        <v>69</v>
      </c>
      <c r="B95" s="8" t="s">
        <v>125</v>
      </c>
      <c r="C95" s="142"/>
      <c r="D95" s="142"/>
    </row>
    <row r="96" spans="1:4" ht="12" customHeight="1">
      <c r="A96" s="267" t="s">
        <v>77</v>
      </c>
      <c r="B96" s="16" t="s">
        <v>126</v>
      </c>
      <c r="C96" s="142"/>
      <c r="D96" s="142"/>
    </row>
    <row r="97" spans="1:4" ht="12" customHeight="1">
      <c r="A97" s="267" t="s">
        <v>70</v>
      </c>
      <c r="B97" s="5" t="s">
        <v>315</v>
      </c>
      <c r="C97" s="142"/>
      <c r="D97" s="142"/>
    </row>
    <row r="98" spans="1:4" ht="12" customHeight="1">
      <c r="A98" s="267" t="s">
        <v>71</v>
      </c>
      <c r="B98" s="56" t="s">
        <v>316</v>
      </c>
      <c r="C98" s="142"/>
      <c r="D98" s="142"/>
    </row>
    <row r="99" spans="1:4" ht="12" customHeight="1">
      <c r="A99" s="267" t="s">
        <v>78</v>
      </c>
      <c r="B99" s="57" t="s">
        <v>317</v>
      </c>
      <c r="C99" s="142"/>
      <c r="D99" s="142"/>
    </row>
    <row r="100" spans="1:4" ht="12" customHeight="1">
      <c r="A100" s="267" t="s">
        <v>79</v>
      </c>
      <c r="B100" s="57" t="s">
        <v>318</v>
      </c>
      <c r="C100" s="142"/>
      <c r="D100" s="142"/>
    </row>
    <row r="101" spans="1:4" ht="12" customHeight="1">
      <c r="A101" s="267" t="s">
        <v>80</v>
      </c>
      <c r="B101" s="56" t="s">
        <v>319</v>
      </c>
      <c r="C101" s="142"/>
      <c r="D101" s="142"/>
    </row>
    <row r="102" spans="1:4" ht="12" customHeight="1">
      <c r="A102" s="267" t="s">
        <v>81</v>
      </c>
      <c r="B102" s="56" t="s">
        <v>320</v>
      </c>
      <c r="C102" s="142"/>
      <c r="D102" s="142"/>
    </row>
    <row r="103" spans="1:4" ht="12" customHeight="1">
      <c r="A103" s="267" t="s">
        <v>83</v>
      </c>
      <c r="B103" s="57" t="s">
        <v>321</v>
      </c>
      <c r="C103" s="142"/>
      <c r="D103" s="142"/>
    </row>
    <row r="104" spans="1:4" ht="12" customHeight="1">
      <c r="A104" s="280" t="s">
        <v>127</v>
      </c>
      <c r="B104" s="58" t="s">
        <v>322</v>
      </c>
      <c r="C104" s="142"/>
      <c r="D104" s="142"/>
    </row>
    <row r="105" spans="1:4" ht="12" customHeight="1">
      <c r="A105" s="267" t="s">
        <v>323</v>
      </c>
      <c r="B105" s="58" t="s">
        <v>324</v>
      </c>
      <c r="C105" s="142"/>
      <c r="D105" s="142"/>
    </row>
    <row r="106" spans="1:4" ht="12" customHeight="1" thickBot="1">
      <c r="A106" s="281" t="s">
        <v>325</v>
      </c>
      <c r="B106" s="59" t="s">
        <v>326</v>
      </c>
      <c r="C106" s="145"/>
      <c r="D106" s="145"/>
    </row>
    <row r="107" spans="1:4" ht="12" customHeight="1" thickBot="1">
      <c r="A107" s="24" t="s">
        <v>7</v>
      </c>
      <c r="B107" s="22" t="s">
        <v>327</v>
      </c>
      <c r="C107" s="138">
        <f>+C108+C110+C112</f>
        <v>0</v>
      </c>
      <c r="D107" s="138">
        <f>+D108+D110+D112</f>
        <v>0</v>
      </c>
    </row>
    <row r="108" spans="1:4" ht="12" customHeight="1">
      <c r="A108" s="266" t="s">
        <v>72</v>
      </c>
      <c r="B108" s="5" t="s">
        <v>166</v>
      </c>
      <c r="C108" s="141"/>
      <c r="D108" s="141"/>
    </row>
    <row r="109" spans="1:4" ht="12" customHeight="1">
      <c r="A109" s="266" t="s">
        <v>73</v>
      </c>
      <c r="B109" s="9" t="s">
        <v>328</v>
      </c>
      <c r="C109" s="141"/>
      <c r="D109" s="141"/>
    </row>
    <row r="110" spans="1:4" ht="12" customHeight="1">
      <c r="A110" s="266" t="s">
        <v>74</v>
      </c>
      <c r="B110" s="9" t="s">
        <v>128</v>
      </c>
      <c r="C110" s="140"/>
      <c r="D110" s="140"/>
    </row>
    <row r="111" spans="1:4" ht="12" customHeight="1">
      <c r="A111" s="266" t="s">
        <v>75</v>
      </c>
      <c r="B111" s="9" t="s">
        <v>329</v>
      </c>
      <c r="C111" s="234"/>
      <c r="D111" s="234"/>
    </row>
    <row r="112" spans="1:4" ht="12" customHeight="1">
      <c r="A112" s="266" t="s">
        <v>76</v>
      </c>
      <c r="B112" s="135" t="s">
        <v>168</v>
      </c>
      <c r="C112" s="234"/>
      <c r="D112" s="234"/>
    </row>
    <row r="113" spans="1:4" ht="12" customHeight="1">
      <c r="A113" s="266" t="s">
        <v>82</v>
      </c>
      <c r="B113" s="134" t="s">
        <v>417</v>
      </c>
      <c r="C113" s="234"/>
      <c r="D113" s="234"/>
    </row>
    <row r="114" spans="1:4" ht="12" customHeight="1">
      <c r="A114" s="266" t="s">
        <v>84</v>
      </c>
      <c r="B114" s="254" t="s">
        <v>330</v>
      </c>
      <c r="C114" s="234"/>
      <c r="D114" s="234"/>
    </row>
    <row r="115" spans="1:4" ht="12" customHeight="1">
      <c r="A115" s="266" t="s">
        <v>129</v>
      </c>
      <c r="B115" s="57" t="s">
        <v>318</v>
      </c>
      <c r="C115" s="234"/>
      <c r="D115" s="234"/>
    </row>
    <row r="116" spans="1:4" ht="12" customHeight="1">
      <c r="A116" s="266" t="s">
        <v>130</v>
      </c>
      <c r="B116" s="57" t="s">
        <v>331</v>
      </c>
      <c r="C116" s="234"/>
      <c r="D116" s="234"/>
    </row>
    <row r="117" spans="1:4" ht="12" customHeight="1">
      <c r="A117" s="266" t="s">
        <v>131</v>
      </c>
      <c r="B117" s="57" t="s">
        <v>332</v>
      </c>
      <c r="C117" s="234"/>
      <c r="D117" s="234"/>
    </row>
    <row r="118" spans="1:4" ht="12" customHeight="1">
      <c r="A118" s="266" t="s">
        <v>333</v>
      </c>
      <c r="B118" s="57" t="s">
        <v>321</v>
      </c>
      <c r="C118" s="234"/>
      <c r="D118" s="234"/>
    </row>
    <row r="119" spans="1:4" ht="12" customHeight="1">
      <c r="A119" s="266" t="s">
        <v>334</v>
      </c>
      <c r="B119" s="57" t="s">
        <v>335</v>
      </c>
      <c r="C119" s="234"/>
      <c r="D119" s="234"/>
    </row>
    <row r="120" spans="1:4" ht="12" customHeight="1" thickBot="1">
      <c r="A120" s="280" t="s">
        <v>336</v>
      </c>
      <c r="B120" s="57" t="s">
        <v>337</v>
      </c>
      <c r="C120" s="238"/>
      <c r="D120" s="238"/>
    </row>
    <row r="121" spans="1:4" ht="12" customHeight="1" thickBot="1">
      <c r="A121" s="24" t="s">
        <v>8</v>
      </c>
      <c r="B121" s="52" t="s">
        <v>338</v>
      </c>
      <c r="C121" s="138">
        <f>+C122+C123</f>
        <v>0</v>
      </c>
      <c r="D121" s="138">
        <f>+D122+D123</f>
        <v>0</v>
      </c>
    </row>
    <row r="122" spans="1:4" ht="12" customHeight="1">
      <c r="A122" s="266" t="s">
        <v>55</v>
      </c>
      <c r="B122" s="6" t="s">
        <v>44</v>
      </c>
      <c r="C122" s="141"/>
      <c r="D122" s="141"/>
    </row>
    <row r="123" spans="1:4" s="49" customFormat="1" ht="12" customHeight="1" thickBot="1">
      <c r="A123" s="268" t="s">
        <v>56</v>
      </c>
      <c r="B123" s="9" t="s">
        <v>45</v>
      </c>
      <c r="C123" s="142"/>
      <c r="D123" s="142"/>
    </row>
    <row r="124" spans="1:4" ht="12" customHeight="1" thickBot="1">
      <c r="A124" s="24" t="s">
        <v>9</v>
      </c>
      <c r="B124" s="52" t="s">
        <v>339</v>
      </c>
      <c r="C124" s="138">
        <f>+C91+C107+C121</f>
        <v>0</v>
      </c>
      <c r="D124" s="138">
        <f>+D91+D107+D121</f>
        <v>0</v>
      </c>
    </row>
    <row r="125" spans="1:4" ht="12" customHeight="1" thickBot="1">
      <c r="A125" s="24" t="s">
        <v>10</v>
      </c>
      <c r="B125" s="52" t="s">
        <v>340</v>
      </c>
      <c r="C125" s="138">
        <f>+C126+C127+C128</f>
        <v>0</v>
      </c>
      <c r="D125" s="138">
        <f>+D126+D127+D128</f>
        <v>0</v>
      </c>
    </row>
    <row r="126" spans="1:4" ht="12" customHeight="1">
      <c r="A126" s="266" t="s">
        <v>59</v>
      </c>
      <c r="B126" s="6" t="s">
        <v>341</v>
      </c>
      <c r="C126" s="234"/>
      <c r="D126" s="234"/>
    </row>
    <row r="127" spans="1:4" ht="12" customHeight="1">
      <c r="A127" s="266" t="s">
        <v>60</v>
      </c>
      <c r="B127" s="6" t="s">
        <v>342</v>
      </c>
      <c r="C127" s="234"/>
      <c r="D127" s="234"/>
    </row>
    <row r="128" spans="1:4" ht="12" customHeight="1" thickBot="1">
      <c r="A128" s="280" t="s">
        <v>61</v>
      </c>
      <c r="B128" s="4" t="s">
        <v>343</v>
      </c>
      <c r="C128" s="234"/>
      <c r="D128" s="234"/>
    </row>
    <row r="129" spans="1:4" ht="12" customHeight="1" thickBot="1">
      <c r="A129" s="24" t="s">
        <v>11</v>
      </c>
      <c r="B129" s="52" t="s">
        <v>344</v>
      </c>
      <c r="C129" s="138">
        <f>+C130+C131+C132+C133</f>
        <v>0</v>
      </c>
      <c r="D129" s="138">
        <f>+D130+D131+D132+D133</f>
        <v>0</v>
      </c>
    </row>
    <row r="130" spans="1:4" s="49" customFormat="1" ht="12" customHeight="1">
      <c r="A130" s="266" t="s">
        <v>62</v>
      </c>
      <c r="B130" s="6" t="s">
        <v>345</v>
      </c>
      <c r="C130" s="234"/>
      <c r="D130" s="234"/>
    </row>
    <row r="131" spans="1:10" ht="23.25" customHeight="1">
      <c r="A131" s="266" t="s">
        <v>63</v>
      </c>
      <c r="B131" s="6" t="s">
        <v>346</v>
      </c>
      <c r="C131" s="234"/>
      <c r="D131" s="234"/>
      <c r="J131" s="116"/>
    </row>
    <row r="132" spans="1:4" ht="21" customHeight="1">
      <c r="A132" s="266" t="s">
        <v>248</v>
      </c>
      <c r="B132" s="6" t="s">
        <v>347</v>
      </c>
      <c r="C132" s="234"/>
      <c r="D132" s="234"/>
    </row>
    <row r="133" spans="1:4" ht="12" customHeight="1" thickBot="1">
      <c r="A133" s="280" t="s">
        <v>250</v>
      </c>
      <c r="B133" s="4" t="s">
        <v>348</v>
      </c>
      <c r="C133" s="234"/>
      <c r="D133" s="234"/>
    </row>
    <row r="134" spans="1:4" s="49" customFormat="1" ht="12" customHeight="1" thickBot="1">
      <c r="A134" s="24" t="s">
        <v>12</v>
      </c>
      <c r="B134" s="52" t="s">
        <v>349</v>
      </c>
      <c r="C134" s="144">
        <f>+C135+C136+C137+C138</f>
        <v>0</v>
      </c>
      <c r="D134" s="144">
        <f>+D135+D136+D137+D138</f>
        <v>0</v>
      </c>
    </row>
    <row r="135" spans="1:4" s="49" customFormat="1" ht="12" customHeight="1">
      <c r="A135" s="266" t="s">
        <v>64</v>
      </c>
      <c r="B135" s="6" t="s">
        <v>350</v>
      </c>
      <c r="C135" s="234"/>
      <c r="D135" s="234"/>
    </row>
    <row r="136" spans="1:4" s="49" customFormat="1" ht="12" customHeight="1">
      <c r="A136" s="266" t="s">
        <v>65</v>
      </c>
      <c r="B136" s="6" t="s">
        <v>351</v>
      </c>
      <c r="C136" s="234"/>
      <c r="D136" s="234"/>
    </row>
    <row r="137" spans="1:4" s="49" customFormat="1" ht="12" customHeight="1">
      <c r="A137" s="266" t="s">
        <v>257</v>
      </c>
      <c r="B137" s="6" t="s">
        <v>352</v>
      </c>
      <c r="C137" s="234"/>
      <c r="D137" s="234"/>
    </row>
    <row r="138" spans="1:4" s="49" customFormat="1" ht="12" customHeight="1" thickBot="1">
      <c r="A138" s="280" t="s">
        <v>259</v>
      </c>
      <c r="B138" s="4" t="s">
        <v>353</v>
      </c>
      <c r="C138" s="234"/>
      <c r="D138" s="234"/>
    </row>
    <row r="139" spans="1:4" s="49" customFormat="1" ht="12" customHeight="1" thickBot="1">
      <c r="A139" s="24" t="s">
        <v>13</v>
      </c>
      <c r="B139" s="52" t="s">
        <v>564</v>
      </c>
      <c r="C139" s="146">
        <f>+C140+C141+C142+C143</f>
        <v>0</v>
      </c>
      <c r="D139" s="146">
        <f>+D140+D141+D142+D143</f>
        <v>0</v>
      </c>
    </row>
    <row r="140" spans="1:4" ht="12.75" customHeight="1">
      <c r="A140" s="266" t="s">
        <v>122</v>
      </c>
      <c r="B140" s="6" t="s">
        <v>354</v>
      </c>
      <c r="C140" s="234"/>
      <c r="D140" s="234"/>
    </row>
    <row r="141" spans="1:4" ht="12" customHeight="1">
      <c r="A141" s="266" t="s">
        <v>123</v>
      </c>
      <c r="B141" s="6" t="s">
        <v>355</v>
      </c>
      <c r="C141" s="234"/>
      <c r="D141" s="234"/>
    </row>
    <row r="142" spans="1:4" ht="15" customHeight="1">
      <c r="A142" s="266" t="s">
        <v>167</v>
      </c>
      <c r="B142" s="6" t="s">
        <v>356</v>
      </c>
      <c r="C142" s="234"/>
      <c r="D142" s="234"/>
    </row>
    <row r="143" spans="1:4" ht="13.5" thickBot="1">
      <c r="A143" s="266" t="s">
        <v>265</v>
      </c>
      <c r="B143" s="6" t="s">
        <v>357</v>
      </c>
      <c r="C143" s="234"/>
      <c r="D143" s="234"/>
    </row>
    <row r="144" spans="1:4" ht="15" customHeight="1" thickBot="1">
      <c r="A144" s="24" t="s">
        <v>14</v>
      </c>
      <c r="B144" s="52" t="s">
        <v>358</v>
      </c>
      <c r="C144" s="255">
        <f>+C125+C129+C134+C139</f>
        <v>0</v>
      </c>
      <c r="D144" s="255">
        <f>+D125+D129+D134+D139</f>
        <v>0</v>
      </c>
    </row>
    <row r="145" spans="1:4" ht="14.25" customHeight="1" thickBot="1">
      <c r="A145" s="282" t="s">
        <v>15</v>
      </c>
      <c r="B145" s="190" t="s">
        <v>359</v>
      </c>
      <c r="C145" s="255">
        <f>+C124+C144</f>
        <v>0</v>
      </c>
      <c r="D145" s="255">
        <f>+D124+D144</f>
        <v>0</v>
      </c>
    </row>
    <row r="146" ht="13.5" thickBot="1"/>
    <row r="147" spans="1:4" ht="13.5" customHeight="1" thickBot="1">
      <c r="A147" s="589" t="s">
        <v>463</v>
      </c>
      <c r="B147" s="590"/>
      <c r="C147" s="428"/>
      <c r="D147" s="427"/>
    </row>
    <row r="148" spans="1:4" ht="13.5" customHeight="1" thickBot="1">
      <c r="A148" s="589" t="s">
        <v>464</v>
      </c>
      <c r="B148" s="590"/>
      <c r="C148" s="429"/>
      <c r="D148" s="427"/>
    </row>
  </sheetData>
  <sheetProtection formatCells="0"/>
  <mergeCells count="7">
    <mergeCell ref="B1:D1"/>
    <mergeCell ref="A147:B147"/>
    <mergeCell ref="A148:B148"/>
    <mergeCell ref="B2:D2"/>
    <mergeCell ref="B3:D3"/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433</v>
      </c>
    </row>
    <row r="2" spans="1:4" s="345" customFormat="1" ht="35.25" customHeight="1">
      <c r="A2" s="228" t="s">
        <v>434</v>
      </c>
      <c r="B2" s="344" t="s">
        <v>435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398</v>
      </c>
      <c r="C3" s="346"/>
      <c r="D3" s="347" t="s">
        <v>437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>
        <f>SUM(C9:C18)</f>
        <v>5715</v>
      </c>
      <c r="D8" s="355">
        <f>SUM(D9:D18)</f>
        <v>5747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>
        <v>32</v>
      </c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>
        <v>5715</v>
      </c>
      <c r="D18" s="363">
        <v>5715</v>
      </c>
    </row>
    <row r="19" spans="1:4" s="356" customFormat="1" ht="12" customHeight="1" thickBot="1">
      <c r="A19" s="102" t="s">
        <v>7</v>
      </c>
      <c r="B19" s="354" t="s">
        <v>441</v>
      </c>
      <c r="C19" s="392">
        <f>SUM(C20:C23)</f>
        <v>6934</v>
      </c>
      <c r="D19" s="355">
        <f>SUM(D20:D22)</f>
        <v>9837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>
        <v>6934</v>
      </c>
      <c r="D22" s="360">
        <v>9837</v>
      </c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>
        <f>C8+C19+C24+C25+C29+C33+C34</f>
        <v>12649</v>
      </c>
      <c r="D35" s="375">
        <f>+D8+D19+D24+D25+D29+D33+D34</f>
        <v>15584</v>
      </c>
    </row>
    <row r="36" spans="1:4" s="356" customFormat="1" ht="12" customHeight="1" thickBot="1">
      <c r="A36" s="376" t="s">
        <v>14</v>
      </c>
      <c r="B36" s="52" t="s">
        <v>451</v>
      </c>
      <c r="C36" s="403">
        <f>SUM(C37:C39)</f>
        <v>45462</v>
      </c>
      <c r="D36" s="375">
        <f>+D37+D38+D39</f>
        <v>50752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>
        <v>45462</v>
      </c>
      <c r="D39" s="372">
        <v>50752</v>
      </c>
    </row>
    <row r="40" spans="1:4" s="362" customFormat="1" ht="15" customHeight="1" thickBot="1">
      <c r="A40" s="376" t="s">
        <v>15</v>
      </c>
      <c r="B40" s="377" t="s">
        <v>457</v>
      </c>
      <c r="C40" s="404">
        <f>C35+C36</f>
        <v>58111</v>
      </c>
      <c r="D40" s="378">
        <f>+D35+D36</f>
        <v>66336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>
        <f>SUM(C44:C48)</f>
        <v>57603</v>
      </c>
      <c r="D43" s="355">
        <f>SUM(D44:D48)</f>
        <v>65828</v>
      </c>
    </row>
    <row r="44" spans="1:4" ht="12" customHeight="1">
      <c r="A44" s="359" t="s">
        <v>66</v>
      </c>
      <c r="B44" s="6" t="s">
        <v>35</v>
      </c>
      <c r="C44" s="397">
        <v>30387</v>
      </c>
      <c r="D44" s="368">
        <v>33151</v>
      </c>
    </row>
    <row r="45" spans="1:4" ht="12" customHeight="1">
      <c r="A45" s="359" t="s">
        <v>67</v>
      </c>
      <c r="B45" s="5" t="s">
        <v>124</v>
      </c>
      <c r="C45" s="394">
        <v>8936</v>
      </c>
      <c r="D45" s="381">
        <v>9688</v>
      </c>
    </row>
    <row r="46" spans="1:4" ht="12" customHeight="1">
      <c r="A46" s="359" t="s">
        <v>68</v>
      </c>
      <c r="B46" s="5" t="s">
        <v>93</v>
      </c>
      <c r="C46" s="394">
        <v>18280</v>
      </c>
      <c r="D46" s="381">
        <v>22989</v>
      </c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>
        <f>SUM(C50:C53)</f>
        <v>508</v>
      </c>
      <c r="D49" s="355">
        <f>SUM(D50:D52)</f>
        <v>508</v>
      </c>
    </row>
    <row r="50" spans="1:4" s="380" customFormat="1" ht="12" customHeight="1">
      <c r="A50" s="359" t="s">
        <v>72</v>
      </c>
      <c r="B50" s="6" t="s">
        <v>166</v>
      </c>
      <c r="C50" s="397">
        <v>508</v>
      </c>
      <c r="D50" s="368">
        <v>508</v>
      </c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>
        <f>C43+C49</f>
        <v>58111</v>
      </c>
      <c r="D54" s="383">
        <f>+D43+D49</f>
        <v>66336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>
        <v>11</v>
      </c>
      <c r="D56" s="388">
        <v>11</v>
      </c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40">
      <selection activeCell="B63" sqref="B63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469</v>
      </c>
    </row>
    <row r="2" spans="1:4" s="345" customFormat="1" ht="35.25" customHeight="1">
      <c r="A2" s="228" t="s">
        <v>434</v>
      </c>
      <c r="B2" s="344" t="s">
        <v>435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401</v>
      </c>
      <c r="C3" s="346"/>
      <c r="D3" s="347" t="s">
        <v>436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>
        <f>SUM(C9:C18)</f>
        <v>0</v>
      </c>
      <c r="D8" s="355">
        <f>SUM(D9:D18)</f>
        <v>0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/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/>
      <c r="D35" s="375">
        <f>+D8+D19+D24+D25+D29+D33+D34</f>
        <v>0</v>
      </c>
    </row>
    <row r="36" spans="1:4" s="356" customFormat="1" ht="12" customHeight="1" thickBot="1">
      <c r="A36" s="376" t="s">
        <v>14</v>
      </c>
      <c r="B36" s="52" t="s">
        <v>451</v>
      </c>
      <c r="C36" s="403">
        <f>SUM(C37:C39)</f>
        <v>600</v>
      </c>
      <c r="D36" s="375">
        <f>+D37+D38+D39</f>
        <v>600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>
        <v>600</v>
      </c>
      <c r="D39" s="372">
        <v>600</v>
      </c>
    </row>
    <row r="40" spans="1:4" s="362" customFormat="1" ht="15" customHeight="1" thickBot="1">
      <c r="A40" s="376" t="s">
        <v>15</v>
      </c>
      <c r="B40" s="377" t="s">
        <v>457</v>
      </c>
      <c r="C40" s="404">
        <f>C35+C36</f>
        <v>600</v>
      </c>
      <c r="D40" s="378">
        <f>+D35+D36</f>
        <v>600</v>
      </c>
    </row>
    <row r="41" spans="1:4" ht="13.5" thickBot="1">
      <c r="A41" s="114"/>
      <c r="B41" s="115"/>
      <c r="C41" s="115"/>
      <c r="D41" s="189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>
        <f>SUM(C44:C48)</f>
        <v>600</v>
      </c>
      <c r="D43" s="355">
        <f>SUM(D44:D48)</f>
        <v>600</v>
      </c>
    </row>
    <row r="44" spans="1:4" ht="12" customHeight="1">
      <c r="A44" s="359" t="s">
        <v>66</v>
      </c>
      <c r="B44" s="6" t="s">
        <v>35</v>
      </c>
      <c r="C44" s="397"/>
      <c r="D44" s="368"/>
    </row>
    <row r="45" spans="1:4" ht="12" customHeight="1">
      <c r="A45" s="359" t="s">
        <v>67</v>
      </c>
      <c r="B45" s="5" t="s">
        <v>124</v>
      </c>
      <c r="C45" s="394"/>
      <c r="D45" s="381"/>
    </row>
    <row r="46" spans="1:4" ht="12" customHeight="1">
      <c r="A46" s="359" t="s">
        <v>68</v>
      </c>
      <c r="B46" s="5" t="s">
        <v>93</v>
      </c>
      <c r="C46" s="394">
        <v>600</v>
      </c>
      <c r="D46" s="381">
        <v>600</v>
      </c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/>
      <c r="D49" s="355">
        <f>SUM(D50:D52)</f>
        <v>0</v>
      </c>
    </row>
    <row r="50" spans="1:4" s="380" customFormat="1" ht="12" customHeight="1">
      <c r="A50" s="359" t="s">
        <v>72</v>
      </c>
      <c r="B50" s="6" t="s">
        <v>166</v>
      </c>
      <c r="C50" s="397"/>
      <c r="D50" s="368"/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>
        <f>C43+C49</f>
        <v>600</v>
      </c>
      <c r="D54" s="383">
        <f>+D43+D49</f>
        <v>600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/>
      <c r="D56" s="388"/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1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466</v>
      </c>
    </row>
    <row r="2" spans="1:4" s="345" customFormat="1" ht="35.25" customHeight="1">
      <c r="A2" s="228" t="s">
        <v>434</v>
      </c>
      <c r="B2" s="344" t="s">
        <v>435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402</v>
      </c>
      <c r="C3" s="346"/>
      <c r="D3" s="347" t="s">
        <v>465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>
        <f>SUM(C9:C18)</f>
        <v>5715</v>
      </c>
      <c r="D8" s="355">
        <f>SUM(D9:D18)</f>
        <v>5715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/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>
        <v>5715</v>
      </c>
      <c r="D18" s="363">
        <v>5715</v>
      </c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>
        <f>C8+C19+C24+C25+C29+C33+C34</f>
        <v>5715</v>
      </c>
      <c r="D35" s="375">
        <f>+D8+D19+D24+D25+D29+D33+D34</f>
        <v>5715</v>
      </c>
    </row>
    <row r="36" spans="1:4" s="356" customFormat="1" ht="12" customHeight="1" thickBot="1">
      <c r="A36" s="376" t="s">
        <v>14</v>
      </c>
      <c r="B36" s="52" t="s">
        <v>451</v>
      </c>
      <c r="C36" s="403"/>
      <c r="D36" s="375">
        <f>+D37+D38+D39</f>
        <v>0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/>
      <c r="D39" s="372"/>
    </row>
    <row r="40" spans="1:4" s="362" customFormat="1" ht="15" customHeight="1" thickBot="1">
      <c r="A40" s="376" t="s">
        <v>15</v>
      </c>
      <c r="B40" s="377" t="s">
        <v>457</v>
      </c>
      <c r="C40" s="404">
        <f>C35+C36</f>
        <v>5715</v>
      </c>
      <c r="D40" s="378">
        <f>+D35+D36</f>
        <v>5715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>
        <f>SUM(C44:C48)</f>
        <v>5715</v>
      </c>
      <c r="D43" s="355">
        <f>SUM(D44:D48)</f>
        <v>5715</v>
      </c>
    </row>
    <row r="44" spans="1:4" ht="12" customHeight="1">
      <c r="A44" s="359" t="s">
        <v>66</v>
      </c>
      <c r="B44" s="6" t="s">
        <v>35</v>
      </c>
      <c r="C44" s="397"/>
      <c r="D44" s="368"/>
    </row>
    <row r="45" spans="1:4" ht="12" customHeight="1">
      <c r="A45" s="359" t="s">
        <v>67</v>
      </c>
      <c r="B45" s="5" t="s">
        <v>124</v>
      </c>
      <c r="C45" s="394"/>
      <c r="D45" s="381"/>
    </row>
    <row r="46" spans="1:4" ht="12" customHeight="1">
      <c r="A46" s="359" t="s">
        <v>68</v>
      </c>
      <c r="B46" s="5" t="s">
        <v>93</v>
      </c>
      <c r="C46" s="394">
        <v>5715</v>
      </c>
      <c r="D46" s="381">
        <v>5715</v>
      </c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/>
      <c r="D49" s="355">
        <f>SUM(D50:D52)</f>
        <v>0</v>
      </c>
    </row>
    <row r="50" spans="1:4" s="380" customFormat="1" ht="12" customHeight="1">
      <c r="A50" s="359" t="s">
        <v>72</v>
      </c>
      <c r="B50" s="6" t="s">
        <v>166</v>
      </c>
      <c r="C50" s="397"/>
      <c r="D50" s="368"/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>
        <f>C43+C49</f>
        <v>5715</v>
      </c>
      <c r="D54" s="383">
        <f>+D43+D49</f>
        <v>5715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/>
      <c r="D56" s="388"/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zoomScale="120" zoomScaleNormal="120" zoomScaleSheetLayoutView="130" zoomScalePageLayoutView="0" workbookViewId="0" topLeftCell="A73">
      <selection activeCell="D139" sqref="D139"/>
    </sheetView>
  </sheetViews>
  <sheetFormatPr defaultColWidth="9.00390625" defaultRowHeight="12.75"/>
  <cols>
    <col min="1" max="1" width="9.00390625" style="191" customWidth="1"/>
    <col min="2" max="2" width="64.125" style="191" customWidth="1"/>
    <col min="3" max="3" width="15.50390625" style="192" customWidth="1"/>
    <col min="4" max="4" width="15.50390625" style="191" customWidth="1"/>
    <col min="5" max="5" width="9.00390625" style="27" customWidth="1"/>
    <col min="6" max="16384" width="9.375" style="27" customWidth="1"/>
  </cols>
  <sheetData>
    <row r="1" spans="1:4" ht="15.75" customHeight="1">
      <c r="A1" s="535" t="s">
        <v>3</v>
      </c>
      <c r="B1" s="535"/>
      <c r="C1" s="535"/>
      <c r="D1" s="535"/>
    </row>
    <row r="2" spans="1:4" ht="15.75" customHeight="1" thickBot="1">
      <c r="A2" s="536" t="s">
        <v>103</v>
      </c>
      <c r="B2" s="536"/>
      <c r="D2" s="338" t="s">
        <v>427</v>
      </c>
    </row>
    <row r="3" spans="1:4" ht="15.75" customHeight="1">
      <c r="A3" s="538" t="s">
        <v>54</v>
      </c>
      <c r="B3" s="540" t="s">
        <v>5</v>
      </c>
      <c r="C3" s="542" t="s">
        <v>360</v>
      </c>
      <c r="D3" s="542"/>
    </row>
    <row r="4" spans="1:4" ht="37.5" customHeight="1" thickBot="1">
      <c r="A4" s="539"/>
      <c r="B4" s="541"/>
      <c r="C4" s="199" t="s">
        <v>194</v>
      </c>
      <c r="D4" s="199" t="s">
        <v>195</v>
      </c>
    </row>
    <row r="5" spans="1:4" s="28" customFormat="1" ht="12" customHeight="1" thickBot="1">
      <c r="A5" s="24">
        <v>1</v>
      </c>
      <c r="B5" s="25">
        <v>2</v>
      </c>
      <c r="C5" s="25">
        <v>3</v>
      </c>
      <c r="D5" s="25">
        <v>4</v>
      </c>
    </row>
    <row r="6" spans="1:4" s="1" customFormat="1" ht="12" customHeight="1" thickBot="1">
      <c r="A6" s="17" t="s">
        <v>6</v>
      </c>
      <c r="B6" s="314" t="s">
        <v>198</v>
      </c>
      <c r="C6" s="205">
        <f>+C7+C8+C9+C10+C11+C12</f>
        <v>163700</v>
      </c>
      <c r="D6" s="205">
        <f>+D7+D8+D9+D10+D11+D12</f>
        <v>174346</v>
      </c>
    </row>
    <row r="7" spans="1:4" s="1" customFormat="1" ht="12" customHeight="1">
      <c r="A7" s="12" t="s">
        <v>66</v>
      </c>
      <c r="B7" s="315" t="s">
        <v>199</v>
      </c>
      <c r="C7" s="207">
        <v>71762</v>
      </c>
      <c r="D7" s="207">
        <v>71762</v>
      </c>
    </row>
    <row r="8" spans="1:4" s="1" customFormat="1" ht="12" customHeight="1">
      <c r="A8" s="11" t="s">
        <v>67</v>
      </c>
      <c r="B8" s="312" t="s">
        <v>200</v>
      </c>
      <c r="C8" s="206">
        <v>17997</v>
      </c>
      <c r="D8" s="206">
        <v>24421</v>
      </c>
    </row>
    <row r="9" spans="1:4" s="1" customFormat="1" ht="12" customHeight="1">
      <c r="A9" s="11" t="s">
        <v>68</v>
      </c>
      <c r="B9" s="312" t="s">
        <v>201</v>
      </c>
      <c r="C9" s="206">
        <v>17295</v>
      </c>
      <c r="D9" s="206">
        <v>47672</v>
      </c>
    </row>
    <row r="10" spans="1:4" s="1" customFormat="1" ht="12" customHeight="1">
      <c r="A10" s="11" t="s">
        <v>69</v>
      </c>
      <c r="B10" s="312" t="s">
        <v>202</v>
      </c>
      <c r="C10" s="206">
        <v>1793</v>
      </c>
      <c r="D10" s="206">
        <v>1793</v>
      </c>
    </row>
    <row r="11" spans="1:4" s="1" customFormat="1" ht="12" customHeight="1">
      <c r="A11" s="11" t="s">
        <v>100</v>
      </c>
      <c r="B11" s="312" t="s">
        <v>203</v>
      </c>
      <c r="C11" s="235">
        <v>391</v>
      </c>
      <c r="D11" s="235">
        <v>3634</v>
      </c>
    </row>
    <row r="12" spans="1:4" s="1" customFormat="1" ht="12" customHeight="1" thickBot="1">
      <c r="A12" s="13" t="s">
        <v>70</v>
      </c>
      <c r="B12" s="311" t="s">
        <v>204</v>
      </c>
      <c r="C12" s="237">
        <v>54462</v>
      </c>
      <c r="D12" s="237">
        <v>25064</v>
      </c>
    </row>
    <row r="13" spans="1:4" s="1" customFormat="1" ht="12" customHeight="1" thickBot="1">
      <c r="A13" s="17" t="s">
        <v>7</v>
      </c>
      <c r="B13" s="316" t="s">
        <v>205</v>
      </c>
      <c r="C13" s="205">
        <f>+C14+C15+C16+C17+C18</f>
        <v>38569</v>
      </c>
      <c r="D13" s="205">
        <f>+D14+D15+D16+D17+D18</f>
        <v>180972</v>
      </c>
    </row>
    <row r="14" spans="1:4" s="1" customFormat="1" ht="12" customHeight="1">
      <c r="A14" s="12" t="s">
        <v>72</v>
      </c>
      <c r="B14" s="315" t="s">
        <v>206</v>
      </c>
      <c r="C14" s="207"/>
      <c r="D14" s="207"/>
    </row>
    <row r="15" spans="1:4" s="1" customFormat="1" ht="12" customHeight="1">
      <c r="A15" s="11" t="s">
        <v>73</v>
      </c>
      <c r="B15" s="312" t="s">
        <v>207</v>
      </c>
      <c r="C15" s="206"/>
      <c r="D15" s="206"/>
    </row>
    <row r="16" spans="1:4" s="1" customFormat="1" ht="12" customHeight="1">
      <c r="A16" s="11" t="s">
        <v>74</v>
      </c>
      <c r="B16" s="312" t="s">
        <v>413</v>
      </c>
      <c r="C16" s="206"/>
      <c r="D16" s="206"/>
    </row>
    <row r="17" spans="1:4" s="1" customFormat="1" ht="12" customHeight="1">
      <c r="A17" s="11" t="s">
        <v>75</v>
      </c>
      <c r="B17" s="312" t="s">
        <v>414</v>
      </c>
      <c r="C17" s="206"/>
      <c r="D17" s="206"/>
    </row>
    <row r="18" spans="1:4" s="1" customFormat="1" ht="12" customHeight="1">
      <c r="A18" s="11" t="s">
        <v>76</v>
      </c>
      <c r="B18" s="312" t="s">
        <v>210</v>
      </c>
      <c r="C18" s="206">
        <v>38569</v>
      </c>
      <c r="D18" s="206">
        <v>180972</v>
      </c>
    </row>
    <row r="19" spans="1:4" s="1" customFormat="1" ht="12" customHeight="1" thickBot="1">
      <c r="A19" s="13" t="s">
        <v>82</v>
      </c>
      <c r="B19" s="311" t="s">
        <v>211</v>
      </c>
      <c r="C19" s="208"/>
      <c r="D19" s="208"/>
    </row>
    <row r="20" spans="1:4" s="1" customFormat="1" ht="12" customHeight="1" thickBot="1">
      <c r="A20" s="17" t="s">
        <v>8</v>
      </c>
      <c r="B20" s="314" t="s">
        <v>212</v>
      </c>
      <c r="C20" s="205">
        <f>+C21+C22+C23+C24+C25</f>
        <v>179878</v>
      </c>
      <c r="D20" s="205">
        <f>+D21+D22+D23+D24+D25</f>
        <v>634695</v>
      </c>
    </row>
    <row r="21" spans="1:4" s="1" customFormat="1" ht="12" customHeight="1">
      <c r="A21" s="12" t="s">
        <v>55</v>
      </c>
      <c r="B21" s="315" t="s">
        <v>213</v>
      </c>
      <c r="C21" s="207"/>
      <c r="D21" s="207">
        <v>179365</v>
      </c>
    </row>
    <row r="22" spans="1:4" s="1" customFormat="1" ht="12" customHeight="1">
      <c r="A22" s="11" t="s">
        <v>56</v>
      </c>
      <c r="B22" s="312" t="s">
        <v>214</v>
      </c>
      <c r="C22" s="206"/>
      <c r="D22" s="206"/>
    </row>
    <row r="23" spans="1:4" s="1" customFormat="1" ht="12" customHeight="1">
      <c r="A23" s="11" t="s">
        <v>57</v>
      </c>
      <c r="B23" s="312" t="s">
        <v>415</v>
      </c>
      <c r="C23" s="206"/>
      <c r="D23" s="206"/>
    </row>
    <row r="24" spans="1:4" s="1" customFormat="1" ht="12" customHeight="1">
      <c r="A24" s="11" t="s">
        <v>58</v>
      </c>
      <c r="B24" s="312" t="s">
        <v>416</v>
      </c>
      <c r="C24" s="206"/>
      <c r="D24" s="206"/>
    </row>
    <row r="25" spans="1:4" s="1" customFormat="1" ht="12" customHeight="1">
      <c r="A25" s="11" t="s">
        <v>112</v>
      </c>
      <c r="B25" s="312" t="s">
        <v>217</v>
      </c>
      <c r="C25" s="206">
        <v>179878</v>
      </c>
      <c r="D25" s="206">
        <v>455330</v>
      </c>
    </row>
    <row r="26" spans="1:4" s="1" customFormat="1" ht="12" customHeight="1" thickBot="1">
      <c r="A26" s="13" t="s">
        <v>113</v>
      </c>
      <c r="B26" s="311" t="s">
        <v>218</v>
      </c>
      <c r="C26" s="208">
        <v>138944</v>
      </c>
      <c r="D26" s="208"/>
    </row>
    <row r="27" spans="1:4" s="1" customFormat="1" ht="12" customHeight="1" thickBot="1">
      <c r="A27" s="17" t="s">
        <v>114</v>
      </c>
      <c r="B27" s="314" t="s">
        <v>219</v>
      </c>
      <c r="C27" s="214">
        <f>+C28+C31+C32+C33</f>
        <v>19080</v>
      </c>
      <c r="D27" s="214">
        <f>+D28+D31+D32+D33</f>
        <v>19080</v>
      </c>
    </row>
    <row r="28" spans="1:4" s="1" customFormat="1" ht="12" customHeight="1">
      <c r="A28" s="12" t="s">
        <v>220</v>
      </c>
      <c r="B28" s="315" t="s">
        <v>221</v>
      </c>
      <c r="C28" s="239">
        <v>16180</v>
      </c>
      <c r="D28" s="239">
        <v>16180</v>
      </c>
    </row>
    <row r="29" spans="1:4" s="1" customFormat="1" ht="12" customHeight="1">
      <c r="A29" s="11" t="s">
        <v>222</v>
      </c>
      <c r="B29" s="312" t="s">
        <v>223</v>
      </c>
      <c r="C29" s="206">
        <v>480</v>
      </c>
      <c r="D29" s="206">
        <v>480</v>
      </c>
    </row>
    <row r="30" spans="1:4" s="1" customFormat="1" ht="12" customHeight="1">
      <c r="A30" s="11" t="s">
        <v>224</v>
      </c>
      <c r="B30" s="312" t="s">
        <v>225</v>
      </c>
      <c r="C30" s="206">
        <v>15700</v>
      </c>
      <c r="D30" s="206">
        <v>15700</v>
      </c>
    </row>
    <row r="31" spans="1:4" s="1" customFormat="1" ht="12" customHeight="1">
      <c r="A31" s="11" t="s">
        <v>226</v>
      </c>
      <c r="B31" s="312" t="s">
        <v>227</v>
      </c>
      <c r="C31" s="206">
        <v>2200</v>
      </c>
      <c r="D31" s="206">
        <v>2200</v>
      </c>
    </row>
    <row r="32" spans="1:4" s="1" customFormat="1" ht="12" customHeight="1">
      <c r="A32" s="11" t="s">
        <v>228</v>
      </c>
      <c r="B32" s="312" t="s">
        <v>229</v>
      </c>
      <c r="C32" s="206"/>
      <c r="D32" s="206"/>
    </row>
    <row r="33" spans="1:4" s="1" customFormat="1" ht="12" customHeight="1" thickBot="1">
      <c r="A33" s="13" t="s">
        <v>230</v>
      </c>
      <c r="B33" s="311" t="s">
        <v>231</v>
      </c>
      <c r="C33" s="208">
        <v>700</v>
      </c>
      <c r="D33" s="208">
        <v>700</v>
      </c>
    </row>
    <row r="34" spans="1:4" s="1" customFormat="1" ht="12" customHeight="1" thickBot="1">
      <c r="A34" s="17" t="s">
        <v>10</v>
      </c>
      <c r="B34" s="314" t="s">
        <v>232</v>
      </c>
      <c r="C34" s="205">
        <f>SUM(C35:C44)</f>
        <v>12797</v>
      </c>
      <c r="D34" s="205">
        <f>SUM(D35:D44)</f>
        <v>12797</v>
      </c>
    </row>
    <row r="35" spans="1:4" s="1" customFormat="1" ht="12" customHeight="1">
      <c r="A35" s="12" t="s">
        <v>59</v>
      </c>
      <c r="B35" s="315" t="s">
        <v>233</v>
      </c>
      <c r="C35" s="207">
        <v>300</v>
      </c>
      <c r="D35" s="207">
        <v>300</v>
      </c>
    </row>
    <row r="36" spans="1:4" s="1" customFormat="1" ht="12" customHeight="1">
      <c r="A36" s="11" t="s">
        <v>60</v>
      </c>
      <c r="B36" s="312" t="s">
        <v>234</v>
      </c>
      <c r="C36" s="206">
        <v>12</v>
      </c>
      <c r="D36" s="206">
        <v>12</v>
      </c>
    </row>
    <row r="37" spans="1:4" s="1" customFormat="1" ht="12" customHeight="1">
      <c r="A37" s="11" t="s">
        <v>61</v>
      </c>
      <c r="B37" s="312" t="s">
        <v>235</v>
      </c>
      <c r="C37" s="206">
        <v>1151</v>
      </c>
      <c r="D37" s="206">
        <v>1151</v>
      </c>
    </row>
    <row r="38" spans="1:4" s="1" customFormat="1" ht="12" customHeight="1">
      <c r="A38" s="11" t="s">
        <v>116</v>
      </c>
      <c r="B38" s="312" t="s">
        <v>236</v>
      </c>
      <c r="C38" s="206">
        <v>670</v>
      </c>
      <c r="D38" s="206">
        <v>670</v>
      </c>
    </row>
    <row r="39" spans="1:4" s="1" customFormat="1" ht="12" customHeight="1">
      <c r="A39" s="11" t="s">
        <v>117</v>
      </c>
      <c r="B39" s="312" t="s">
        <v>237</v>
      </c>
      <c r="C39" s="206">
        <v>1240</v>
      </c>
      <c r="D39" s="206">
        <v>1240</v>
      </c>
    </row>
    <row r="40" spans="1:4" s="1" customFormat="1" ht="12" customHeight="1">
      <c r="A40" s="11" t="s">
        <v>118</v>
      </c>
      <c r="B40" s="312" t="s">
        <v>238</v>
      </c>
      <c r="C40" s="206">
        <v>9424</v>
      </c>
      <c r="D40" s="206">
        <v>9424</v>
      </c>
    </row>
    <row r="41" spans="1:4" s="1" customFormat="1" ht="12" customHeight="1">
      <c r="A41" s="11" t="s">
        <v>119</v>
      </c>
      <c r="B41" s="312" t="s">
        <v>239</v>
      </c>
      <c r="C41" s="206"/>
      <c r="D41" s="206"/>
    </row>
    <row r="42" spans="1:4" s="1" customFormat="1" ht="12" customHeight="1">
      <c r="A42" s="11" t="s">
        <v>120</v>
      </c>
      <c r="B42" s="312" t="s">
        <v>240</v>
      </c>
      <c r="C42" s="206"/>
      <c r="D42" s="206"/>
    </row>
    <row r="43" spans="1:4" s="1" customFormat="1" ht="12" customHeight="1">
      <c r="A43" s="11" t="s">
        <v>241</v>
      </c>
      <c r="B43" s="312" t="s">
        <v>242</v>
      </c>
      <c r="C43" s="209"/>
      <c r="D43" s="209"/>
    </row>
    <row r="44" spans="1:4" s="1" customFormat="1" ht="12" customHeight="1" thickBot="1">
      <c r="A44" s="13" t="s">
        <v>243</v>
      </c>
      <c r="B44" s="311" t="s">
        <v>244</v>
      </c>
      <c r="C44" s="210"/>
      <c r="D44" s="210"/>
    </row>
    <row r="45" spans="1:4" s="1" customFormat="1" ht="12" customHeight="1" thickBot="1">
      <c r="A45" s="17" t="s">
        <v>11</v>
      </c>
      <c r="B45" s="314" t="s">
        <v>245</v>
      </c>
      <c r="C45" s="205">
        <f>SUM(C46:C50)</f>
        <v>2200</v>
      </c>
      <c r="D45" s="205">
        <f>SUM(D46:D50)</f>
        <v>2200</v>
      </c>
    </row>
    <row r="46" spans="1:4" s="1" customFormat="1" ht="12" customHeight="1">
      <c r="A46" s="12" t="s">
        <v>62</v>
      </c>
      <c r="B46" s="315" t="s">
        <v>246</v>
      </c>
      <c r="C46" s="212"/>
      <c r="D46" s="212"/>
    </row>
    <row r="47" spans="1:4" s="1" customFormat="1" ht="12" customHeight="1">
      <c r="A47" s="11" t="s">
        <v>63</v>
      </c>
      <c r="B47" s="312" t="s">
        <v>247</v>
      </c>
      <c r="C47" s="209">
        <v>2200</v>
      </c>
      <c r="D47" s="209">
        <v>2200</v>
      </c>
    </row>
    <row r="48" spans="1:4" s="1" customFormat="1" ht="12" customHeight="1">
      <c r="A48" s="11" t="s">
        <v>248</v>
      </c>
      <c r="B48" s="312" t="s">
        <v>249</v>
      </c>
      <c r="C48" s="209"/>
      <c r="D48" s="209"/>
    </row>
    <row r="49" spans="1:4" s="1" customFormat="1" ht="12" customHeight="1">
      <c r="A49" s="11" t="s">
        <v>250</v>
      </c>
      <c r="B49" s="312" t="s">
        <v>251</v>
      </c>
      <c r="C49" s="209"/>
      <c r="D49" s="209"/>
    </row>
    <row r="50" spans="1:4" s="1" customFormat="1" ht="12" customHeight="1" thickBot="1">
      <c r="A50" s="13" t="s">
        <v>252</v>
      </c>
      <c r="B50" s="311" t="s">
        <v>253</v>
      </c>
      <c r="C50" s="210"/>
      <c r="D50" s="210"/>
    </row>
    <row r="51" spans="1:4" s="1" customFormat="1" ht="12" customHeight="1" thickBot="1">
      <c r="A51" s="17" t="s">
        <v>121</v>
      </c>
      <c r="B51" s="314" t="s">
        <v>254</v>
      </c>
      <c r="C51" s="205">
        <f>SUM(C52:C54)</f>
        <v>0</v>
      </c>
      <c r="D51" s="205">
        <f>SUM(D52:D54)</f>
        <v>175</v>
      </c>
    </row>
    <row r="52" spans="1:4" s="1" customFormat="1" ht="12" customHeight="1">
      <c r="A52" s="12" t="s">
        <v>64</v>
      </c>
      <c r="B52" s="315" t="s">
        <v>255</v>
      </c>
      <c r="C52" s="207"/>
      <c r="D52" s="207"/>
    </row>
    <row r="53" spans="1:4" s="1" customFormat="1" ht="12" customHeight="1">
      <c r="A53" s="11" t="s">
        <v>65</v>
      </c>
      <c r="B53" s="312" t="s">
        <v>256</v>
      </c>
      <c r="C53" s="206"/>
      <c r="D53" s="206"/>
    </row>
    <row r="54" spans="1:4" s="1" customFormat="1" ht="12" customHeight="1">
      <c r="A54" s="11" t="s">
        <v>257</v>
      </c>
      <c r="B54" s="312" t="s">
        <v>258</v>
      </c>
      <c r="C54" s="206"/>
      <c r="D54" s="206">
        <v>175</v>
      </c>
    </row>
    <row r="55" spans="1:4" s="1" customFormat="1" ht="12" customHeight="1" thickBot="1">
      <c r="A55" s="13" t="s">
        <v>259</v>
      </c>
      <c r="B55" s="311" t="s">
        <v>260</v>
      </c>
      <c r="C55" s="208"/>
      <c r="D55" s="208"/>
    </row>
    <row r="56" spans="1:4" s="1" customFormat="1" ht="12" customHeight="1" thickBot="1">
      <c r="A56" s="17" t="s">
        <v>13</v>
      </c>
      <c r="B56" s="316" t="s">
        <v>261</v>
      </c>
      <c r="C56" s="205">
        <f>SUM(C57:C59)</f>
        <v>0</v>
      </c>
      <c r="D56" s="205">
        <f>SUM(D57:D59)</f>
        <v>0</v>
      </c>
    </row>
    <row r="57" spans="1:4" s="1" customFormat="1" ht="12" customHeight="1">
      <c r="A57" s="11" t="s">
        <v>122</v>
      </c>
      <c r="B57" s="315" t="s">
        <v>262</v>
      </c>
      <c r="C57" s="209"/>
      <c r="D57" s="209"/>
    </row>
    <row r="58" spans="1:4" s="1" customFormat="1" ht="12" customHeight="1">
      <c r="A58" s="11" t="s">
        <v>123</v>
      </c>
      <c r="B58" s="312" t="s">
        <v>263</v>
      </c>
      <c r="C58" s="209"/>
      <c r="D58" s="209"/>
    </row>
    <row r="59" spans="1:4" s="1" customFormat="1" ht="12" customHeight="1">
      <c r="A59" s="11" t="s">
        <v>167</v>
      </c>
      <c r="B59" s="312" t="s">
        <v>264</v>
      </c>
      <c r="C59" s="209"/>
      <c r="D59" s="209"/>
    </row>
    <row r="60" spans="1:4" s="1" customFormat="1" ht="12" customHeight="1" thickBot="1">
      <c r="A60" s="11" t="s">
        <v>265</v>
      </c>
      <c r="B60" s="311" t="s">
        <v>266</v>
      </c>
      <c r="C60" s="209"/>
      <c r="D60" s="209"/>
    </row>
    <row r="61" spans="1:4" s="1" customFormat="1" ht="12" customHeight="1" thickBot="1">
      <c r="A61" s="17" t="s">
        <v>14</v>
      </c>
      <c r="B61" s="314" t="s">
        <v>267</v>
      </c>
      <c r="C61" s="214">
        <f>+C6+C13+C20+C27+C34+C45+C51+C56</f>
        <v>416224</v>
      </c>
      <c r="D61" s="214">
        <f>+D6+D13+D20+D27+D34+D45+D51+D56</f>
        <v>1024265</v>
      </c>
    </row>
    <row r="62" spans="1:4" s="1" customFormat="1" ht="12" customHeight="1" thickBot="1">
      <c r="A62" s="240" t="s">
        <v>268</v>
      </c>
      <c r="B62" s="316" t="s">
        <v>269</v>
      </c>
      <c r="C62" s="205">
        <f>SUM(C63:C65)</f>
        <v>0</v>
      </c>
      <c r="D62" s="205">
        <f>SUM(D63:D65)</f>
        <v>0</v>
      </c>
    </row>
    <row r="63" spans="1:4" s="1" customFormat="1" ht="12" customHeight="1">
      <c r="A63" s="11" t="s">
        <v>270</v>
      </c>
      <c r="B63" s="315" t="s">
        <v>271</v>
      </c>
      <c r="C63" s="209"/>
      <c r="D63" s="209"/>
    </row>
    <row r="64" spans="1:4" s="1" customFormat="1" ht="12" customHeight="1">
      <c r="A64" s="11" t="s">
        <v>272</v>
      </c>
      <c r="B64" s="312" t="s">
        <v>273</v>
      </c>
      <c r="C64" s="209"/>
      <c r="D64" s="209"/>
    </row>
    <row r="65" spans="1:4" s="1" customFormat="1" ht="12" customHeight="1" thickBot="1">
      <c r="A65" s="11" t="s">
        <v>274</v>
      </c>
      <c r="B65" s="301" t="s">
        <v>412</v>
      </c>
      <c r="C65" s="209"/>
      <c r="D65" s="209"/>
    </row>
    <row r="66" spans="1:4" s="1" customFormat="1" ht="12" customHeight="1" thickBot="1">
      <c r="A66" s="240" t="s">
        <v>276</v>
      </c>
      <c r="B66" s="316" t="s">
        <v>277</v>
      </c>
      <c r="C66" s="205">
        <f>SUM(C67:C70)</f>
        <v>0</v>
      </c>
      <c r="D66" s="205">
        <f>SUM(D67:D70)</f>
        <v>0</v>
      </c>
    </row>
    <row r="67" spans="1:4" s="1" customFormat="1" ht="12" customHeight="1">
      <c r="A67" s="11" t="s">
        <v>101</v>
      </c>
      <c r="B67" s="315" t="s">
        <v>278</v>
      </c>
      <c r="C67" s="209"/>
      <c r="D67" s="209"/>
    </row>
    <row r="68" spans="1:4" s="1" customFormat="1" ht="12" customHeight="1">
      <c r="A68" s="11" t="s">
        <v>102</v>
      </c>
      <c r="B68" s="312" t="s">
        <v>279</v>
      </c>
      <c r="C68" s="209"/>
      <c r="D68" s="209"/>
    </row>
    <row r="69" spans="1:4" s="1" customFormat="1" ht="12" customHeight="1">
      <c r="A69" s="11" t="s">
        <v>280</v>
      </c>
      <c r="B69" s="312" t="s">
        <v>281</v>
      </c>
      <c r="C69" s="209"/>
      <c r="D69" s="209"/>
    </row>
    <row r="70" spans="1:6" s="1" customFormat="1" ht="12" customHeight="1" thickBot="1">
      <c r="A70" s="11" t="s">
        <v>282</v>
      </c>
      <c r="B70" s="311" t="s">
        <v>283</v>
      </c>
      <c r="C70" s="209"/>
      <c r="D70" s="209"/>
      <c r="F70" s="29"/>
    </row>
    <row r="71" spans="1:4" s="1" customFormat="1" ht="12" customHeight="1" thickBot="1">
      <c r="A71" s="240" t="s">
        <v>284</v>
      </c>
      <c r="B71" s="316" t="s">
        <v>285</v>
      </c>
      <c r="C71" s="205">
        <f>SUM(C72:C73)</f>
        <v>35499</v>
      </c>
      <c r="D71" s="205">
        <f>SUM(D72:D73)</f>
        <v>35499</v>
      </c>
    </row>
    <row r="72" spans="1:4" s="1" customFormat="1" ht="12" customHeight="1">
      <c r="A72" s="11" t="s">
        <v>286</v>
      </c>
      <c r="B72" s="315" t="s">
        <v>287</v>
      </c>
      <c r="C72" s="209">
        <v>35499</v>
      </c>
      <c r="D72" s="209">
        <v>35499</v>
      </c>
    </row>
    <row r="73" spans="1:4" s="1" customFormat="1" ht="12" customHeight="1" thickBot="1">
      <c r="A73" s="11" t="s">
        <v>288</v>
      </c>
      <c r="B73" s="311" t="s">
        <v>289</v>
      </c>
      <c r="C73" s="209"/>
      <c r="D73" s="209"/>
    </row>
    <row r="74" spans="1:4" s="1" customFormat="1" ht="12" customHeight="1" thickBot="1">
      <c r="A74" s="240" t="s">
        <v>290</v>
      </c>
      <c r="B74" s="316" t="s">
        <v>291</v>
      </c>
      <c r="C74" s="205">
        <f>SUM(C75:C77)</f>
        <v>0</v>
      </c>
      <c r="D74" s="205">
        <f>SUM(D75:D77)</f>
        <v>0</v>
      </c>
    </row>
    <row r="75" spans="1:4" s="1" customFormat="1" ht="12" customHeight="1">
      <c r="A75" s="11" t="s">
        <v>292</v>
      </c>
      <c r="B75" s="315" t="s">
        <v>293</v>
      </c>
      <c r="C75" s="209"/>
      <c r="D75" s="209"/>
    </row>
    <row r="76" spans="1:4" s="1" customFormat="1" ht="12" customHeight="1">
      <c r="A76" s="11" t="s">
        <v>294</v>
      </c>
      <c r="B76" s="312" t="s">
        <v>295</v>
      </c>
      <c r="C76" s="209"/>
      <c r="D76" s="209"/>
    </row>
    <row r="77" spans="1:4" s="1" customFormat="1" ht="12" customHeight="1" thickBot="1">
      <c r="A77" s="11" t="s">
        <v>296</v>
      </c>
      <c r="B77" s="311" t="s">
        <v>297</v>
      </c>
      <c r="C77" s="209"/>
      <c r="D77" s="209"/>
    </row>
    <row r="78" spans="1:4" s="1" customFormat="1" ht="12" customHeight="1" thickBot="1">
      <c r="A78" s="240" t="s">
        <v>298</v>
      </c>
      <c r="B78" s="316" t="s">
        <v>299</v>
      </c>
      <c r="C78" s="205">
        <f>SUM(C79:C82)</f>
        <v>0</v>
      </c>
      <c r="D78" s="205">
        <f>SUM(D79:D82)</f>
        <v>0</v>
      </c>
    </row>
    <row r="79" spans="1:4" s="1" customFormat="1" ht="12" customHeight="1">
      <c r="A79" s="242" t="s">
        <v>300</v>
      </c>
      <c r="B79" s="315" t="s">
        <v>301</v>
      </c>
      <c r="C79" s="209"/>
      <c r="D79" s="209"/>
    </row>
    <row r="80" spans="1:4" s="1" customFormat="1" ht="12" customHeight="1">
      <c r="A80" s="243" t="s">
        <v>302</v>
      </c>
      <c r="B80" s="312" t="s">
        <v>303</v>
      </c>
      <c r="C80" s="209"/>
      <c r="D80" s="209"/>
    </row>
    <row r="81" spans="1:4" s="1" customFormat="1" ht="12" customHeight="1">
      <c r="A81" s="243" t="s">
        <v>304</v>
      </c>
      <c r="B81" s="312" t="s">
        <v>305</v>
      </c>
      <c r="C81" s="209"/>
      <c r="D81" s="209"/>
    </row>
    <row r="82" spans="1:4" s="1" customFormat="1" ht="12" customHeight="1" thickBot="1">
      <c r="A82" s="244" t="s">
        <v>306</v>
      </c>
      <c r="B82" s="311" t="s">
        <v>307</v>
      </c>
      <c r="C82" s="209"/>
      <c r="D82" s="209"/>
    </row>
    <row r="83" spans="1:4" s="1" customFormat="1" ht="12" customHeight="1" thickBot="1">
      <c r="A83" s="240" t="s">
        <v>308</v>
      </c>
      <c r="B83" s="316" t="s">
        <v>309</v>
      </c>
      <c r="C83" s="245"/>
      <c r="D83" s="245"/>
    </row>
    <row r="84" spans="1:4" s="1" customFormat="1" ht="12" customHeight="1" thickBot="1">
      <c r="A84" s="240" t="s">
        <v>310</v>
      </c>
      <c r="B84" s="283" t="s">
        <v>311</v>
      </c>
      <c r="C84" s="214">
        <f>+C62+C66+C71+C74+C78+C83</f>
        <v>35499</v>
      </c>
      <c r="D84" s="214">
        <f>+D62+D66+D71+D74+D78+D83</f>
        <v>35499</v>
      </c>
    </row>
    <row r="85" spans="1:4" s="1" customFormat="1" ht="12" customHeight="1" thickBot="1">
      <c r="A85" s="247" t="s">
        <v>312</v>
      </c>
      <c r="B85" s="284" t="s">
        <v>313</v>
      </c>
      <c r="C85" s="214">
        <f>+C61+C84</f>
        <v>451723</v>
      </c>
      <c r="D85" s="214">
        <f>+D61+D84</f>
        <v>1059764</v>
      </c>
    </row>
    <row r="86" spans="1:4" s="1" customFormat="1" ht="12" customHeight="1">
      <c r="A86" s="249"/>
      <c r="B86" s="250"/>
      <c r="C86" s="251"/>
      <c r="D86" s="252"/>
    </row>
    <row r="87" spans="1:4" s="1" customFormat="1" ht="12" customHeight="1">
      <c r="A87" s="535" t="s">
        <v>34</v>
      </c>
      <c r="B87" s="535"/>
      <c r="C87" s="535"/>
      <c r="D87" s="535"/>
    </row>
    <row r="88" spans="1:4" s="1" customFormat="1" ht="12" customHeight="1" thickBot="1">
      <c r="A88" s="537" t="s">
        <v>104</v>
      </c>
      <c r="B88" s="537"/>
      <c r="C88" s="192"/>
      <c r="D88" s="231"/>
    </row>
    <row r="89" spans="1:4" s="1" customFormat="1" ht="12" customHeight="1">
      <c r="A89" s="538" t="s">
        <v>54</v>
      </c>
      <c r="B89" s="540" t="s">
        <v>420</v>
      </c>
      <c r="C89" s="542" t="s">
        <v>360</v>
      </c>
      <c r="D89" s="544"/>
    </row>
    <row r="90" spans="1:5" s="1" customFormat="1" ht="24" customHeight="1" thickBot="1">
      <c r="A90" s="539"/>
      <c r="B90" s="541"/>
      <c r="C90" s="199" t="s">
        <v>194</v>
      </c>
      <c r="D90" s="200" t="s">
        <v>195</v>
      </c>
      <c r="E90" s="253"/>
    </row>
    <row r="91" spans="1:5" s="1" customFormat="1" ht="12" customHeight="1" thickBot="1">
      <c r="A91" s="24">
        <v>1</v>
      </c>
      <c r="B91" s="25">
        <v>2</v>
      </c>
      <c r="C91" s="25">
        <v>3</v>
      </c>
      <c r="D91" s="26">
        <v>4</v>
      </c>
      <c r="E91" s="253"/>
    </row>
    <row r="92" spans="1:5" s="1" customFormat="1" ht="15" customHeight="1" thickBot="1">
      <c r="A92" s="19" t="s">
        <v>6</v>
      </c>
      <c r="B92" s="23" t="s">
        <v>418</v>
      </c>
      <c r="C92" s="290">
        <f>SUM(C93:C97)</f>
        <v>190119</v>
      </c>
      <c r="D92" s="138">
        <f>+D93+D94+D95+D96+D97</f>
        <v>351678</v>
      </c>
      <c r="E92" s="253"/>
    </row>
    <row r="93" spans="1:4" s="1" customFormat="1" ht="12.75" customHeight="1">
      <c r="A93" s="14" t="s">
        <v>66</v>
      </c>
      <c r="B93" s="304" t="s">
        <v>35</v>
      </c>
      <c r="C93" s="286">
        <v>68511</v>
      </c>
      <c r="D93" s="297">
        <v>197089</v>
      </c>
    </row>
    <row r="94" spans="1:4" ht="16.5" customHeight="1">
      <c r="A94" s="11" t="s">
        <v>67</v>
      </c>
      <c r="B94" s="305" t="s">
        <v>124</v>
      </c>
      <c r="C94" s="287">
        <v>14545</v>
      </c>
      <c r="D94" s="206">
        <v>34517</v>
      </c>
    </row>
    <row r="95" spans="1:4" ht="15.75">
      <c r="A95" s="11" t="s">
        <v>68</v>
      </c>
      <c r="B95" s="305" t="s">
        <v>93</v>
      </c>
      <c r="C95" s="288">
        <v>46233</v>
      </c>
      <c r="D95" s="208">
        <v>60510</v>
      </c>
    </row>
    <row r="96" spans="1:4" s="28" customFormat="1" ht="12" customHeight="1">
      <c r="A96" s="11" t="s">
        <v>69</v>
      </c>
      <c r="B96" s="306" t="s">
        <v>125</v>
      </c>
      <c r="C96" s="288">
        <v>59108</v>
      </c>
      <c r="D96" s="208">
        <v>56849</v>
      </c>
    </row>
    <row r="97" spans="1:4" ht="12" customHeight="1">
      <c r="A97" s="11" t="s">
        <v>77</v>
      </c>
      <c r="B97" s="307" t="s">
        <v>126</v>
      </c>
      <c r="C97" s="288">
        <v>1722</v>
      </c>
      <c r="D97" s="208">
        <v>2713</v>
      </c>
    </row>
    <row r="98" spans="1:4" ht="12" customHeight="1">
      <c r="A98" s="11" t="s">
        <v>70</v>
      </c>
      <c r="B98" s="305" t="s">
        <v>315</v>
      </c>
      <c r="C98" s="288"/>
      <c r="D98" s="208"/>
    </row>
    <row r="99" spans="1:4" ht="12" customHeight="1">
      <c r="A99" s="11" t="s">
        <v>71</v>
      </c>
      <c r="B99" s="308" t="s">
        <v>316</v>
      </c>
      <c r="C99" s="288"/>
      <c r="D99" s="208"/>
    </row>
    <row r="100" spans="1:4" ht="12" customHeight="1">
      <c r="A100" s="11" t="s">
        <v>78</v>
      </c>
      <c r="B100" s="305" t="s">
        <v>317</v>
      </c>
      <c r="C100" s="288"/>
      <c r="D100" s="208"/>
    </row>
    <row r="101" spans="1:4" ht="12" customHeight="1">
      <c r="A101" s="11" t="s">
        <v>79</v>
      </c>
      <c r="B101" s="305" t="s">
        <v>318</v>
      </c>
      <c r="C101" s="288"/>
      <c r="D101" s="208"/>
    </row>
    <row r="102" spans="1:4" ht="12" customHeight="1">
      <c r="A102" s="11" t="s">
        <v>80</v>
      </c>
      <c r="B102" s="308" t="s">
        <v>319</v>
      </c>
      <c r="C102" s="288"/>
      <c r="D102" s="208">
        <v>721</v>
      </c>
    </row>
    <row r="103" spans="1:4" ht="12" customHeight="1">
      <c r="A103" s="11" t="s">
        <v>81</v>
      </c>
      <c r="B103" s="308" t="s">
        <v>320</v>
      </c>
      <c r="C103" s="288"/>
      <c r="D103" s="208"/>
    </row>
    <row r="104" spans="1:4" ht="12" customHeight="1">
      <c r="A104" s="11" t="s">
        <v>83</v>
      </c>
      <c r="B104" s="305" t="s">
        <v>321</v>
      </c>
      <c r="C104" s="288"/>
      <c r="D104" s="208"/>
    </row>
    <row r="105" spans="1:4" ht="12" customHeight="1">
      <c r="A105" s="10" t="s">
        <v>127</v>
      </c>
      <c r="B105" s="309" t="s">
        <v>322</v>
      </c>
      <c r="C105" s="288"/>
      <c r="D105" s="208"/>
    </row>
    <row r="106" spans="1:4" ht="12" customHeight="1">
      <c r="A106" s="11" t="s">
        <v>323</v>
      </c>
      <c r="B106" s="309" t="s">
        <v>324</v>
      </c>
      <c r="C106" s="288"/>
      <c r="D106" s="208"/>
    </row>
    <row r="107" spans="1:4" ht="12" customHeight="1" thickBot="1">
      <c r="A107" s="15" t="s">
        <v>325</v>
      </c>
      <c r="B107" s="310" t="s">
        <v>326</v>
      </c>
      <c r="C107" s="289">
        <v>1722</v>
      </c>
      <c r="D107" s="298">
        <v>1992</v>
      </c>
    </row>
    <row r="108" spans="1:4" ht="12" customHeight="1" thickBot="1">
      <c r="A108" s="17" t="s">
        <v>7</v>
      </c>
      <c r="B108" s="22" t="s">
        <v>419</v>
      </c>
      <c r="C108" s="290">
        <f>+C109+C111+C113</f>
        <v>189284</v>
      </c>
      <c r="D108" s="205">
        <f>+D109+D111+D113</f>
        <v>230172</v>
      </c>
    </row>
    <row r="109" spans="1:4" ht="12" customHeight="1">
      <c r="A109" s="12" t="s">
        <v>72</v>
      </c>
      <c r="B109" s="305" t="s">
        <v>166</v>
      </c>
      <c r="C109" s="291">
        <v>188268</v>
      </c>
      <c r="D109" s="207">
        <v>220830</v>
      </c>
    </row>
    <row r="110" spans="1:4" ht="12" customHeight="1">
      <c r="A110" s="12" t="s">
        <v>73</v>
      </c>
      <c r="B110" s="309" t="s">
        <v>328</v>
      </c>
      <c r="C110" s="291">
        <v>154382</v>
      </c>
      <c r="D110" s="207">
        <v>154382</v>
      </c>
    </row>
    <row r="111" spans="1:4" ht="12" customHeight="1">
      <c r="A111" s="12" t="s">
        <v>74</v>
      </c>
      <c r="B111" s="309" t="s">
        <v>128</v>
      </c>
      <c r="C111" s="287">
        <v>1016</v>
      </c>
      <c r="D111" s="206">
        <v>9342</v>
      </c>
    </row>
    <row r="112" spans="1:4" ht="12" customHeight="1">
      <c r="A112" s="12" t="s">
        <v>75</v>
      </c>
      <c r="B112" s="309" t="s">
        <v>329</v>
      </c>
      <c r="C112" s="292"/>
      <c r="D112" s="206"/>
    </row>
    <row r="113" spans="1:4" ht="12" customHeight="1">
      <c r="A113" s="12" t="s">
        <v>76</v>
      </c>
      <c r="B113" s="311" t="s">
        <v>168</v>
      </c>
      <c r="C113" s="292"/>
      <c r="D113" s="206"/>
    </row>
    <row r="114" spans="1:4" ht="12" customHeight="1">
      <c r="A114" s="12" t="s">
        <v>82</v>
      </c>
      <c r="B114" s="312" t="s">
        <v>417</v>
      </c>
      <c r="C114" s="292"/>
      <c r="D114" s="206"/>
    </row>
    <row r="115" spans="1:4" ht="15.75">
      <c r="A115" s="12" t="s">
        <v>84</v>
      </c>
      <c r="B115" s="302" t="s">
        <v>330</v>
      </c>
      <c r="C115" s="292"/>
      <c r="D115" s="206"/>
    </row>
    <row r="116" spans="1:4" ht="12" customHeight="1">
      <c r="A116" s="12" t="s">
        <v>129</v>
      </c>
      <c r="B116" s="305" t="s">
        <v>318</v>
      </c>
      <c r="C116" s="292"/>
      <c r="D116" s="206"/>
    </row>
    <row r="117" spans="1:4" ht="12" customHeight="1">
      <c r="A117" s="12" t="s">
        <v>130</v>
      </c>
      <c r="B117" s="305" t="s">
        <v>331</v>
      </c>
      <c r="C117" s="292"/>
      <c r="D117" s="206"/>
    </row>
    <row r="118" spans="1:4" ht="12" customHeight="1">
      <c r="A118" s="12" t="s">
        <v>131</v>
      </c>
      <c r="B118" s="305" t="s">
        <v>332</v>
      </c>
      <c r="C118" s="292"/>
      <c r="D118" s="206"/>
    </row>
    <row r="119" spans="1:4" ht="12" customHeight="1">
      <c r="A119" s="12" t="s">
        <v>333</v>
      </c>
      <c r="B119" s="305" t="s">
        <v>321</v>
      </c>
      <c r="C119" s="292"/>
      <c r="D119" s="206"/>
    </row>
    <row r="120" spans="1:4" ht="12" customHeight="1">
      <c r="A120" s="12" t="s">
        <v>334</v>
      </c>
      <c r="B120" s="305" t="s">
        <v>335</v>
      </c>
      <c r="C120" s="292"/>
      <c r="D120" s="206"/>
    </row>
    <row r="121" spans="1:4" ht="12" customHeight="1" thickBot="1">
      <c r="A121" s="10" t="s">
        <v>336</v>
      </c>
      <c r="B121" s="305" t="s">
        <v>337</v>
      </c>
      <c r="C121" s="293"/>
      <c r="D121" s="208"/>
    </row>
    <row r="122" spans="1:4" ht="12" customHeight="1" thickBot="1">
      <c r="A122" s="17" t="s">
        <v>8</v>
      </c>
      <c r="B122" s="55" t="s">
        <v>338</v>
      </c>
      <c r="C122" s="290">
        <f>+C123+C124</f>
        <v>400</v>
      </c>
      <c r="D122" s="205">
        <f>+D123+D124</f>
        <v>400</v>
      </c>
    </row>
    <row r="123" spans="1:4" ht="12" customHeight="1">
      <c r="A123" s="12" t="s">
        <v>55</v>
      </c>
      <c r="B123" s="302" t="s">
        <v>44</v>
      </c>
      <c r="C123" s="291">
        <v>400</v>
      </c>
      <c r="D123" s="207">
        <v>400</v>
      </c>
    </row>
    <row r="124" spans="1:4" ht="12" customHeight="1" thickBot="1">
      <c r="A124" s="13" t="s">
        <v>56</v>
      </c>
      <c r="B124" s="309" t="s">
        <v>45</v>
      </c>
      <c r="C124" s="288"/>
      <c r="D124" s="208"/>
    </row>
    <row r="125" spans="1:4" ht="12" customHeight="1" thickBot="1">
      <c r="A125" s="17" t="s">
        <v>9</v>
      </c>
      <c r="B125" s="55" t="s">
        <v>339</v>
      </c>
      <c r="C125" s="290">
        <f>+C92+C108+C122</f>
        <v>379803</v>
      </c>
      <c r="D125" s="205">
        <f>+D92+D108+D122</f>
        <v>582250</v>
      </c>
    </row>
    <row r="126" spans="1:4" ht="12" customHeight="1" thickBot="1">
      <c r="A126" s="17" t="s">
        <v>10</v>
      </c>
      <c r="B126" s="55" t="s">
        <v>340</v>
      </c>
      <c r="C126" s="290">
        <f>+C127+C128+C129</f>
        <v>0</v>
      </c>
      <c r="D126" s="205">
        <f>+D127+D128+D129</f>
        <v>0</v>
      </c>
    </row>
    <row r="127" spans="1:4" ht="12" customHeight="1">
      <c r="A127" s="12" t="s">
        <v>59</v>
      </c>
      <c r="B127" s="302" t="s">
        <v>404</v>
      </c>
      <c r="C127" s="292"/>
      <c r="D127" s="206"/>
    </row>
    <row r="128" spans="1:4" ht="12" customHeight="1">
      <c r="A128" s="12" t="s">
        <v>60</v>
      </c>
      <c r="B128" s="302" t="s">
        <v>405</v>
      </c>
      <c r="C128" s="292"/>
      <c r="D128" s="206"/>
    </row>
    <row r="129" spans="1:4" ht="12" customHeight="1" thickBot="1">
      <c r="A129" s="10" t="s">
        <v>61</v>
      </c>
      <c r="B129" s="313" t="s">
        <v>406</v>
      </c>
      <c r="C129" s="292"/>
      <c r="D129" s="206"/>
    </row>
    <row r="130" spans="1:4" ht="12" customHeight="1" thickBot="1">
      <c r="A130" s="17" t="s">
        <v>11</v>
      </c>
      <c r="B130" s="55" t="s">
        <v>344</v>
      </c>
      <c r="C130" s="290">
        <f>+C131+C132+C133+C134</f>
        <v>0</v>
      </c>
      <c r="D130" s="205">
        <f>+D131+D132+D133+D134</f>
        <v>300000</v>
      </c>
    </row>
    <row r="131" spans="1:4" ht="12" customHeight="1">
      <c r="A131" s="12" t="s">
        <v>62</v>
      </c>
      <c r="B131" s="302" t="s">
        <v>407</v>
      </c>
      <c r="C131" s="292"/>
      <c r="D131" s="206">
        <v>300000</v>
      </c>
    </row>
    <row r="132" spans="1:4" ht="12" customHeight="1">
      <c r="A132" s="12" t="s">
        <v>63</v>
      </c>
      <c r="B132" s="302" t="s">
        <v>408</v>
      </c>
      <c r="C132" s="292"/>
      <c r="D132" s="206"/>
    </row>
    <row r="133" spans="1:4" ht="12" customHeight="1">
      <c r="A133" s="12" t="s">
        <v>248</v>
      </c>
      <c r="B133" s="302" t="s">
        <v>409</v>
      </c>
      <c r="C133" s="292"/>
      <c r="D133" s="206"/>
    </row>
    <row r="134" spans="1:4" ht="12" customHeight="1" thickBot="1">
      <c r="A134" s="10" t="s">
        <v>250</v>
      </c>
      <c r="B134" s="313" t="s">
        <v>410</v>
      </c>
      <c r="C134" s="292"/>
      <c r="D134" s="206"/>
    </row>
    <row r="135" spans="1:4" ht="12" customHeight="1" thickBot="1">
      <c r="A135" s="17" t="s">
        <v>12</v>
      </c>
      <c r="B135" s="55" t="s">
        <v>349</v>
      </c>
      <c r="C135" s="294">
        <f>+C136+C137+C138+C139</f>
        <v>0</v>
      </c>
      <c r="D135" s="214">
        <f>+D136+D137+D138+D139</f>
        <v>100000</v>
      </c>
    </row>
    <row r="136" spans="1:4" ht="12" customHeight="1">
      <c r="A136" s="12" t="s">
        <v>64</v>
      </c>
      <c r="B136" s="302" t="s">
        <v>350</v>
      </c>
      <c r="C136" s="292"/>
      <c r="D136" s="206"/>
    </row>
    <row r="137" spans="1:4" ht="12" customHeight="1">
      <c r="A137" s="12" t="s">
        <v>65</v>
      </c>
      <c r="B137" s="302" t="s">
        <v>351</v>
      </c>
      <c r="C137" s="292"/>
      <c r="D137" s="206"/>
    </row>
    <row r="138" spans="1:4" ht="12" customHeight="1">
      <c r="A138" s="12" t="s">
        <v>257</v>
      </c>
      <c r="B138" s="302" t="s">
        <v>411</v>
      </c>
      <c r="C138" s="292"/>
      <c r="D138" s="206">
        <v>100000</v>
      </c>
    </row>
    <row r="139" spans="1:4" ht="12" customHeight="1" thickBot="1">
      <c r="A139" s="10" t="s">
        <v>259</v>
      </c>
      <c r="B139" s="313" t="s">
        <v>393</v>
      </c>
      <c r="C139" s="292"/>
      <c r="D139" s="206"/>
    </row>
    <row r="140" spans="1:4" ht="12" customHeight="1" thickBot="1">
      <c r="A140" s="17" t="s">
        <v>13</v>
      </c>
      <c r="B140" s="55" t="s">
        <v>564</v>
      </c>
      <c r="C140" s="295">
        <f>+C141+C142+C143+C144</f>
        <v>0</v>
      </c>
      <c r="D140" s="299">
        <f>+D141+D142+D143+D144</f>
        <v>0</v>
      </c>
    </row>
    <row r="141" spans="1:4" ht="12" customHeight="1">
      <c r="A141" s="12" t="s">
        <v>122</v>
      </c>
      <c r="B141" s="302" t="s">
        <v>354</v>
      </c>
      <c r="C141" s="292"/>
      <c r="D141" s="206"/>
    </row>
    <row r="142" spans="1:4" ht="12" customHeight="1">
      <c r="A142" s="12" t="s">
        <v>123</v>
      </c>
      <c r="B142" s="302" t="s">
        <v>355</v>
      </c>
      <c r="C142" s="292"/>
      <c r="D142" s="206"/>
    </row>
    <row r="143" spans="1:4" ht="12" customHeight="1">
      <c r="A143" s="12" t="s">
        <v>167</v>
      </c>
      <c r="B143" s="302" t="s">
        <v>356</v>
      </c>
      <c r="C143" s="292"/>
      <c r="D143" s="206"/>
    </row>
    <row r="144" spans="1:4" ht="12" customHeight="1" thickBot="1">
      <c r="A144" s="12" t="s">
        <v>265</v>
      </c>
      <c r="B144" s="302" t="s">
        <v>357</v>
      </c>
      <c r="C144" s="292"/>
      <c r="D144" s="206"/>
    </row>
    <row r="145" spans="1:4" ht="12" customHeight="1" thickBot="1">
      <c r="A145" s="17" t="s">
        <v>14</v>
      </c>
      <c r="B145" s="55" t="s">
        <v>358</v>
      </c>
      <c r="C145" s="296">
        <f>+C126+C130+C135+C140</f>
        <v>0</v>
      </c>
      <c r="D145" s="300">
        <f>+D126+D130+D135+D140</f>
        <v>400000</v>
      </c>
    </row>
    <row r="146" spans="1:4" ht="12" customHeight="1" thickBot="1">
      <c r="A146" s="136" t="s">
        <v>15</v>
      </c>
      <c r="B146" s="303" t="s">
        <v>359</v>
      </c>
      <c r="C146" s="296">
        <f>+C125+C145</f>
        <v>379803</v>
      </c>
      <c r="D146" s="300">
        <f>+D125+D145</f>
        <v>982250</v>
      </c>
    </row>
    <row r="147" ht="12" customHeight="1">
      <c r="C147" s="191"/>
    </row>
    <row r="148" spans="1:4" ht="18" customHeight="1">
      <c r="A148" s="543" t="s">
        <v>361</v>
      </c>
      <c r="B148" s="543"/>
      <c r="C148" s="543"/>
      <c r="D148" s="543"/>
    </row>
    <row r="149" spans="1:6" ht="12" customHeight="1" thickBot="1">
      <c r="A149" s="536" t="s">
        <v>105</v>
      </c>
      <c r="B149" s="536"/>
      <c r="C149" s="231"/>
      <c r="D149" s="231"/>
      <c r="E149" s="191"/>
      <c r="F149" s="191"/>
    </row>
    <row r="150" spans="1:6" ht="12" customHeight="1" thickBot="1">
      <c r="A150" s="17">
        <v>1</v>
      </c>
      <c r="B150" s="22" t="s">
        <v>362</v>
      </c>
      <c r="C150" s="256">
        <f>+C61-C125</f>
        <v>36421</v>
      </c>
      <c r="D150" s="257">
        <f>+D61-D125</f>
        <v>442015</v>
      </c>
      <c r="E150" s="191"/>
      <c r="F150" s="191"/>
    </row>
    <row r="151" spans="1:6" ht="12" customHeight="1" thickBot="1">
      <c r="A151" s="17" t="s">
        <v>7</v>
      </c>
      <c r="B151" s="22" t="s">
        <v>363</v>
      </c>
      <c r="C151" s="256">
        <f>+C84-C145</f>
        <v>35499</v>
      </c>
      <c r="D151" s="257">
        <f>+D84-D145</f>
        <v>-364501</v>
      </c>
      <c r="E151" s="191"/>
      <c r="F151" s="191"/>
    </row>
    <row r="152" spans="3:5" ht="15" customHeight="1">
      <c r="C152" s="53"/>
      <c r="D152" s="53"/>
      <c r="E152" s="53"/>
    </row>
    <row r="153" s="1" customFormat="1" ht="12.75" customHeight="1"/>
    <row r="154" ht="15.75">
      <c r="C154" s="191"/>
    </row>
    <row r="155" ht="15.75">
      <c r="C155" s="191"/>
    </row>
    <row r="156" ht="15.75">
      <c r="C156" s="191"/>
    </row>
    <row r="157" ht="16.5" customHeight="1">
      <c r="C157" s="191"/>
    </row>
    <row r="158" ht="15.75">
      <c r="C158" s="191"/>
    </row>
    <row r="159" ht="15.75">
      <c r="C159" s="191"/>
    </row>
    <row r="160" ht="15.75">
      <c r="C160" s="191"/>
    </row>
    <row r="161" ht="15.75">
      <c r="C161" s="191"/>
    </row>
    <row r="162" ht="15.75">
      <c r="C162" s="191"/>
    </row>
    <row r="163" spans="5:6" s="191" customFormat="1" ht="15.75">
      <c r="E163" s="27"/>
      <c r="F163" s="27"/>
    </row>
    <row r="164" spans="5:6" s="191" customFormat="1" ht="15.75">
      <c r="E164" s="27"/>
      <c r="F164" s="27"/>
    </row>
    <row r="165" spans="5:6" s="191" customFormat="1" ht="15.75">
      <c r="E165" s="27"/>
      <c r="F165" s="27"/>
    </row>
    <row r="166" spans="5:6" s="191" customFormat="1" ht="15.75">
      <c r="E166" s="27"/>
      <c r="F166" s="27"/>
    </row>
  </sheetData>
  <sheetProtection/>
  <mergeCells count="12">
    <mergeCell ref="A88:B88"/>
    <mergeCell ref="A148:D148"/>
    <mergeCell ref="A149:B149"/>
    <mergeCell ref="A89:A90"/>
    <mergeCell ref="B89:B90"/>
    <mergeCell ref="C89:D89"/>
    <mergeCell ref="A1:D1"/>
    <mergeCell ref="A2:B2"/>
    <mergeCell ref="A3:A4"/>
    <mergeCell ref="B3:B4"/>
    <mergeCell ref="C3:D3"/>
    <mergeCell ref="A87:D87"/>
  </mergeCells>
  <printOptions horizontalCentered="1"/>
  <pageMargins left="0.3937007874015748" right="0.3937007874015748" top="1.062992125984252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CE,Félkövér"&amp;12&amp;U&amp;UTiszaszőlős Községi Önkormányzat 2014. évi költségvetés &amp;U&amp;Ukötelező feladatainak mérlege&amp;R&amp;"Times New Roman CE,Félkövér dőlt"&amp;11 1.2. melléklet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7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468</v>
      </c>
    </row>
    <row r="2" spans="1:4" s="345" customFormat="1" ht="35.25" customHeight="1">
      <c r="A2" s="228" t="s">
        <v>434</v>
      </c>
      <c r="B2" s="344" t="s">
        <v>435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403</v>
      </c>
      <c r="C3" s="346"/>
      <c r="D3" s="347" t="s">
        <v>467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>
        <f>SUM(C9:C18)</f>
        <v>0</v>
      </c>
      <c r="D8" s="355">
        <f>SUM(D9:D18)</f>
        <v>32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>
        <v>32</v>
      </c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>
        <f>SUM(C20:C23)</f>
        <v>6934</v>
      </c>
      <c r="D19" s="355">
        <f>SUM(D20:D22)</f>
        <v>9837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>
        <v>6934</v>
      </c>
      <c r="D22" s="360">
        <v>9837</v>
      </c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>
        <f>C8+C19+C24+C25+C29+C33+C34</f>
        <v>6934</v>
      </c>
      <c r="D35" s="375">
        <f>+D8+D19+D24+D25+D29+D33+D34</f>
        <v>9869</v>
      </c>
    </row>
    <row r="36" spans="1:4" s="356" customFormat="1" ht="12" customHeight="1" thickBot="1">
      <c r="A36" s="376" t="s">
        <v>14</v>
      </c>
      <c r="B36" s="52" t="s">
        <v>451</v>
      </c>
      <c r="C36" s="403">
        <f>SUM(C37:C39)</f>
        <v>44862</v>
      </c>
      <c r="D36" s="375">
        <f>+D37+D38+D39</f>
        <v>50152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>
        <v>44862</v>
      </c>
      <c r="D39" s="372">
        <v>50152</v>
      </c>
    </row>
    <row r="40" spans="1:4" s="362" customFormat="1" ht="15" customHeight="1" thickBot="1">
      <c r="A40" s="376" t="s">
        <v>15</v>
      </c>
      <c r="B40" s="377" t="s">
        <v>457</v>
      </c>
      <c r="C40" s="404">
        <f>C35+C36</f>
        <v>51796</v>
      </c>
      <c r="D40" s="378">
        <f>+D35+D36</f>
        <v>60021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>
        <f>SUM(C44:C48)</f>
        <v>51288</v>
      </c>
      <c r="D43" s="355">
        <f>SUM(D44:D48)</f>
        <v>59513</v>
      </c>
    </row>
    <row r="44" spans="1:4" ht="12" customHeight="1">
      <c r="A44" s="359" t="s">
        <v>66</v>
      </c>
      <c r="B44" s="6" t="s">
        <v>35</v>
      </c>
      <c r="C44" s="397">
        <v>30387</v>
      </c>
      <c r="D44" s="368">
        <v>33151</v>
      </c>
    </row>
    <row r="45" spans="1:4" ht="12" customHeight="1">
      <c r="A45" s="359" t="s">
        <v>67</v>
      </c>
      <c r="B45" s="5" t="s">
        <v>124</v>
      </c>
      <c r="C45" s="394">
        <v>8936</v>
      </c>
      <c r="D45" s="381">
        <v>9688</v>
      </c>
    </row>
    <row r="46" spans="1:4" ht="12" customHeight="1">
      <c r="A46" s="359" t="s">
        <v>68</v>
      </c>
      <c r="B46" s="5" t="s">
        <v>93</v>
      </c>
      <c r="C46" s="394">
        <v>11965</v>
      </c>
      <c r="D46" s="381">
        <v>16674</v>
      </c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>
        <f>SUM(C50:C53)</f>
        <v>508</v>
      </c>
      <c r="D49" s="355">
        <f>SUM(D50:D52)</f>
        <v>508</v>
      </c>
    </row>
    <row r="50" spans="1:4" s="380" customFormat="1" ht="12" customHeight="1">
      <c r="A50" s="359" t="s">
        <v>72</v>
      </c>
      <c r="B50" s="6" t="s">
        <v>166</v>
      </c>
      <c r="C50" s="397">
        <v>508</v>
      </c>
      <c r="D50" s="368">
        <v>508</v>
      </c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>
        <f>C43+C49</f>
        <v>51796</v>
      </c>
      <c r="D54" s="383">
        <f>+D43+D49</f>
        <v>60021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>
        <v>11</v>
      </c>
      <c r="D56" s="388">
        <v>11</v>
      </c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1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471</v>
      </c>
    </row>
    <row r="2" spans="1:4" s="345" customFormat="1" ht="35.25" customHeight="1">
      <c r="A2" s="228" t="s">
        <v>434</v>
      </c>
      <c r="B2" s="344" t="s">
        <v>470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398</v>
      </c>
      <c r="C3" s="346"/>
      <c r="D3" s="347" t="s">
        <v>437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/>
      <c r="D8" s="355">
        <f>SUM(D9:D18)</f>
        <v>0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/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>
        <v>175</v>
      </c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/>
      <c r="D35" s="375">
        <f>+D8+D19+D24+D25+D29+D33+D34</f>
        <v>175</v>
      </c>
    </row>
    <row r="36" spans="1:4" s="356" customFormat="1" ht="12" customHeight="1" thickBot="1">
      <c r="A36" s="376" t="s">
        <v>14</v>
      </c>
      <c r="B36" s="52" t="s">
        <v>451</v>
      </c>
      <c r="C36" s="403">
        <f>SUM(C37:C39)</f>
        <v>6675</v>
      </c>
      <c r="D36" s="375">
        <f>+D37+D38+D39</f>
        <v>11635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>
        <v>6675</v>
      </c>
      <c r="D39" s="372">
        <v>11635</v>
      </c>
    </row>
    <row r="40" spans="1:4" s="362" customFormat="1" ht="15" customHeight="1" thickBot="1">
      <c r="A40" s="376" t="s">
        <v>15</v>
      </c>
      <c r="B40" s="377" t="s">
        <v>457</v>
      </c>
      <c r="C40" s="404">
        <f>C35+C36</f>
        <v>6675</v>
      </c>
      <c r="D40" s="378">
        <f>+D35+D36</f>
        <v>11810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>
        <f>SUM(C44:C48)</f>
        <v>6573</v>
      </c>
      <c r="D43" s="355">
        <f>SUM(D44:D48)</f>
        <v>11612</v>
      </c>
    </row>
    <row r="44" spans="1:4" ht="12" customHeight="1">
      <c r="A44" s="359" t="s">
        <v>66</v>
      </c>
      <c r="B44" s="6" t="s">
        <v>35</v>
      </c>
      <c r="C44" s="397">
        <v>2424</v>
      </c>
      <c r="D44" s="368">
        <v>2527</v>
      </c>
    </row>
    <row r="45" spans="1:4" ht="12" customHeight="1">
      <c r="A45" s="359" t="s">
        <v>67</v>
      </c>
      <c r="B45" s="5" t="s">
        <v>124</v>
      </c>
      <c r="C45" s="394">
        <v>712</v>
      </c>
      <c r="D45" s="381">
        <v>740</v>
      </c>
    </row>
    <row r="46" spans="1:4" ht="12" customHeight="1">
      <c r="A46" s="359" t="s">
        <v>68</v>
      </c>
      <c r="B46" s="5" t="s">
        <v>93</v>
      </c>
      <c r="C46" s="394">
        <v>3437</v>
      </c>
      <c r="D46" s="381">
        <v>8345</v>
      </c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>
        <f>SUM(C50:C53)</f>
        <v>102</v>
      </c>
      <c r="D49" s="355">
        <f>SUM(D50:D52)</f>
        <v>198</v>
      </c>
    </row>
    <row r="50" spans="1:4" s="380" customFormat="1" ht="12" customHeight="1">
      <c r="A50" s="359" t="s">
        <v>72</v>
      </c>
      <c r="B50" s="6" t="s">
        <v>166</v>
      </c>
      <c r="C50" s="397">
        <v>102</v>
      </c>
      <c r="D50" s="368">
        <v>198</v>
      </c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>
        <f>C43+C49</f>
        <v>6675</v>
      </c>
      <c r="D54" s="383">
        <f>+D43+D49</f>
        <v>11810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>
        <v>1</v>
      </c>
      <c r="D56" s="388">
        <v>1</v>
      </c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4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472</v>
      </c>
    </row>
    <row r="2" spans="1:4" s="345" customFormat="1" ht="35.25" customHeight="1">
      <c r="A2" s="228" t="s">
        <v>434</v>
      </c>
      <c r="B2" s="344" t="s">
        <v>470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401</v>
      </c>
      <c r="C3" s="346"/>
      <c r="D3" s="347" t="s">
        <v>436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>
        <f>SUM(C9:C18)</f>
        <v>0</v>
      </c>
      <c r="D8" s="355">
        <f>SUM(D9:D18)</f>
        <v>0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/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>
        <v>175</v>
      </c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/>
      <c r="D35" s="375">
        <f>+D8+D19+D24+D25+D29+D33+D34</f>
        <v>175</v>
      </c>
    </row>
    <row r="36" spans="1:4" s="356" customFormat="1" ht="12" customHeight="1" thickBot="1">
      <c r="A36" s="376" t="s">
        <v>14</v>
      </c>
      <c r="B36" s="52" t="s">
        <v>451</v>
      </c>
      <c r="C36" s="403">
        <f>SUM(C37:C39)</f>
        <v>6675</v>
      </c>
      <c r="D36" s="375">
        <f>+D37+D38+D39</f>
        <v>11635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>
        <v>6675</v>
      </c>
      <c r="D39" s="372">
        <v>11635</v>
      </c>
    </row>
    <row r="40" spans="1:4" s="362" customFormat="1" ht="15" customHeight="1" thickBot="1">
      <c r="A40" s="376" t="s">
        <v>15</v>
      </c>
      <c r="B40" s="377" t="s">
        <v>457</v>
      </c>
      <c r="C40" s="404">
        <f>C35+C36</f>
        <v>6675</v>
      </c>
      <c r="D40" s="378">
        <f>+D35+D36</f>
        <v>11810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>
        <f>SUM(C44:C48)</f>
        <v>6573</v>
      </c>
      <c r="D43" s="355">
        <f>SUM(D44:D48)</f>
        <v>11612</v>
      </c>
    </row>
    <row r="44" spans="1:4" ht="12" customHeight="1">
      <c r="A44" s="359" t="s">
        <v>66</v>
      </c>
      <c r="B44" s="6" t="s">
        <v>35</v>
      </c>
      <c r="C44" s="397">
        <v>2424</v>
      </c>
      <c r="D44" s="368">
        <v>2527</v>
      </c>
    </row>
    <row r="45" spans="1:4" ht="12" customHeight="1">
      <c r="A45" s="359" t="s">
        <v>67</v>
      </c>
      <c r="B45" s="5" t="s">
        <v>124</v>
      </c>
      <c r="C45" s="394">
        <v>712</v>
      </c>
      <c r="D45" s="381">
        <v>740</v>
      </c>
    </row>
    <row r="46" spans="1:4" ht="12" customHeight="1">
      <c r="A46" s="359" t="s">
        <v>68</v>
      </c>
      <c r="B46" s="5" t="s">
        <v>93</v>
      </c>
      <c r="C46" s="394">
        <v>3437</v>
      </c>
      <c r="D46" s="381">
        <v>8345</v>
      </c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>
        <f>SUM(C50:C53)</f>
        <v>102</v>
      </c>
      <c r="D49" s="355">
        <f>SUM(D50:D52)</f>
        <v>198</v>
      </c>
    </row>
    <row r="50" spans="1:4" s="380" customFormat="1" ht="12" customHeight="1">
      <c r="A50" s="359" t="s">
        <v>72</v>
      </c>
      <c r="B50" s="6" t="s">
        <v>166</v>
      </c>
      <c r="C50" s="397">
        <v>102</v>
      </c>
      <c r="D50" s="368">
        <v>198</v>
      </c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>
        <f>C43+C49</f>
        <v>6675</v>
      </c>
      <c r="D54" s="383">
        <f>+D43+D49</f>
        <v>11810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>
        <v>1</v>
      </c>
      <c r="D56" s="388">
        <v>1</v>
      </c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4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473</v>
      </c>
    </row>
    <row r="2" spans="1:4" s="345" customFormat="1" ht="35.25" customHeight="1">
      <c r="A2" s="228" t="s">
        <v>434</v>
      </c>
      <c r="B2" s="344" t="s">
        <v>470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402</v>
      </c>
      <c r="C3" s="346"/>
      <c r="D3" s="347" t="s">
        <v>465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>
        <f>SUM(C9:C18)</f>
        <v>0</v>
      </c>
      <c r="D8" s="355">
        <f>SUM(D9:D18)</f>
        <v>0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/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/>
      <c r="D35" s="375">
        <f>+D8+D19+D24+D25+D29+D33+D34</f>
        <v>0</v>
      </c>
    </row>
    <row r="36" spans="1:4" s="356" customFormat="1" ht="12" customHeight="1" thickBot="1">
      <c r="A36" s="376" t="s">
        <v>14</v>
      </c>
      <c r="B36" s="52" t="s">
        <v>451</v>
      </c>
      <c r="C36" s="403"/>
      <c r="D36" s="375">
        <f>+D37+D38+D39</f>
        <v>0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/>
      <c r="D39" s="372"/>
    </row>
    <row r="40" spans="1:4" s="362" customFormat="1" ht="15" customHeight="1" thickBot="1">
      <c r="A40" s="376" t="s">
        <v>15</v>
      </c>
      <c r="B40" s="377" t="s">
        <v>457</v>
      </c>
      <c r="C40" s="404"/>
      <c r="D40" s="378">
        <f>+D35+D36</f>
        <v>0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/>
      <c r="D43" s="355">
        <f>SUM(D44:D48)</f>
        <v>0</v>
      </c>
    </row>
    <row r="44" spans="1:4" ht="12" customHeight="1">
      <c r="A44" s="359" t="s">
        <v>66</v>
      </c>
      <c r="B44" s="6" t="s">
        <v>35</v>
      </c>
      <c r="C44" s="397"/>
      <c r="D44" s="368"/>
    </row>
    <row r="45" spans="1:4" ht="12" customHeight="1">
      <c r="A45" s="359" t="s">
        <v>67</v>
      </c>
      <c r="B45" s="5" t="s">
        <v>124</v>
      </c>
      <c r="C45" s="394"/>
      <c r="D45" s="381"/>
    </row>
    <row r="46" spans="1:4" ht="12" customHeight="1">
      <c r="A46" s="359" t="s">
        <v>68</v>
      </c>
      <c r="B46" s="5" t="s">
        <v>93</v>
      </c>
      <c r="C46" s="394"/>
      <c r="D46" s="381"/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/>
      <c r="D49" s="355">
        <f>SUM(D50:D52)</f>
        <v>0</v>
      </c>
    </row>
    <row r="50" spans="1:4" s="380" customFormat="1" ht="12" customHeight="1">
      <c r="A50" s="359" t="s">
        <v>72</v>
      </c>
      <c r="B50" s="6" t="s">
        <v>166</v>
      </c>
      <c r="C50" s="397"/>
      <c r="D50" s="368"/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/>
      <c r="D54" s="383">
        <f>+D43+D49</f>
        <v>0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/>
      <c r="D56" s="388"/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1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474</v>
      </c>
    </row>
    <row r="2" spans="1:4" s="345" customFormat="1" ht="35.25" customHeight="1">
      <c r="A2" s="228" t="s">
        <v>434</v>
      </c>
      <c r="B2" s="344" t="s">
        <v>470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403</v>
      </c>
      <c r="C3" s="346"/>
      <c r="D3" s="347" t="s">
        <v>467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/>
      <c r="D8" s="355">
        <f>SUM(D9:D18)</f>
        <v>0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/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/>
      <c r="D35" s="375">
        <f>+D8+D19+D24+D25+D29+D33+D34</f>
        <v>0</v>
      </c>
    </row>
    <row r="36" spans="1:4" s="356" customFormat="1" ht="12" customHeight="1" thickBot="1">
      <c r="A36" s="376" t="s">
        <v>14</v>
      </c>
      <c r="B36" s="52" t="s">
        <v>451</v>
      </c>
      <c r="C36" s="403"/>
      <c r="D36" s="375">
        <f>+D37+D38+D39</f>
        <v>0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/>
      <c r="D39" s="372"/>
    </row>
    <row r="40" spans="1:4" s="362" customFormat="1" ht="15" customHeight="1" thickBot="1">
      <c r="A40" s="376" t="s">
        <v>15</v>
      </c>
      <c r="B40" s="377" t="s">
        <v>457</v>
      </c>
      <c r="C40" s="404"/>
      <c r="D40" s="378">
        <f>+D35+D36</f>
        <v>0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/>
      <c r="D43" s="355">
        <f>SUM(D44:D48)</f>
        <v>0</v>
      </c>
    </row>
    <row r="44" spans="1:4" ht="12" customHeight="1">
      <c r="A44" s="359" t="s">
        <v>66</v>
      </c>
      <c r="B44" s="6" t="s">
        <v>35</v>
      </c>
      <c r="C44" s="397"/>
      <c r="D44" s="368"/>
    </row>
    <row r="45" spans="1:4" ht="12" customHeight="1">
      <c r="A45" s="359" t="s">
        <v>67</v>
      </c>
      <c r="B45" s="5" t="s">
        <v>124</v>
      </c>
      <c r="C45" s="394"/>
      <c r="D45" s="381"/>
    </row>
    <row r="46" spans="1:4" ht="12" customHeight="1">
      <c r="A46" s="359" t="s">
        <v>68</v>
      </c>
      <c r="B46" s="5" t="s">
        <v>93</v>
      </c>
      <c r="C46" s="394"/>
      <c r="D46" s="381"/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/>
      <c r="D49" s="355">
        <f>SUM(D50:D52)</f>
        <v>0</v>
      </c>
    </row>
    <row r="50" spans="1:4" s="380" customFormat="1" ht="12" customHeight="1">
      <c r="A50" s="359" t="s">
        <v>72</v>
      </c>
      <c r="B50" s="6" t="s">
        <v>166</v>
      </c>
      <c r="C50" s="397"/>
      <c r="D50" s="368"/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/>
      <c r="D54" s="383">
        <f>+D43+D49</f>
        <v>0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/>
      <c r="D56" s="388"/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4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475</v>
      </c>
    </row>
    <row r="2" spans="1:4" s="345" customFormat="1" ht="35.25" customHeight="1">
      <c r="A2" s="228" t="s">
        <v>434</v>
      </c>
      <c r="B2" s="344" t="s">
        <v>476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398</v>
      </c>
      <c r="C3" s="346"/>
      <c r="D3" s="347" t="s">
        <v>437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>
        <f>SUM(C9:C18)</f>
        <v>907</v>
      </c>
      <c r="D8" s="355">
        <f>SUM(D9:D18)</f>
        <v>907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>
        <v>907</v>
      </c>
      <c r="D13" s="360">
        <v>907</v>
      </c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>
        <f>C8+C19+C24+C25+C29+C33+C34</f>
        <v>907</v>
      </c>
      <c r="D35" s="375">
        <f>+D8+D19+D24+D25+D29+D33+D34</f>
        <v>907</v>
      </c>
    </row>
    <row r="36" spans="1:4" s="356" customFormat="1" ht="12" customHeight="1" thickBot="1">
      <c r="A36" s="376" t="s">
        <v>14</v>
      </c>
      <c r="B36" s="52" t="s">
        <v>451</v>
      </c>
      <c r="C36" s="403">
        <f>SUM(C37:C39)</f>
        <v>30362</v>
      </c>
      <c r="D36" s="375">
        <f>+D37+D38+D39</f>
        <v>39343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>
        <v>30362</v>
      </c>
      <c r="D39" s="372">
        <v>39343</v>
      </c>
    </row>
    <row r="40" spans="1:4" s="362" customFormat="1" ht="15" customHeight="1" thickBot="1">
      <c r="A40" s="376" t="s">
        <v>15</v>
      </c>
      <c r="B40" s="377" t="s">
        <v>457</v>
      </c>
      <c r="C40" s="404">
        <f>C35+C36</f>
        <v>31269</v>
      </c>
      <c r="D40" s="378">
        <f>+D35+D36</f>
        <v>40250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>
        <f>SUM(C44:C48)</f>
        <v>31054</v>
      </c>
      <c r="D43" s="355">
        <f>SUM(D44:D48)</f>
        <v>40035</v>
      </c>
    </row>
    <row r="44" spans="1:4" ht="12" customHeight="1">
      <c r="A44" s="359" t="s">
        <v>66</v>
      </c>
      <c r="B44" s="6" t="s">
        <v>35</v>
      </c>
      <c r="C44" s="397">
        <v>18446</v>
      </c>
      <c r="D44" s="368">
        <v>23668</v>
      </c>
    </row>
    <row r="45" spans="1:4" ht="12" customHeight="1">
      <c r="A45" s="359" t="s">
        <v>67</v>
      </c>
      <c r="B45" s="5" t="s">
        <v>124</v>
      </c>
      <c r="C45" s="394">
        <v>5029</v>
      </c>
      <c r="D45" s="381">
        <v>6439</v>
      </c>
    </row>
    <row r="46" spans="1:4" ht="12" customHeight="1">
      <c r="A46" s="359" t="s">
        <v>68</v>
      </c>
      <c r="B46" s="5" t="s">
        <v>93</v>
      </c>
      <c r="C46" s="394">
        <v>7349</v>
      </c>
      <c r="D46" s="381">
        <v>9698</v>
      </c>
    </row>
    <row r="47" spans="1:4" ht="12" customHeight="1">
      <c r="A47" s="359" t="s">
        <v>69</v>
      </c>
      <c r="B47" s="5" t="s">
        <v>125</v>
      </c>
      <c r="C47" s="394">
        <v>230</v>
      </c>
      <c r="D47" s="381">
        <v>230</v>
      </c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>
        <f>SUM(C50:C53)</f>
        <v>215</v>
      </c>
      <c r="D49" s="355">
        <f>SUM(D50:D52)</f>
        <v>215</v>
      </c>
    </row>
    <row r="50" spans="1:4" s="380" customFormat="1" ht="12" customHeight="1">
      <c r="A50" s="359" t="s">
        <v>72</v>
      </c>
      <c r="B50" s="6" t="s">
        <v>166</v>
      </c>
      <c r="C50" s="397">
        <v>215</v>
      </c>
      <c r="D50" s="368">
        <v>215</v>
      </c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>
        <f>C43+C49</f>
        <v>31269</v>
      </c>
      <c r="D54" s="383">
        <f>+D43+D49</f>
        <v>40250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>
        <v>7</v>
      </c>
      <c r="D56" s="388">
        <v>7</v>
      </c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2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477</v>
      </c>
    </row>
    <row r="2" spans="1:4" s="345" customFormat="1" ht="35.25" customHeight="1">
      <c r="A2" s="228" t="s">
        <v>434</v>
      </c>
      <c r="B2" s="344" t="s">
        <v>476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401</v>
      </c>
      <c r="C3" s="346"/>
      <c r="D3" s="347" t="s">
        <v>436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>
        <f>SUM(C9:C18)</f>
        <v>907</v>
      </c>
      <c r="D8" s="355">
        <f>SUM(D9:D18)</f>
        <v>907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>
        <v>907</v>
      </c>
      <c r="D13" s="360">
        <v>907</v>
      </c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>
        <f>C8+C19+C24+C25+C29+C33+C34</f>
        <v>907</v>
      </c>
      <c r="D35" s="375">
        <f>+D8+D19+D24+D25+D29+D33+D34</f>
        <v>907</v>
      </c>
    </row>
    <row r="36" spans="1:4" s="356" customFormat="1" ht="12" customHeight="1" thickBot="1">
      <c r="A36" s="376" t="s">
        <v>14</v>
      </c>
      <c r="B36" s="52" t="s">
        <v>451</v>
      </c>
      <c r="C36" s="403">
        <f>SUM(C37:C39)</f>
        <v>28727</v>
      </c>
      <c r="D36" s="375">
        <f>+D37+D38+D39</f>
        <v>37935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>
        <v>28727</v>
      </c>
      <c r="D39" s="372">
        <v>37935</v>
      </c>
    </row>
    <row r="40" spans="1:4" s="362" customFormat="1" ht="15" customHeight="1" thickBot="1">
      <c r="A40" s="376" t="s">
        <v>15</v>
      </c>
      <c r="B40" s="377" t="s">
        <v>457</v>
      </c>
      <c r="C40" s="404">
        <f>C35+C36</f>
        <v>29634</v>
      </c>
      <c r="D40" s="378">
        <f>+D35+D36</f>
        <v>38842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>
        <f>SUM(C44:C48)</f>
        <v>29649</v>
      </c>
      <c r="D43" s="355">
        <f>SUM(D44:D48)</f>
        <v>38627</v>
      </c>
    </row>
    <row r="44" spans="1:4" ht="12" customHeight="1">
      <c r="A44" s="359" t="s">
        <v>66</v>
      </c>
      <c r="B44" s="6" t="s">
        <v>35</v>
      </c>
      <c r="C44" s="397">
        <v>17340</v>
      </c>
      <c r="D44" s="368">
        <v>22560</v>
      </c>
    </row>
    <row r="45" spans="1:4" ht="12" customHeight="1">
      <c r="A45" s="359" t="s">
        <v>67</v>
      </c>
      <c r="B45" s="5" t="s">
        <v>124</v>
      </c>
      <c r="C45" s="394">
        <v>4730</v>
      </c>
      <c r="D45" s="381">
        <v>6139</v>
      </c>
    </row>
    <row r="46" spans="1:4" ht="12" customHeight="1">
      <c r="A46" s="359" t="s">
        <v>68</v>
      </c>
      <c r="B46" s="5" t="s">
        <v>93</v>
      </c>
      <c r="C46" s="394">
        <v>7349</v>
      </c>
      <c r="D46" s="381">
        <v>9698</v>
      </c>
    </row>
    <row r="47" spans="1:4" ht="12" customHeight="1">
      <c r="A47" s="359" t="s">
        <v>69</v>
      </c>
      <c r="B47" s="5" t="s">
        <v>125</v>
      </c>
      <c r="C47" s="394">
        <v>230</v>
      </c>
      <c r="D47" s="381">
        <v>230</v>
      </c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>
        <f>SUM(C50:C53)</f>
        <v>215</v>
      </c>
      <c r="D49" s="355">
        <f>SUM(D50:D52)</f>
        <v>215</v>
      </c>
    </row>
    <row r="50" spans="1:4" s="380" customFormat="1" ht="12" customHeight="1">
      <c r="A50" s="359" t="s">
        <v>72</v>
      </c>
      <c r="B50" s="6" t="s">
        <v>166</v>
      </c>
      <c r="C50" s="397">
        <v>215</v>
      </c>
      <c r="D50" s="368">
        <v>215</v>
      </c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>
        <f>C43+C49</f>
        <v>29864</v>
      </c>
      <c r="D54" s="383">
        <f>+D43+D49</f>
        <v>38842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>
        <v>6</v>
      </c>
      <c r="D56" s="388">
        <v>6</v>
      </c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1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478</v>
      </c>
    </row>
    <row r="2" spans="1:4" s="345" customFormat="1" ht="35.25" customHeight="1">
      <c r="A2" s="228" t="s">
        <v>434</v>
      </c>
      <c r="B2" s="344" t="s">
        <v>476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402</v>
      </c>
      <c r="C3" s="346"/>
      <c r="D3" s="347" t="s">
        <v>465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>
        <f>SUM(C9:C18)</f>
        <v>0</v>
      </c>
      <c r="D8" s="355">
        <f>SUM(D9:D18)</f>
        <v>0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/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>
        <f>C8+C19+C24+C25+C29+C33+C34</f>
        <v>0</v>
      </c>
      <c r="D35" s="375">
        <f>+D8+D19+D24+D25+D29+D33+D34</f>
        <v>0</v>
      </c>
    </row>
    <row r="36" spans="1:4" s="356" customFormat="1" ht="12" customHeight="1" thickBot="1">
      <c r="A36" s="376" t="s">
        <v>14</v>
      </c>
      <c r="B36" s="52" t="s">
        <v>451</v>
      </c>
      <c r="C36" s="403">
        <f>SUM(C37:C39)</f>
        <v>1635</v>
      </c>
      <c r="D36" s="375">
        <f>+D37+D38+D39</f>
        <v>1408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>
        <v>1635</v>
      </c>
      <c r="D39" s="372">
        <v>1408</v>
      </c>
    </row>
    <row r="40" spans="1:4" s="362" customFormat="1" ht="15" customHeight="1" thickBot="1">
      <c r="A40" s="376" t="s">
        <v>15</v>
      </c>
      <c r="B40" s="377" t="s">
        <v>457</v>
      </c>
      <c r="C40" s="404">
        <f>C35+C36</f>
        <v>1635</v>
      </c>
      <c r="D40" s="378">
        <f>+D35+D36</f>
        <v>1408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>
        <f>SUM(C44:C48)</f>
        <v>1405</v>
      </c>
      <c r="D43" s="355">
        <f>SUM(D44:D48)</f>
        <v>1408</v>
      </c>
    </row>
    <row r="44" spans="1:4" ht="12" customHeight="1">
      <c r="A44" s="359" t="s">
        <v>66</v>
      </c>
      <c r="B44" s="6" t="s">
        <v>35</v>
      </c>
      <c r="C44" s="397">
        <v>1106</v>
      </c>
      <c r="D44" s="368">
        <v>1108</v>
      </c>
    </row>
    <row r="45" spans="1:4" ht="12" customHeight="1">
      <c r="A45" s="359" t="s">
        <v>67</v>
      </c>
      <c r="B45" s="5" t="s">
        <v>124</v>
      </c>
      <c r="C45" s="394">
        <v>299</v>
      </c>
      <c r="D45" s="381">
        <v>300</v>
      </c>
    </row>
    <row r="46" spans="1:4" ht="12" customHeight="1">
      <c r="A46" s="359" t="s">
        <v>68</v>
      </c>
      <c r="B46" s="5" t="s">
        <v>93</v>
      </c>
      <c r="C46" s="394"/>
      <c r="D46" s="381"/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/>
      <c r="D49" s="355">
        <f>SUM(D50:D52)</f>
        <v>0</v>
      </c>
    </row>
    <row r="50" spans="1:4" s="380" customFormat="1" ht="12" customHeight="1">
      <c r="A50" s="359" t="s">
        <v>72</v>
      </c>
      <c r="B50" s="6" t="s">
        <v>166</v>
      </c>
      <c r="C50" s="397"/>
      <c r="D50" s="368"/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>
        <f>C43+C49</f>
        <v>1405</v>
      </c>
      <c r="D54" s="383">
        <f>+D43+D49</f>
        <v>1408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>
        <v>1</v>
      </c>
      <c r="D56" s="388">
        <v>1</v>
      </c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6">
      <selection activeCell="A42" sqref="A42:IV42"/>
    </sheetView>
  </sheetViews>
  <sheetFormatPr defaultColWidth="9.00390625" defaultRowHeight="12.75"/>
  <cols>
    <col min="1" max="1" width="11.125" style="384" customWidth="1"/>
    <col min="2" max="2" width="62.125" style="349" customWidth="1"/>
    <col min="3" max="3" width="15.625" style="349" customWidth="1"/>
    <col min="4" max="4" width="16.50390625" style="349" customWidth="1"/>
    <col min="5" max="16384" width="9.375" style="349" customWidth="1"/>
  </cols>
  <sheetData>
    <row r="1" spans="1:4" s="343" customFormat="1" ht="21" customHeight="1" thickBot="1">
      <c r="A1" s="107"/>
      <c r="B1" s="341"/>
      <c r="C1" s="341"/>
      <c r="D1" s="342" t="s">
        <v>479</v>
      </c>
    </row>
    <row r="2" spans="1:4" s="345" customFormat="1" ht="35.25" customHeight="1">
      <c r="A2" s="228" t="s">
        <v>434</v>
      </c>
      <c r="B2" s="344" t="s">
        <v>476</v>
      </c>
      <c r="C2" s="344"/>
      <c r="D2" s="391" t="s">
        <v>436</v>
      </c>
    </row>
    <row r="3" spans="1:4" s="345" customFormat="1" ht="36.75" thickBot="1">
      <c r="A3" s="265" t="s">
        <v>144</v>
      </c>
      <c r="B3" s="346" t="s">
        <v>403</v>
      </c>
      <c r="C3" s="346"/>
      <c r="D3" s="347" t="s">
        <v>467</v>
      </c>
    </row>
    <row r="4" spans="1:4" s="348" customFormat="1" ht="15.75" customHeight="1" thickBot="1">
      <c r="A4" s="108"/>
      <c r="B4" s="108"/>
      <c r="C4" s="108"/>
      <c r="D4" s="109" t="s">
        <v>39</v>
      </c>
    </row>
    <row r="5" spans="1:4" ht="24.75" thickBot="1">
      <c r="A5" s="227" t="s">
        <v>145</v>
      </c>
      <c r="B5" s="110" t="s">
        <v>40</v>
      </c>
      <c r="C5" s="203" t="s">
        <v>194</v>
      </c>
      <c r="D5" s="111" t="s">
        <v>195</v>
      </c>
    </row>
    <row r="6" spans="1:4" s="350" customFormat="1" ht="12.75" customHeight="1" thickBot="1">
      <c r="A6" s="102">
        <v>1</v>
      </c>
      <c r="B6" s="103">
        <v>2</v>
      </c>
      <c r="C6" s="389"/>
      <c r="D6" s="339">
        <v>3</v>
      </c>
    </row>
    <row r="7" spans="1:4" s="350" customFormat="1" ht="15.75" customHeight="1" thickBot="1">
      <c r="A7" s="351"/>
      <c r="B7" s="352" t="s">
        <v>41</v>
      </c>
      <c r="C7" s="352"/>
      <c r="D7" s="353"/>
    </row>
    <row r="8" spans="1:4" s="356" customFormat="1" ht="12" customHeight="1" thickBot="1">
      <c r="A8" s="102" t="s">
        <v>6</v>
      </c>
      <c r="B8" s="354" t="s">
        <v>438</v>
      </c>
      <c r="C8" s="392"/>
      <c r="D8" s="355">
        <f>SUM(D9:D18)</f>
        <v>0</v>
      </c>
    </row>
    <row r="9" spans="1:4" s="356" customFormat="1" ht="12" customHeight="1">
      <c r="A9" s="357" t="s">
        <v>66</v>
      </c>
      <c r="B9" s="7" t="s">
        <v>233</v>
      </c>
      <c r="C9" s="393"/>
      <c r="D9" s="358"/>
    </row>
    <row r="10" spans="1:4" s="356" customFormat="1" ht="12" customHeight="1">
      <c r="A10" s="359" t="s">
        <v>67</v>
      </c>
      <c r="B10" s="5" t="s">
        <v>234</v>
      </c>
      <c r="C10" s="394"/>
      <c r="D10" s="360"/>
    </row>
    <row r="11" spans="1:4" s="356" customFormat="1" ht="12" customHeight="1">
      <c r="A11" s="359" t="s">
        <v>68</v>
      </c>
      <c r="B11" s="5" t="s">
        <v>235</v>
      </c>
      <c r="C11" s="394"/>
      <c r="D11" s="360"/>
    </row>
    <row r="12" spans="1:4" s="356" customFormat="1" ht="12" customHeight="1">
      <c r="A12" s="359" t="s">
        <v>69</v>
      </c>
      <c r="B12" s="5" t="s">
        <v>236</v>
      </c>
      <c r="C12" s="394"/>
      <c r="D12" s="360"/>
    </row>
    <row r="13" spans="1:4" s="356" customFormat="1" ht="12" customHeight="1">
      <c r="A13" s="359" t="s">
        <v>100</v>
      </c>
      <c r="B13" s="5" t="s">
        <v>237</v>
      </c>
      <c r="C13" s="394"/>
      <c r="D13" s="360"/>
    </row>
    <row r="14" spans="1:4" s="356" customFormat="1" ht="12" customHeight="1">
      <c r="A14" s="359" t="s">
        <v>70</v>
      </c>
      <c r="B14" s="5" t="s">
        <v>439</v>
      </c>
      <c r="C14" s="394"/>
      <c r="D14" s="360"/>
    </row>
    <row r="15" spans="1:4" s="356" customFormat="1" ht="12" customHeight="1">
      <c r="A15" s="359" t="s">
        <v>71</v>
      </c>
      <c r="B15" s="4" t="s">
        <v>440</v>
      </c>
      <c r="C15" s="395"/>
      <c r="D15" s="360"/>
    </row>
    <row r="16" spans="1:4" s="356" customFormat="1" ht="12" customHeight="1">
      <c r="A16" s="359" t="s">
        <v>78</v>
      </c>
      <c r="B16" s="5" t="s">
        <v>240</v>
      </c>
      <c r="C16" s="395"/>
      <c r="D16" s="361"/>
    </row>
    <row r="17" spans="1:4" s="362" customFormat="1" ht="12" customHeight="1">
      <c r="A17" s="359" t="s">
        <v>79</v>
      </c>
      <c r="B17" s="5" t="s">
        <v>242</v>
      </c>
      <c r="C17" s="394"/>
      <c r="D17" s="360"/>
    </row>
    <row r="18" spans="1:4" s="362" customFormat="1" ht="12" customHeight="1" thickBot="1">
      <c r="A18" s="359" t="s">
        <v>80</v>
      </c>
      <c r="B18" s="4" t="s">
        <v>244</v>
      </c>
      <c r="C18" s="396"/>
      <c r="D18" s="363"/>
    </row>
    <row r="19" spans="1:4" s="356" customFormat="1" ht="12" customHeight="1" thickBot="1">
      <c r="A19" s="102" t="s">
        <v>7</v>
      </c>
      <c r="B19" s="354" t="s">
        <v>441</v>
      </c>
      <c r="C19" s="392"/>
      <c r="D19" s="355">
        <f>SUM(D20:D22)</f>
        <v>0</v>
      </c>
    </row>
    <row r="20" spans="1:4" s="362" customFormat="1" ht="12" customHeight="1">
      <c r="A20" s="359" t="s">
        <v>72</v>
      </c>
      <c r="B20" s="6" t="s">
        <v>206</v>
      </c>
      <c r="C20" s="397"/>
      <c r="D20" s="360"/>
    </row>
    <row r="21" spans="1:4" s="362" customFormat="1" ht="12" customHeight="1">
      <c r="A21" s="359" t="s">
        <v>73</v>
      </c>
      <c r="B21" s="5" t="s">
        <v>442</v>
      </c>
      <c r="C21" s="394"/>
      <c r="D21" s="360"/>
    </row>
    <row r="22" spans="1:4" s="362" customFormat="1" ht="12" customHeight="1">
      <c r="A22" s="359" t="s">
        <v>74</v>
      </c>
      <c r="B22" s="5" t="s">
        <v>443</v>
      </c>
      <c r="C22" s="394"/>
      <c r="D22" s="360"/>
    </row>
    <row r="23" spans="1:4" s="362" customFormat="1" ht="12" customHeight="1" thickBot="1">
      <c r="A23" s="359" t="s">
        <v>75</v>
      </c>
      <c r="B23" s="5" t="s">
        <v>444</v>
      </c>
      <c r="C23" s="394"/>
      <c r="D23" s="360"/>
    </row>
    <row r="24" spans="1:4" s="362" customFormat="1" ht="12" customHeight="1" thickBot="1">
      <c r="A24" s="364" t="s">
        <v>8</v>
      </c>
      <c r="B24" s="52" t="s">
        <v>115</v>
      </c>
      <c r="C24" s="398"/>
      <c r="D24" s="365"/>
    </row>
    <row r="25" spans="1:4" s="362" customFormat="1" ht="12" customHeight="1" thickBot="1">
      <c r="A25" s="364" t="s">
        <v>9</v>
      </c>
      <c r="B25" s="52" t="s">
        <v>445</v>
      </c>
      <c r="C25" s="398"/>
      <c r="D25" s="355">
        <f>+D26+D27</f>
        <v>0</v>
      </c>
    </row>
    <row r="26" spans="1:4" s="362" customFormat="1" ht="12" customHeight="1">
      <c r="A26" s="366" t="s">
        <v>220</v>
      </c>
      <c r="B26" s="367" t="s">
        <v>442</v>
      </c>
      <c r="C26" s="399"/>
      <c r="D26" s="368"/>
    </row>
    <row r="27" spans="1:4" s="362" customFormat="1" ht="12" customHeight="1">
      <c r="A27" s="366" t="s">
        <v>226</v>
      </c>
      <c r="B27" s="369" t="s">
        <v>446</v>
      </c>
      <c r="C27" s="400"/>
      <c r="D27" s="370"/>
    </row>
    <row r="28" spans="1:4" s="362" customFormat="1" ht="12" customHeight="1" thickBot="1">
      <c r="A28" s="359" t="s">
        <v>228</v>
      </c>
      <c r="B28" s="371" t="s">
        <v>447</v>
      </c>
      <c r="C28" s="401"/>
      <c r="D28" s="372"/>
    </row>
    <row r="29" spans="1:4" s="362" customFormat="1" ht="12" customHeight="1" thickBot="1">
      <c r="A29" s="364" t="s">
        <v>10</v>
      </c>
      <c r="B29" s="52" t="s">
        <v>448</v>
      </c>
      <c r="C29" s="398"/>
      <c r="D29" s="355">
        <f>+D30+D31+D32</f>
        <v>0</v>
      </c>
    </row>
    <row r="30" spans="1:4" s="362" customFormat="1" ht="12" customHeight="1">
      <c r="A30" s="366" t="s">
        <v>59</v>
      </c>
      <c r="B30" s="367" t="s">
        <v>246</v>
      </c>
      <c r="C30" s="399"/>
      <c r="D30" s="368"/>
    </row>
    <row r="31" spans="1:4" s="362" customFormat="1" ht="12" customHeight="1">
      <c r="A31" s="366" t="s">
        <v>60</v>
      </c>
      <c r="B31" s="369" t="s">
        <v>247</v>
      </c>
      <c r="C31" s="400"/>
      <c r="D31" s="370"/>
    </row>
    <row r="32" spans="1:4" s="362" customFormat="1" ht="12" customHeight="1" thickBot="1">
      <c r="A32" s="359" t="s">
        <v>61</v>
      </c>
      <c r="B32" s="373" t="s">
        <v>249</v>
      </c>
      <c r="C32" s="402"/>
      <c r="D32" s="372"/>
    </row>
    <row r="33" spans="1:4" s="356" customFormat="1" ht="12" customHeight="1" thickBot="1">
      <c r="A33" s="364" t="s">
        <v>11</v>
      </c>
      <c r="B33" s="52" t="s">
        <v>367</v>
      </c>
      <c r="C33" s="398"/>
      <c r="D33" s="365"/>
    </row>
    <row r="34" spans="1:4" s="356" customFormat="1" ht="12" customHeight="1" thickBot="1">
      <c r="A34" s="364" t="s">
        <v>12</v>
      </c>
      <c r="B34" s="52" t="s">
        <v>449</v>
      </c>
      <c r="C34" s="403"/>
      <c r="D34" s="374"/>
    </row>
    <row r="35" spans="1:4" s="356" customFormat="1" ht="12" customHeight="1" thickBot="1">
      <c r="A35" s="102" t="s">
        <v>13</v>
      </c>
      <c r="B35" s="52" t="s">
        <v>450</v>
      </c>
      <c r="C35" s="403"/>
      <c r="D35" s="375">
        <f>+D8+D19+D24+D25+D29+D33+D34</f>
        <v>0</v>
      </c>
    </row>
    <row r="36" spans="1:4" s="356" customFormat="1" ht="12" customHeight="1" thickBot="1">
      <c r="A36" s="376" t="s">
        <v>14</v>
      </c>
      <c r="B36" s="52" t="s">
        <v>451</v>
      </c>
      <c r="C36" s="403"/>
      <c r="D36" s="375">
        <f>+D37+D38+D39</f>
        <v>0</v>
      </c>
    </row>
    <row r="37" spans="1:4" s="356" customFormat="1" ht="12" customHeight="1">
      <c r="A37" s="366" t="s">
        <v>452</v>
      </c>
      <c r="B37" s="367" t="s">
        <v>175</v>
      </c>
      <c r="C37" s="399"/>
      <c r="D37" s="368"/>
    </row>
    <row r="38" spans="1:4" s="356" customFormat="1" ht="12" customHeight="1">
      <c r="A38" s="366" t="s">
        <v>453</v>
      </c>
      <c r="B38" s="369" t="s">
        <v>454</v>
      </c>
      <c r="C38" s="400"/>
      <c r="D38" s="370"/>
    </row>
    <row r="39" spans="1:4" s="362" customFormat="1" ht="12" customHeight="1" thickBot="1">
      <c r="A39" s="359" t="s">
        <v>455</v>
      </c>
      <c r="B39" s="373" t="s">
        <v>456</v>
      </c>
      <c r="C39" s="402"/>
      <c r="D39" s="372"/>
    </row>
    <row r="40" spans="1:4" s="362" customFormat="1" ht="15" customHeight="1" thickBot="1">
      <c r="A40" s="376" t="s">
        <v>15</v>
      </c>
      <c r="B40" s="377" t="s">
        <v>457</v>
      </c>
      <c r="C40" s="404"/>
      <c r="D40" s="378">
        <f>+D35+D36</f>
        <v>0</v>
      </c>
    </row>
    <row r="41" spans="1:4" s="362" customFormat="1" ht="15" customHeight="1" thickBot="1">
      <c r="A41" s="112"/>
      <c r="B41" s="113"/>
      <c r="C41" s="113"/>
      <c r="D41" s="188"/>
    </row>
    <row r="42" spans="1:4" s="350" customFormat="1" ht="16.5" customHeight="1" thickBot="1">
      <c r="A42" s="379"/>
      <c r="B42" s="340" t="s">
        <v>43</v>
      </c>
      <c r="C42" s="340"/>
      <c r="D42" s="378"/>
    </row>
    <row r="43" spans="1:4" s="380" customFormat="1" ht="12" customHeight="1" thickBot="1">
      <c r="A43" s="364" t="s">
        <v>6</v>
      </c>
      <c r="B43" s="52" t="s">
        <v>458</v>
      </c>
      <c r="C43" s="398"/>
      <c r="D43" s="355">
        <f>SUM(D44:D48)</f>
        <v>0</v>
      </c>
    </row>
    <row r="44" spans="1:4" ht="12" customHeight="1">
      <c r="A44" s="359" t="s">
        <v>66</v>
      </c>
      <c r="B44" s="6" t="s">
        <v>35</v>
      </c>
      <c r="C44" s="397"/>
      <c r="D44" s="368"/>
    </row>
    <row r="45" spans="1:4" ht="12" customHeight="1">
      <c r="A45" s="359" t="s">
        <v>67</v>
      </c>
      <c r="B45" s="5" t="s">
        <v>124</v>
      </c>
      <c r="C45" s="394"/>
      <c r="D45" s="381"/>
    </row>
    <row r="46" spans="1:4" ht="12" customHeight="1">
      <c r="A46" s="359" t="s">
        <v>68</v>
      </c>
      <c r="B46" s="5" t="s">
        <v>93</v>
      </c>
      <c r="C46" s="394"/>
      <c r="D46" s="381"/>
    </row>
    <row r="47" spans="1:4" ht="12" customHeight="1">
      <c r="A47" s="359" t="s">
        <v>69</v>
      </c>
      <c r="B47" s="5" t="s">
        <v>125</v>
      </c>
      <c r="C47" s="394"/>
      <c r="D47" s="381"/>
    </row>
    <row r="48" spans="1:4" ht="12" customHeight="1" thickBot="1">
      <c r="A48" s="359" t="s">
        <v>100</v>
      </c>
      <c r="B48" s="5" t="s">
        <v>126</v>
      </c>
      <c r="C48" s="394"/>
      <c r="D48" s="381"/>
    </row>
    <row r="49" spans="1:4" ht="12" customHeight="1" thickBot="1">
      <c r="A49" s="364" t="s">
        <v>7</v>
      </c>
      <c r="B49" s="52" t="s">
        <v>459</v>
      </c>
      <c r="C49" s="398"/>
      <c r="D49" s="355">
        <f>SUM(D50:D52)</f>
        <v>0</v>
      </c>
    </row>
    <row r="50" spans="1:4" s="380" customFormat="1" ht="12" customHeight="1">
      <c r="A50" s="359" t="s">
        <v>72</v>
      </c>
      <c r="B50" s="6" t="s">
        <v>166</v>
      </c>
      <c r="C50" s="397"/>
      <c r="D50" s="368"/>
    </row>
    <row r="51" spans="1:4" ht="12" customHeight="1">
      <c r="A51" s="359" t="s">
        <v>73</v>
      </c>
      <c r="B51" s="5" t="s">
        <v>128</v>
      </c>
      <c r="C51" s="394"/>
      <c r="D51" s="381"/>
    </row>
    <row r="52" spans="1:4" ht="12" customHeight="1">
      <c r="A52" s="359" t="s">
        <v>74</v>
      </c>
      <c r="B52" s="5" t="s">
        <v>460</v>
      </c>
      <c r="C52" s="394"/>
      <c r="D52" s="381"/>
    </row>
    <row r="53" spans="1:4" ht="12" customHeight="1" thickBot="1">
      <c r="A53" s="359" t="s">
        <v>75</v>
      </c>
      <c r="B53" s="5" t="s">
        <v>461</v>
      </c>
      <c r="C53" s="394"/>
      <c r="D53" s="381"/>
    </row>
    <row r="54" spans="1:4" ht="15" customHeight="1" thickBot="1">
      <c r="A54" s="364" t="s">
        <v>8</v>
      </c>
      <c r="B54" s="382" t="s">
        <v>462</v>
      </c>
      <c r="C54" s="405"/>
      <c r="D54" s="383">
        <f>+D43+D49</f>
        <v>0</v>
      </c>
    </row>
    <row r="55" ht="13.5" thickBot="1">
      <c r="D55" s="385"/>
    </row>
    <row r="56" spans="1:4" ht="15" customHeight="1" thickBot="1">
      <c r="A56" s="386" t="s">
        <v>463</v>
      </c>
      <c r="B56" s="387"/>
      <c r="C56" s="390"/>
      <c r="D56" s="388"/>
    </row>
    <row r="57" spans="1:4" ht="14.25" customHeight="1" thickBot="1">
      <c r="A57" s="386" t="s">
        <v>464</v>
      </c>
      <c r="B57" s="387"/>
      <c r="C57" s="390"/>
      <c r="D57" s="38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E32" sqref="E32"/>
    </sheetView>
  </sheetViews>
  <sheetFormatPr defaultColWidth="9.00390625" defaultRowHeight="12.75"/>
  <cols>
    <col min="1" max="1" width="5.50390625" style="34" customWidth="1"/>
    <col min="2" max="2" width="33.125" style="34" customWidth="1"/>
    <col min="3" max="3" width="12.375" style="34" customWidth="1"/>
    <col min="4" max="4" width="11.50390625" style="34" customWidth="1"/>
    <col min="5" max="5" width="11.375" style="34" customWidth="1"/>
    <col min="6" max="6" width="11.00390625" style="34" customWidth="1"/>
    <col min="7" max="7" width="14.375" style="34" customWidth="1"/>
    <col min="8" max="16384" width="9.375" style="34" customWidth="1"/>
  </cols>
  <sheetData>
    <row r="1" spans="1:7" ht="43.5" customHeight="1">
      <c r="A1" s="601" t="s">
        <v>2</v>
      </c>
      <c r="B1" s="601"/>
      <c r="C1" s="601"/>
      <c r="D1" s="601"/>
      <c r="E1" s="601"/>
      <c r="F1" s="601"/>
      <c r="G1" s="601"/>
    </row>
    <row r="3" spans="1:7" s="74" customFormat="1" ht="27" customHeight="1">
      <c r="A3" s="72" t="s">
        <v>146</v>
      </c>
      <c r="B3" s="73"/>
      <c r="C3" s="600" t="s">
        <v>482</v>
      </c>
      <c r="D3" s="600"/>
      <c r="E3" s="600"/>
      <c r="F3" s="600"/>
      <c r="G3" s="600"/>
    </row>
    <row r="4" spans="1:7" s="74" customFormat="1" ht="15.75">
      <c r="A4" s="73"/>
      <c r="B4" s="73"/>
      <c r="C4" s="73"/>
      <c r="D4" s="73"/>
      <c r="E4" s="73"/>
      <c r="F4" s="73"/>
      <c r="G4" s="73"/>
    </row>
    <row r="5" spans="1:7" s="74" customFormat="1" ht="24.75" customHeight="1">
      <c r="A5" s="72" t="s">
        <v>147</v>
      </c>
      <c r="B5" s="73"/>
      <c r="C5" s="600" t="s">
        <v>483</v>
      </c>
      <c r="D5" s="600"/>
      <c r="E5" s="600"/>
      <c r="F5" s="600"/>
      <c r="G5" s="73"/>
    </row>
    <row r="6" spans="1:7" s="75" customFormat="1" ht="12.75">
      <c r="A6" s="106"/>
      <c r="B6" s="106"/>
      <c r="C6" s="106"/>
      <c r="D6" s="106"/>
      <c r="E6" s="106"/>
      <c r="F6" s="106"/>
      <c r="G6" s="106"/>
    </row>
    <row r="7" spans="1:7" s="76" customFormat="1" ht="15" customHeight="1">
      <c r="A7" s="132" t="s">
        <v>484</v>
      </c>
      <c r="B7" s="131"/>
      <c r="C7" s="131"/>
      <c r="D7" s="117"/>
      <c r="E7" s="117"/>
      <c r="F7" s="117"/>
      <c r="G7" s="117"/>
    </row>
    <row r="8" spans="1:7" s="76" customFormat="1" ht="15" customHeight="1" thickBot="1">
      <c r="A8" s="132" t="s">
        <v>148</v>
      </c>
      <c r="B8" s="117"/>
      <c r="C8" s="117"/>
      <c r="D8" s="117"/>
      <c r="E8" s="117"/>
      <c r="F8" s="117"/>
      <c r="G8" s="117"/>
    </row>
    <row r="9" spans="1:7" s="43" customFormat="1" ht="42" customHeight="1" thickBot="1">
      <c r="A9" s="99" t="s">
        <v>4</v>
      </c>
      <c r="B9" s="100" t="s">
        <v>149</v>
      </c>
      <c r="C9" s="100" t="s">
        <v>150</v>
      </c>
      <c r="D9" s="100" t="s">
        <v>151</v>
      </c>
      <c r="E9" s="100" t="s">
        <v>152</v>
      </c>
      <c r="F9" s="100" t="s">
        <v>153</v>
      </c>
      <c r="G9" s="101" t="s">
        <v>38</v>
      </c>
    </row>
    <row r="10" spans="1:7" ht="24" customHeight="1">
      <c r="A10" s="118" t="s">
        <v>6</v>
      </c>
      <c r="B10" s="104" t="s">
        <v>154</v>
      </c>
      <c r="C10" s="77"/>
      <c r="D10" s="77"/>
      <c r="E10" s="77"/>
      <c r="F10" s="77"/>
      <c r="G10" s="119">
        <f>SUM(C10:F10)</f>
        <v>0</v>
      </c>
    </row>
    <row r="11" spans="1:7" ht="24" customHeight="1">
      <c r="A11" s="120" t="s">
        <v>7</v>
      </c>
      <c r="B11" s="105" t="s">
        <v>155</v>
      </c>
      <c r="C11" s="78"/>
      <c r="D11" s="78"/>
      <c r="E11" s="78"/>
      <c r="F11" s="78"/>
      <c r="G11" s="121">
        <f aca="true" t="shared" si="0" ref="G11:G16">SUM(C11:F11)</f>
        <v>0</v>
      </c>
    </row>
    <row r="12" spans="1:7" ht="24" customHeight="1">
      <c r="A12" s="120" t="s">
        <v>8</v>
      </c>
      <c r="B12" s="105" t="s">
        <v>156</v>
      </c>
      <c r="C12" s="78"/>
      <c r="D12" s="78"/>
      <c r="E12" s="78"/>
      <c r="F12" s="78"/>
      <c r="G12" s="121">
        <f t="shared" si="0"/>
        <v>0</v>
      </c>
    </row>
    <row r="13" spans="1:7" ht="24" customHeight="1">
      <c r="A13" s="120" t="s">
        <v>9</v>
      </c>
      <c r="B13" s="105" t="s">
        <v>157</v>
      </c>
      <c r="C13" s="78"/>
      <c r="D13" s="78"/>
      <c r="E13" s="78"/>
      <c r="F13" s="78"/>
      <c r="G13" s="121">
        <f t="shared" si="0"/>
        <v>0</v>
      </c>
    </row>
    <row r="14" spans="1:7" ht="24" customHeight="1">
      <c r="A14" s="120" t="s">
        <v>10</v>
      </c>
      <c r="B14" s="105" t="s">
        <v>158</v>
      </c>
      <c r="C14" s="78"/>
      <c r="D14" s="78"/>
      <c r="E14" s="78"/>
      <c r="F14" s="78"/>
      <c r="G14" s="121">
        <f t="shared" si="0"/>
        <v>0</v>
      </c>
    </row>
    <row r="15" spans="1:7" ht="24" customHeight="1" thickBot="1">
      <c r="A15" s="122" t="s">
        <v>11</v>
      </c>
      <c r="B15" s="123" t="s">
        <v>159</v>
      </c>
      <c r="C15" s="79"/>
      <c r="D15" s="79"/>
      <c r="E15" s="79"/>
      <c r="F15" s="79"/>
      <c r="G15" s="124">
        <f t="shared" si="0"/>
        <v>0</v>
      </c>
    </row>
    <row r="16" spans="1:7" s="80" customFormat="1" ht="24" customHeight="1" thickBot="1">
      <c r="A16" s="125" t="s">
        <v>12</v>
      </c>
      <c r="B16" s="126" t="s">
        <v>38</v>
      </c>
      <c r="C16" s="127">
        <f>SUM(C10:C15)</f>
        <v>0</v>
      </c>
      <c r="D16" s="127">
        <f>SUM(D10:D15)</f>
        <v>0</v>
      </c>
      <c r="E16" s="127">
        <f>SUM(E10:E15)</f>
        <v>0</v>
      </c>
      <c r="F16" s="127">
        <f>SUM(F10:F15)</f>
        <v>0</v>
      </c>
      <c r="G16" s="128">
        <f t="shared" si="0"/>
        <v>0</v>
      </c>
    </row>
    <row r="17" spans="1:7" s="75" customFormat="1" ht="12.75">
      <c r="A17" s="106"/>
      <c r="B17" s="106"/>
      <c r="C17" s="106"/>
      <c r="D17" s="106"/>
      <c r="E17" s="106"/>
      <c r="F17" s="106"/>
      <c r="G17" s="106"/>
    </row>
    <row r="18" spans="1:7" s="75" customFormat="1" ht="12.75">
      <c r="A18" s="106"/>
      <c r="B18" s="106"/>
      <c r="C18" s="106"/>
      <c r="D18" s="106"/>
      <c r="E18" s="106"/>
      <c r="F18" s="106"/>
      <c r="G18" s="106"/>
    </row>
    <row r="19" spans="1:7" s="75" customFormat="1" ht="12.75">
      <c r="A19" s="106"/>
      <c r="B19" s="106"/>
      <c r="C19" s="106"/>
      <c r="D19" s="106"/>
      <c r="E19" s="106"/>
      <c r="F19" s="106"/>
      <c r="G19" s="106"/>
    </row>
    <row r="20" spans="1:7" s="75" customFormat="1" ht="15.75">
      <c r="A20" s="74" t="s">
        <v>579</v>
      </c>
      <c r="B20" s="106"/>
      <c r="C20" s="106"/>
      <c r="D20" s="106"/>
      <c r="E20" s="106"/>
      <c r="F20" s="106"/>
      <c r="G20" s="106"/>
    </row>
    <row r="21" spans="1:7" s="75" customFormat="1" ht="12.75">
      <c r="A21" s="106"/>
      <c r="B21" s="106"/>
      <c r="C21" s="106"/>
      <c r="D21" s="106"/>
      <c r="E21" s="106"/>
      <c r="F21" s="106"/>
      <c r="G21" s="106"/>
    </row>
    <row r="22" spans="1:7" ht="12.75">
      <c r="A22" s="106"/>
      <c r="B22" s="106"/>
      <c r="C22" s="106"/>
      <c r="D22" s="106"/>
      <c r="E22" s="106"/>
      <c r="F22" s="106"/>
      <c r="G22" s="106"/>
    </row>
    <row r="23" spans="1:7" ht="12.75">
      <c r="A23" s="106"/>
      <c r="B23" s="106"/>
      <c r="C23" s="75"/>
      <c r="D23" s="75"/>
      <c r="E23" s="75"/>
      <c r="F23" s="75"/>
      <c r="G23" s="106"/>
    </row>
    <row r="24" spans="1:7" ht="13.5">
      <c r="A24" s="106"/>
      <c r="B24" s="106"/>
      <c r="C24" s="129"/>
      <c r="D24" s="130" t="s">
        <v>160</v>
      </c>
      <c r="E24" s="130"/>
      <c r="F24" s="129"/>
      <c r="G24" s="106"/>
    </row>
    <row r="25" spans="3:6" ht="13.5">
      <c r="C25" s="81"/>
      <c r="D25" s="82"/>
      <c r="E25" s="82"/>
      <c r="F25" s="81"/>
    </row>
    <row r="26" spans="3:6" ht="13.5">
      <c r="C26" s="81"/>
      <c r="D26" s="82"/>
      <c r="E26" s="82"/>
      <c r="F26" s="8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CE,Félkövér"&amp;12&amp;R&amp;"Times New Roman CE,Félkövér dőlt"&amp;11 10.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"/>
  <sheetViews>
    <sheetView zoomScale="120" zoomScaleNormal="120" zoomScaleSheetLayoutView="130" zoomScalePageLayoutView="0" workbookViewId="0" topLeftCell="A71">
      <selection activeCell="D96" sqref="D96"/>
    </sheetView>
  </sheetViews>
  <sheetFormatPr defaultColWidth="9.00390625" defaultRowHeight="12.75"/>
  <cols>
    <col min="1" max="1" width="9.00390625" style="191" customWidth="1"/>
    <col min="2" max="2" width="66.375" style="191" customWidth="1"/>
    <col min="3" max="3" width="15.50390625" style="192" customWidth="1"/>
    <col min="4" max="4" width="15.50390625" style="191" customWidth="1"/>
    <col min="5" max="5" width="9.00390625" style="27" customWidth="1"/>
    <col min="6" max="16384" width="9.375" style="27" customWidth="1"/>
  </cols>
  <sheetData>
    <row r="1" spans="1:4" ht="15.75" customHeight="1">
      <c r="A1" s="535" t="s">
        <v>3</v>
      </c>
      <c r="B1" s="535"/>
      <c r="C1" s="535"/>
      <c r="D1" s="535"/>
    </row>
    <row r="2" spans="1:4" ht="15.75" customHeight="1" thickBot="1">
      <c r="A2" s="536" t="s">
        <v>103</v>
      </c>
      <c r="B2" s="536"/>
      <c r="D2" s="338" t="s">
        <v>427</v>
      </c>
    </row>
    <row r="3" spans="1:4" ht="15.75" customHeight="1">
      <c r="A3" s="538" t="s">
        <v>54</v>
      </c>
      <c r="B3" s="540" t="s">
        <v>5</v>
      </c>
      <c r="C3" s="542" t="s">
        <v>360</v>
      </c>
      <c r="D3" s="542"/>
    </row>
    <row r="4" spans="1:4" ht="37.5" customHeight="1" thickBot="1">
      <c r="A4" s="539"/>
      <c r="B4" s="541"/>
      <c r="C4" s="199" t="s">
        <v>194</v>
      </c>
      <c r="D4" s="199" t="s">
        <v>195</v>
      </c>
    </row>
    <row r="5" spans="1:4" s="28" customFormat="1" ht="12" customHeight="1" thickBot="1">
      <c r="A5" s="24">
        <v>1</v>
      </c>
      <c r="B5" s="25">
        <v>2</v>
      </c>
      <c r="C5" s="25">
        <v>3</v>
      </c>
      <c r="D5" s="25">
        <v>4</v>
      </c>
    </row>
    <row r="6" spans="1:4" s="1" customFormat="1" ht="12" customHeight="1" thickBot="1">
      <c r="A6" s="17" t="s">
        <v>6</v>
      </c>
      <c r="B6" s="314" t="s">
        <v>198</v>
      </c>
      <c r="C6" s="205">
        <f>+C7+C8+C9+C10+C11+C12</f>
        <v>0</v>
      </c>
      <c r="D6" s="205">
        <f>+D7+D8+D9+D10+D11+D12</f>
        <v>0</v>
      </c>
    </row>
    <row r="7" spans="1:4" s="1" customFormat="1" ht="12" customHeight="1">
      <c r="A7" s="12" t="s">
        <v>66</v>
      </c>
      <c r="B7" s="315" t="s">
        <v>199</v>
      </c>
      <c r="C7" s="207"/>
      <c r="D7" s="207"/>
    </row>
    <row r="8" spans="1:4" s="1" customFormat="1" ht="12" customHeight="1">
      <c r="A8" s="11" t="s">
        <v>67</v>
      </c>
      <c r="B8" s="312" t="s">
        <v>200</v>
      </c>
      <c r="C8" s="206"/>
      <c r="D8" s="206"/>
    </row>
    <row r="9" spans="1:4" s="1" customFormat="1" ht="12" customHeight="1">
      <c r="A9" s="11" t="s">
        <v>68</v>
      </c>
      <c r="B9" s="312" t="s">
        <v>201</v>
      </c>
      <c r="C9" s="206"/>
      <c r="D9" s="206"/>
    </row>
    <row r="10" spans="1:4" s="1" customFormat="1" ht="12" customHeight="1">
      <c r="A10" s="11" t="s">
        <v>69</v>
      </c>
      <c r="B10" s="312" t="s">
        <v>202</v>
      </c>
      <c r="C10" s="206"/>
      <c r="D10" s="206"/>
    </row>
    <row r="11" spans="1:4" s="1" customFormat="1" ht="12" customHeight="1">
      <c r="A11" s="11" t="s">
        <v>100</v>
      </c>
      <c r="B11" s="312" t="s">
        <v>203</v>
      </c>
      <c r="C11" s="235"/>
      <c r="D11" s="235"/>
    </row>
    <row r="12" spans="1:4" s="1" customFormat="1" ht="12" customHeight="1" thickBot="1">
      <c r="A12" s="13" t="s">
        <v>70</v>
      </c>
      <c r="B12" s="311" t="s">
        <v>204</v>
      </c>
      <c r="C12" s="237"/>
      <c r="D12" s="237"/>
    </row>
    <row r="13" spans="1:4" s="1" customFormat="1" ht="12" customHeight="1" thickBot="1">
      <c r="A13" s="17" t="s">
        <v>7</v>
      </c>
      <c r="B13" s="316" t="s">
        <v>205</v>
      </c>
      <c r="C13" s="205">
        <f>+C14+C15+C16+C17+C18</f>
        <v>0</v>
      </c>
      <c r="D13" s="205">
        <f>+D14+D15+D16+D17+D18</f>
        <v>0</v>
      </c>
    </row>
    <row r="14" spans="1:4" s="1" customFormat="1" ht="12" customHeight="1">
      <c r="A14" s="12" t="s">
        <v>72</v>
      </c>
      <c r="B14" s="315" t="s">
        <v>206</v>
      </c>
      <c r="C14" s="207"/>
      <c r="D14" s="207"/>
    </row>
    <row r="15" spans="1:4" s="1" customFormat="1" ht="12" customHeight="1">
      <c r="A15" s="11" t="s">
        <v>73</v>
      </c>
      <c r="B15" s="312" t="s">
        <v>207</v>
      </c>
      <c r="C15" s="206"/>
      <c r="D15" s="206"/>
    </row>
    <row r="16" spans="1:4" s="1" customFormat="1" ht="12" customHeight="1">
      <c r="A16" s="11" t="s">
        <v>74</v>
      </c>
      <c r="B16" s="312" t="s">
        <v>413</v>
      </c>
      <c r="C16" s="206"/>
      <c r="D16" s="206"/>
    </row>
    <row r="17" spans="1:4" s="1" customFormat="1" ht="12" customHeight="1">
      <c r="A17" s="11" t="s">
        <v>75</v>
      </c>
      <c r="B17" s="312" t="s">
        <v>414</v>
      </c>
      <c r="C17" s="206"/>
      <c r="D17" s="206"/>
    </row>
    <row r="18" spans="1:4" s="1" customFormat="1" ht="12" customHeight="1">
      <c r="A18" s="11" t="s">
        <v>76</v>
      </c>
      <c r="B18" s="312" t="s">
        <v>210</v>
      </c>
      <c r="C18" s="206"/>
      <c r="D18" s="206"/>
    </row>
    <row r="19" spans="1:4" s="1" customFormat="1" ht="12" customHeight="1" thickBot="1">
      <c r="A19" s="13" t="s">
        <v>82</v>
      </c>
      <c r="B19" s="311" t="s">
        <v>211</v>
      </c>
      <c r="C19" s="208"/>
      <c r="D19" s="208"/>
    </row>
    <row r="20" spans="1:4" s="1" customFormat="1" ht="12" customHeight="1" thickBot="1">
      <c r="A20" s="17" t="s">
        <v>8</v>
      </c>
      <c r="B20" s="314" t="s">
        <v>212</v>
      </c>
      <c r="C20" s="205">
        <f>+C21+C22+C23+C24+C25</f>
        <v>0</v>
      </c>
      <c r="D20" s="205">
        <f>+D21+D22+D23+D24+D25</f>
        <v>0</v>
      </c>
    </row>
    <row r="21" spans="1:4" s="1" customFormat="1" ht="12" customHeight="1">
      <c r="A21" s="12" t="s">
        <v>55</v>
      </c>
      <c r="B21" s="315" t="s">
        <v>213</v>
      </c>
      <c r="C21" s="207"/>
      <c r="D21" s="207"/>
    </row>
    <row r="22" spans="1:4" s="1" customFormat="1" ht="12" customHeight="1">
      <c r="A22" s="11" t="s">
        <v>56</v>
      </c>
      <c r="B22" s="312" t="s">
        <v>214</v>
      </c>
      <c r="C22" s="206"/>
      <c r="D22" s="206"/>
    </row>
    <row r="23" spans="1:4" s="1" customFormat="1" ht="12" customHeight="1">
      <c r="A23" s="11" t="s">
        <v>57</v>
      </c>
      <c r="B23" s="312" t="s">
        <v>415</v>
      </c>
      <c r="C23" s="206"/>
      <c r="D23" s="206"/>
    </row>
    <row r="24" spans="1:4" s="1" customFormat="1" ht="12" customHeight="1">
      <c r="A24" s="11" t="s">
        <v>58</v>
      </c>
      <c r="B24" s="312" t="s">
        <v>416</v>
      </c>
      <c r="C24" s="206"/>
      <c r="D24" s="206"/>
    </row>
    <row r="25" spans="1:4" s="1" customFormat="1" ht="12" customHeight="1">
      <c r="A25" s="11" t="s">
        <v>112</v>
      </c>
      <c r="B25" s="312" t="s">
        <v>217</v>
      </c>
      <c r="C25" s="206"/>
      <c r="D25" s="206"/>
    </row>
    <row r="26" spans="1:4" s="1" customFormat="1" ht="12" customHeight="1" thickBot="1">
      <c r="A26" s="13" t="s">
        <v>113</v>
      </c>
      <c r="B26" s="311" t="s">
        <v>218</v>
      </c>
      <c r="C26" s="208"/>
      <c r="D26" s="208"/>
    </row>
    <row r="27" spans="1:4" s="1" customFormat="1" ht="12" customHeight="1" thickBot="1">
      <c r="A27" s="17" t="s">
        <v>114</v>
      </c>
      <c r="B27" s="314" t="s">
        <v>219</v>
      </c>
      <c r="C27" s="214">
        <f>+C28+C31+C32+C33</f>
        <v>0</v>
      </c>
      <c r="D27" s="214">
        <f>+D28+D31+D32+D33</f>
        <v>0</v>
      </c>
    </row>
    <row r="28" spans="1:4" s="1" customFormat="1" ht="12" customHeight="1">
      <c r="A28" s="12" t="s">
        <v>220</v>
      </c>
      <c r="B28" s="315" t="s">
        <v>221</v>
      </c>
      <c r="C28" s="239">
        <f>+C29+C30</f>
        <v>0</v>
      </c>
      <c r="D28" s="239">
        <f>+D29+D30</f>
        <v>0</v>
      </c>
    </row>
    <row r="29" spans="1:4" s="1" customFormat="1" ht="12" customHeight="1">
      <c r="A29" s="11" t="s">
        <v>222</v>
      </c>
      <c r="B29" s="312" t="s">
        <v>223</v>
      </c>
      <c r="C29" s="206"/>
      <c r="D29" s="206"/>
    </row>
    <row r="30" spans="1:4" s="1" customFormat="1" ht="12" customHeight="1">
      <c r="A30" s="11" t="s">
        <v>224</v>
      </c>
      <c r="B30" s="312" t="s">
        <v>225</v>
      </c>
      <c r="C30" s="206"/>
      <c r="D30" s="206"/>
    </row>
    <row r="31" spans="1:4" s="1" customFormat="1" ht="12" customHeight="1">
      <c r="A31" s="11" t="s">
        <v>226</v>
      </c>
      <c r="B31" s="312" t="s">
        <v>227</v>
      </c>
      <c r="C31" s="206"/>
      <c r="D31" s="206"/>
    </row>
    <row r="32" spans="1:4" s="1" customFormat="1" ht="12" customHeight="1">
      <c r="A32" s="11" t="s">
        <v>228</v>
      </c>
      <c r="B32" s="312" t="s">
        <v>229</v>
      </c>
      <c r="C32" s="206"/>
      <c r="D32" s="206"/>
    </row>
    <row r="33" spans="1:4" s="1" customFormat="1" ht="12" customHeight="1" thickBot="1">
      <c r="A33" s="13" t="s">
        <v>230</v>
      </c>
      <c r="B33" s="311" t="s">
        <v>231</v>
      </c>
      <c r="C33" s="208"/>
      <c r="D33" s="208"/>
    </row>
    <row r="34" spans="1:4" s="1" customFormat="1" ht="12" customHeight="1" thickBot="1">
      <c r="A34" s="17" t="s">
        <v>10</v>
      </c>
      <c r="B34" s="314" t="s">
        <v>232</v>
      </c>
      <c r="C34" s="205">
        <f>SUM(C35:C44)</f>
        <v>5765</v>
      </c>
      <c r="D34" s="205">
        <f>SUM(D35:D44)</f>
        <v>11506</v>
      </c>
    </row>
    <row r="35" spans="1:4" s="1" customFormat="1" ht="12" customHeight="1">
      <c r="A35" s="12" t="s">
        <v>59</v>
      </c>
      <c r="B35" s="315" t="s">
        <v>233</v>
      </c>
      <c r="C35" s="207"/>
      <c r="D35" s="207"/>
    </row>
    <row r="36" spans="1:4" s="1" customFormat="1" ht="12" customHeight="1">
      <c r="A36" s="11" t="s">
        <v>60</v>
      </c>
      <c r="B36" s="312" t="s">
        <v>234</v>
      </c>
      <c r="C36" s="206">
        <v>50</v>
      </c>
      <c r="D36" s="206">
        <v>1356</v>
      </c>
    </row>
    <row r="37" spans="1:4" s="1" customFormat="1" ht="12" customHeight="1">
      <c r="A37" s="11" t="s">
        <v>61</v>
      </c>
      <c r="B37" s="312" t="s">
        <v>235</v>
      </c>
      <c r="C37" s="206"/>
      <c r="D37" s="206"/>
    </row>
    <row r="38" spans="1:4" s="1" customFormat="1" ht="12" customHeight="1">
      <c r="A38" s="11" t="s">
        <v>116</v>
      </c>
      <c r="B38" s="312" t="s">
        <v>236</v>
      </c>
      <c r="C38" s="206"/>
      <c r="D38" s="206"/>
    </row>
    <row r="39" spans="1:4" s="1" customFormat="1" ht="12" customHeight="1">
      <c r="A39" s="11" t="s">
        <v>117</v>
      </c>
      <c r="B39" s="312" t="s">
        <v>237</v>
      </c>
      <c r="C39" s="206"/>
      <c r="D39" s="206"/>
    </row>
    <row r="40" spans="1:4" s="1" customFormat="1" ht="12" customHeight="1">
      <c r="A40" s="11" t="s">
        <v>118</v>
      </c>
      <c r="B40" s="312" t="s">
        <v>238</v>
      </c>
      <c r="C40" s="206"/>
      <c r="D40" s="206"/>
    </row>
    <row r="41" spans="1:4" s="1" customFormat="1" ht="12" customHeight="1">
      <c r="A41" s="11" t="s">
        <v>119</v>
      </c>
      <c r="B41" s="312" t="s">
        <v>239</v>
      </c>
      <c r="C41" s="206"/>
      <c r="D41" s="206"/>
    </row>
    <row r="42" spans="1:4" s="1" customFormat="1" ht="12" customHeight="1">
      <c r="A42" s="11" t="s">
        <v>120</v>
      </c>
      <c r="B42" s="312" t="s">
        <v>240</v>
      </c>
      <c r="C42" s="206"/>
      <c r="D42" s="206">
        <v>4435</v>
      </c>
    </row>
    <row r="43" spans="1:4" s="1" customFormat="1" ht="12" customHeight="1">
      <c r="A43" s="11" t="s">
        <v>241</v>
      </c>
      <c r="B43" s="312" t="s">
        <v>242</v>
      </c>
      <c r="C43" s="209"/>
      <c r="D43" s="209"/>
    </row>
    <row r="44" spans="1:4" s="1" customFormat="1" ht="12" customHeight="1" thickBot="1">
      <c r="A44" s="13" t="s">
        <v>243</v>
      </c>
      <c r="B44" s="311" t="s">
        <v>244</v>
      </c>
      <c r="C44" s="210">
        <v>5715</v>
      </c>
      <c r="D44" s="210">
        <v>5715</v>
      </c>
    </row>
    <row r="45" spans="1:4" s="1" customFormat="1" ht="12" customHeight="1" thickBot="1">
      <c r="A45" s="17" t="s">
        <v>11</v>
      </c>
      <c r="B45" s="314" t="s">
        <v>245</v>
      </c>
      <c r="C45" s="205">
        <f>SUM(C46:C50)</f>
        <v>0</v>
      </c>
      <c r="D45" s="205">
        <f>SUM(D46:D50)</f>
        <v>0</v>
      </c>
    </row>
    <row r="46" spans="1:4" s="1" customFormat="1" ht="12" customHeight="1">
      <c r="A46" s="12" t="s">
        <v>62</v>
      </c>
      <c r="B46" s="315" t="s">
        <v>246</v>
      </c>
      <c r="C46" s="212"/>
      <c r="D46" s="212"/>
    </row>
    <row r="47" spans="1:4" s="1" customFormat="1" ht="12" customHeight="1">
      <c r="A47" s="11" t="s">
        <v>63</v>
      </c>
      <c r="B47" s="312" t="s">
        <v>247</v>
      </c>
      <c r="C47" s="209"/>
      <c r="D47" s="209"/>
    </row>
    <row r="48" spans="1:4" s="1" customFormat="1" ht="12" customHeight="1">
      <c r="A48" s="11" t="s">
        <v>248</v>
      </c>
      <c r="B48" s="312" t="s">
        <v>249</v>
      </c>
      <c r="C48" s="209"/>
      <c r="D48" s="209"/>
    </row>
    <row r="49" spans="1:4" s="1" customFormat="1" ht="12" customHeight="1">
      <c r="A49" s="11" t="s">
        <v>250</v>
      </c>
      <c r="B49" s="312" t="s">
        <v>251</v>
      </c>
      <c r="C49" s="209"/>
      <c r="D49" s="209"/>
    </row>
    <row r="50" spans="1:4" s="1" customFormat="1" ht="12" customHeight="1" thickBot="1">
      <c r="A50" s="13" t="s">
        <v>252</v>
      </c>
      <c r="B50" s="311" t="s">
        <v>253</v>
      </c>
      <c r="C50" s="210"/>
      <c r="D50" s="210"/>
    </row>
    <row r="51" spans="1:4" s="1" customFormat="1" ht="12" customHeight="1" thickBot="1">
      <c r="A51" s="17" t="s">
        <v>121</v>
      </c>
      <c r="B51" s="314" t="s">
        <v>254</v>
      </c>
      <c r="C51" s="205">
        <f>SUM(C52:C54)</f>
        <v>0</v>
      </c>
      <c r="D51" s="205">
        <f>SUM(D52:D54)</f>
        <v>0</v>
      </c>
    </row>
    <row r="52" spans="1:4" s="1" customFormat="1" ht="12" customHeight="1">
      <c r="A52" s="12" t="s">
        <v>64</v>
      </c>
      <c r="B52" s="315" t="s">
        <v>255</v>
      </c>
      <c r="C52" s="207"/>
      <c r="D52" s="207"/>
    </row>
    <row r="53" spans="1:4" s="1" customFormat="1" ht="12" customHeight="1">
      <c r="A53" s="11" t="s">
        <v>65</v>
      </c>
      <c r="B53" s="312" t="s">
        <v>256</v>
      </c>
      <c r="C53" s="206"/>
      <c r="D53" s="206"/>
    </row>
    <row r="54" spans="1:4" s="1" customFormat="1" ht="12" customHeight="1">
      <c r="A54" s="11" t="s">
        <v>257</v>
      </c>
      <c r="B54" s="312" t="s">
        <v>258</v>
      </c>
      <c r="C54" s="206"/>
      <c r="D54" s="206"/>
    </row>
    <row r="55" spans="1:4" s="1" customFormat="1" ht="12" customHeight="1" thickBot="1">
      <c r="A55" s="13" t="s">
        <v>259</v>
      </c>
      <c r="B55" s="311" t="s">
        <v>260</v>
      </c>
      <c r="C55" s="208"/>
      <c r="D55" s="208"/>
    </row>
    <row r="56" spans="1:4" s="1" customFormat="1" ht="12" customHeight="1" thickBot="1">
      <c r="A56" s="17" t="s">
        <v>13</v>
      </c>
      <c r="B56" s="316" t="s">
        <v>261</v>
      </c>
      <c r="C56" s="205">
        <f>SUM(C57:C59)</f>
        <v>90</v>
      </c>
      <c r="D56" s="205">
        <f>SUM(D57:D59)</f>
        <v>90</v>
      </c>
    </row>
    <row r="57" spans="1:4" s="1" customFormat="1" ht="12" customHeight="1">
      <c r="A57" s="11" t="s">
        <v>122</v>
      </c>
      <c r="B57" s="315" t="s">
        <v>262</v>
      </c>
      <c r="C57" s="209"/>
      <c r="D57" s="209"/>
    </row>
    <row r="58" spans="1:4" s="1" customFormat="1" ht="12" customHeight="1">
      <c r="A58" s="11" t="s">
        <v>123</v>
      </c>
      <c r="B58" s="312" t="s">
        <v>263</v>
      </c>
      <c r="C58" s="209">
        <v>90</v>
      </c>
      <c r="D58" s="209">
        <v>90</v>
      </c>
    </row>
    <row r="59" spans="1:4" s="1" customFormat="1" ht="12" customHeight="1">
      <c r="A59" s="11" t="s">
        <v>167</v>
      </c>
      <c r="B59" s="312" t="s">
        <v>264</v>
      </c>
      <c r="C59" s="209"/>
      <c r="D59" s="209"/>
    </row>
    <row r="60" spans="1:4" s="1" customFormat="1" ht="12" customHeight="1" thickBot="1">
      <c r="A60" s="11" t="s">
        <v>265</v>
      </c>
      <c r="B60" s="311" t="s">
        <v>266</v>
      </c>
      <c r="C60" s="209"/>
      <c r="D60" s="209"/>
    </row>
    <row r="61" spans="1:4" s="1" customFormat="1" ht="12" customHeight="1" thickBot="1">
      <c r="A61" s="17" t="s">
        <v>14</v>
      </c>
      <c r="B61" s="314" t="s">
        <v>267</v>
      </c>
      <c r="C61" s="214">
        <f>+C6+C13+C20+C27+C34+C45+C51+C56</f>
        <v>5855</v>
      </c>
      <c r="D61" s="214">
        <f>+D6+D13+D20+D27+D34+D45+D51+D56</f>
        <v>11596</v>
      </c>
    </row>
    <row r="62" spans="1:4" s="1" customFormat="1" ht="12" customHeight="1" thickBot="1">
      <c r="A62" s="240" t="s">
        <v>268</v>
      </c>
      <c r="B62" s="316" t="s">
        <v>269</v>
      </c>
      <c r="C62" s="205">
        <f>SUM(C63:C65)</f>
        <v>0</v>
      </c>
      <c r="D62" s="205">
        <f>SUM(D63:D65)</f>
        <v>0</v>
      </c>
    </row>
    <row r="63" spans="1:4" s="1" customFormat="1" ht="12" customHeight="1">
      <c r="A63" s="11" t="s">
        <v>270</v>
      </c>
      <c r="B63" s="315" t="s">
        <v>271</v>
      </c>
      <c r="C63" s="209"/>
      <c r="D63" s="209"/>
    </row>
    <row r="64" spans="1:4" s="1" customFormat="1" ht="12" customHeight="1">
      <c r="A64" s="11" t="s">
        <v>272</v>
      </c>
      <c r="B64" s="312" t="s">
        <v>273</v>
      </c>
      <c r="C64" s="209"/>
      <c r="D64" s="209"/>
    </row>
    <row r="65" spans="1:4" s="1" customFormat="1" ht="12" customHeight="1" thickBot="1">
      <c r="A65" s="11" t="s">
        <v>274</v>
      </c>
      <c r="B65" s="301" t="s">
        <v>412</v>
      </c>
      <c r="C65" s="209"/>
      <c r="D65" s="209"/>
    </row>
    <row r="66" spans="1:4" s="1" customFormat="1" ht="12" customHeight="1" thickBot="1">
      <c r="A66" s="240" t="s">
        <v>276</v>
      </c>
      <c r="B66" s="316" t="s">
        <v>277</v>
      </c>
      <c r="C66" s="205">
        <f>SUM(C67:C70)</f>
        <v>0</v>
      </c>
      <c r="D66" s="205">
        <f>SUM(D67:D70)</f>
        <v>0</v>
      </c>
    </row>
    <row r="67" spans="1:4" s="1" customFormat="1" ht="12" customHeight="1">
      <c r="A67" s="11" t="s">
        <v>101</v>
      </c>
      <c r="B67" s="315" t="s">
        <v>278</v>
      </c>
      <c r="C67" s="209"/>
      <c r="D67" s="209"/>
    </row>
    <row r="68" spans="1:4" s="1" customFormat="1" ht="12" customHeight="1">
      <c r="A68" s="11" t="s">
        <v>102</v>
      </c>
      <c r="B68" s="312" t="s">
        <v>279</v>
      </c>
      <c r="C68" s="209"/>
      <c r="D68" s="209"/>
    </row>
    <row r="69" spans="1:4" s="1" customFormat="1" ht="12" customHeight="1">
      <c r="A69" s="11" t="s">
        <v>280</v>
      </c>
      <c r="B69" s="312" t="s">
        <v>281</v>
      </c>
      <c r="C69" s="209"/>
      <c r="D69" s="209"/>
    </row>
    <row r="70" spans="1:6" s="1" customFormat="1" ht="12" customHeight="1" thickBot="1">
      <c r="A70" s="11" t="s">
        <v>282</v>
      </c>
      <c r="B70" s="311" t="s">
        <v>283</v>
      </c>
      <c r="C70" s="209"/>
      <c r="D70" s="209"/>
      <c r="F70" s="29"/>
    </row>
    <row r="71" spans="1:4" s="1" customFormat="1" ht="12" customHeight="1" thickBot="1">
      <c r="A71" s="240" t="s">
        <v>284</v>
      </c>
      <c r="B71" s="316" t="s">
        <v>285</v>
      </c>
      <c r="C71" s="205">
        <f>SUM(C72:C73)</f>
        <v>0</v>
      </c>
      <c r="D71" s="205">
        <f>SUM(D72:D73)</f>
        <v>0</v>
      </c>
    </row>
    <row r="72" spans="1:4" s="1" customFormat="1" ht="12" customHeight="1">
      <c r="A72" s="11" t="s">
        <v>286</v>
      </c>
      <c r="B72" s="315" t="s">
        <v>287</v>
      </c>
      <c r="C72" s="209"/>
      <c r="D72" s="209"/>
    </row>
    <row r="73" spans="1:4" s="1" customFormat="1" ht="12" customHeight="1" thickBot="1">
      <c r="A73" s="11" t="s">
        <v>288</v>
      </c>
      <c r="B73" s="311" t="s">
        <v>289</v>
      </c>
      <c r="C73" s="209"/>
      <c r="D73" s="209"/>
    </row>
    <row r="74" spans="1:4" s="1" customFormat="1" ht="12" customHeight="1" thickBot="1">
      <c r="A74" s="240" t="s">
        <v>290</v>
      </c>
      <c r="B74" s="316" t="s">
        <v>291</v>
      </c>
      <c r="C74" s="205">
        <f>SUM(C75:C77)</f>
        <v>0</v>
      </c>
      <c r="D74" s="205">
        <f>SUM(D75:D77)</f>
        <v>0</v>
      </c>
    </row>
    <row r="75" spans="1:4" s="1" customFormat="1" ht="12" customHeight="1">
      <c r="A75" s="11" t="s">
        <v>292</v>
      </c>
      <c r="B75" s="315" t="s">
        <v>293</v>
      </c>
      <c r="C75" s="209"/>
      <c r="D75" s="209"/>
    </row>
    <row r="76" spans="1:4" s="1" customFormat="1" ht="12" customHeight="1">
      <c r="A76" s="11" t="s">
        <v>294</v>
      </c>
      <c r="B76" s="312" t="s">
        <v>295</v>
      </c>
      <c r="C76" s="209"/>
      <c r="D76" s="209"/>
    </row>
    <row r="77" spans="1:4" s="1" customFormat="1" ht="12" customHeight="1" thickBot="1">
      <c r="A77" s="11" t="s">
        <v>296</v>
      </c>
      <c r="B77" s="311" t="s">
        <v>297</v>
      </c>
      <c r="C77" s="209"/>
      <c r="D77" s="209"/>
    </row>
    <row r="78" spans="1:4" s="1" customFormat="1" ht="12" customHeight="1" thickBot="1">
      <c r="A78" s="240" t="s">
        <v>298</v>
      </c>
      <c r="B78" s="316" t="s">
        <v>299</v>
      </c>
      <c r="C78" s="205">
        <f>SUM(C79:C82)</f>
        <v>0</v>
      </c>
      <c r="D78" s="205">
        <f>SUM(D79:D82)</f>
        <v>0</v>
      </c>
    </row>
    <row r="79" spans="1:4" s="1" customFormat="1" ht="12" customHeight="1">
      <c r="A79" s="242" t="s">
        <v>300</v>
      </c>
      <c r="B79" s="315" t="s">
        <v>301</v>
      </c>
      <c r="C79" s="209"/>
      <c r="D79" s="209"/>
    </row>
    <row r="80" spans="1:4" s="1" customFormat="1" ht="12" customHeight="1">
      <c r="A80" s="243" t="s">
        <v>302</v>
      </c>
      <c r="B80" s="312" t="s">
        <v>303</v>
      </c>
      <c r="C80" s="209"/>
      <c r="D80" s="209"/>
    </row>
    <row r="81" spans="1:4" s="1" customFormat="1" ht="12" customHeight="1">
      <c r="A81" s="243" t="s">
        <v>304</v>
      </c>
      <c r="B81" s="312" t="s">
        <v>305</v>
      </c>
      <c r="C81" s="209"/>
      <c r="D81" s="209"/>
    </row>
    <row r="82" spans="1:4" s="1" customFormat="1" ht="12" customHeight="1" thickBot="1">
      <c r="A82" s="244" t="s">
        <v>306</v>
      </c>
      <c r="B82" s="311" t="s">
        <v>307</v>
      </c>
      <c r="C82" s="209"/>
      <c r="D82" s="209"/>
    </row>
    <row r="83" spans="1:4" s="1" customFormat="1" ht="12" customHeight="1" thickBot="1">
      <c r="A83" s="240" t="s">
        <v>308</v>
      </c>
      <c r="B83" s="316" t="s">
        <v>309</v>
      </c>
      <c r="C83" s="245"/>
      <c r="D83" s="245"/>
    </row>
    <row r="84" spans="1:4" s="1" customFormat="1" ht="12" customHeight="1" thickBot="1">
      <c r="A84" s="240" t="s">
        <v>310</v>
      </c>
      <c r="B84" s="283" t="s">
        <v>311</v>
      </c>
      <c r="C84" s="214">
        <f>+C62+C66+C71+C74+C78+C83</f>
        <v>0</v>
      </c>
      <c r="D84" s="214">
        <f>+D62+D66+D71+D74+D78+D83</f>
        <v>0</v>
      </c>
    </row>
    <row r="85" spans="1:4" s="1" customFormat="1" ht="12" customHeight="1" thickBot="1">
      <c r="A85" s="247" t="s">
        <v>312</v>
      </c>
      <c r="B85" s="284" t="s">
        <v>313</v>
      </c>
      <c r="C85" s="214">
        <f>+C61+C84</f>
        <v>5855</v>
      </c>
      <c r="D85" s="214">
        <f>+D61+D84</f>
        <v>11596</v>
      </c>
    </row>
    <row r="86" spans="1:4" s="1" customFormat="1" ht="12" customHeight="1">
      <c r="A86" s="249"/>
      <c r="B86" s="250"/>
      <c r="C86" s="251"/>
      <c r="D86" s="252"/>
    </row>
    <row r="87" spans="1:4" s="1" customFormat="1" ht="12" customHeight="1">
      <c r="A87" s="535" t="s">
        <v>34</v>
      </c>
      <c r="B87" s="535"/>
      <c r="C87" s="535"/>
      <c r="D87" s="535"/>
    </row>
    <row r="88" spans="1:4" s="1" customFormat="1" ht="12" customHeight="1" thickBot="1">
      <c r="A88" s="537" t="s">
        <v>104</v>
      </c>
      <c r="B88" s="537"/>
      <c r="C88" s="192"/>
      <c r="D88" s="231"/>
    </row>
    <row r="89" spans="1:4" s="1" customFormat="1" ht="12" customHeight="1">
      <c r="A89" s="538" t="s">
        <v>54</v>
      </c>
      <c r="B89" s="540" t="s">
        <v>420</v>
      </c>
      <c r="C89" s="542" t="s">
        <v>360</v>
      </c>
      <c r="D89" s="542"/>
    </row>
    <row r="90" spans="1:5" s="1" customFormat="1" ht="24" customHeight="1" thickBot="1">
      <c r="A90" s="539"/>
      <c r="B90" s="541"/>
      <c r="C90" s="199" t="s">
        <v>194</v>
      </c>
      <c r="D90" s="199" t="s">
        <v>195</v>
      </c>
      <c r="E90" s="253"/>
    </row>
    <row r="91" spans="1:5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53"/>
    </row>
    <row r="92" spans="1:5" s="1" customFormat="1" ht="15" customHeight="1" thickBot="1">
      <c r="A92" s="19" t="s">
        <v>6</v>
      </c>
      <c r="B92" s="23" t="s">
        <v>418</v>
      </c>
      <c r="C92" s="285">
        <f>SUM(C93:C97)</f>
        <v>23515</v>
      </c>
      <c r="D92" s="204">
        <f>+D93+D94+D95+D96+D97</f>
        <v>29560</v>
      </c>
      <c r="E92" s="253"/>
    </row>
    <row r="93" spans="1:4" s="1" customFormat="1" ht="12.75" customHeight="1">
      <c r="A93" s="14" t="s">
        <v>66</v>
      </c>
      <c r="B93" s="304" t="s">
        <v>35</v>
      </c>
      <c r="C93" s="286">
        <v>3506</v>
      </c>
      <c r="D93" s="297">
        <v>7861</v>
      </c>
    </row>
    <row r="94" spans="1:4" ht="16.5" customHeight="1">
      <c r="A94" s="11" t="s">
        <v>67</v>
      </c>
      <c r="B94" s="305" t="s">
        <v>124</v>
      </c>
      <c r="C94" s="287">
        <v>895</v>
      </c>
      <c r="D94" s="206">
        <v>2585</v>
      </c>
    </row>
    <row r="95" spans="1:4" ht="15.75">
      <c r="A95" s="11" t="s">
        <v>68</v>
      </c>
      <c r="B95" s="305" t="s">
        <v>93</v>
      </c>
      <c r="C95" s="288">
        <v>13060</v>
      </c>
      <c r="D95" s="208">
        <v>13060</v>
      </c>
    </row>
    <row r="96" spans="1:4" s="28" customFormat="1" ht="12" customHeight="1">
      <c r="A96" s="11" t="s">
        <v>69</v>
      </c>
      <c r="B96" s="306" t="s">
        <v>125</v>
      </c>
      <c r="C96" s="288">
        <v>2100</v>
      </c>
      <c r="D96" s="208">
        <v>2100</v>
      </c>
    </row>
    <row r="97" spans="1:4" ht="12" customHeight="1">
      <c r="A97" s="11" t="s">
        <v>77</v>
      </c>
      <c r="B97" s="307" t="s">
        <v>126</v>
      </c>
      <c r="C97" s="288">
        <v>3954</v>
      </c>
      <c r="D97" s="208">
        <v>3954</v>
      </c>
    </row>
    <row r="98" spans="1:4" ht="12" customHeight="1">
      <c r="A98" s="11" t="s">
        <v>70</v>
      </c>
      <c r="B98" s="305" t="s">
        <v>315</v>
      </c>
      <c r="C98" s="288"/>
      <c r="D98" s="208"/>
    </row>
    <row r="99" spans="1:4" ht="12" customHeight="1">
      <c r="A99" s="11" t="s">
        <v>71</v>
      </c>
      <c r="B99" s="308" t="s">
        <v>316</v>
      </c>
      <c r="C99" s="288"/>
      <c r="D99" s="208"/>
    </row>
    <row r="100" spans="1:4" ht="12" customHeight="1">
      <c r="A100" s="11" t="s">
        <v>78</v>
      </c>
      <c r="B100" s="305" t="s">
        <v>317</v>
      </c>
      <c r="C100" s="288"/>
      <c r="D100" s="208"/>
    </row>
    <row r="101" spans="1:4" ht="12" customHeight="1">
      <c r="A101" s="11" t="s">
        <v>79</v>
      </c>
      <c r="B101" s="305" t="s">
        <v>318</v>
      </c>
      <c r="C101" s="288"/>
      <c r="D101" s="208"/>
    </row>
    <row r="102" spans="1:4" ht="12" customHeight="1">
      <c r="A102" s="11" t="s">
        <v>80</v>
      </c>
      <c r="B102" s="308" t="s">
        <v>319</v>
      </c>
      <c r="C102" s="288">
        <v>300</v>
      </c>
      <c r="D102" s="208">
        <v>300</v>
      </c>
    </row>
    <row r="103" spans="1:4" ht="12" customHeight="1">
      <c r="A103" s="11" t="s">
        <v>81</v>
      </c>
      <c r="B103" s="308" t="s">
        <v>320</v>
      </c>
      <c r="C103" s="288"/>
      <c r="D103" s="208"/>
    </row>
    <row r="104" spans="1:4" ht="12" customHeight="1">
      <c r="A104" s="11" t="s">
        <v>83</v>
      </c>
      <c r="B104" s="305" t="s">
        <v>321</v>
      </c>
      <c r="C104" s="288"/>
      <c r="D104" s="208"/>
    </row>
    <row r="105" spans="1:4" ht="12" customHeight="1">
      <c r="A105" s="10" t="s">
        <v>127</v>
      </c>
      <c r="B105" s="309" t="s">
        <v>322</v>
      </c>
      <c r="C105" s="288"/>
      <c r="D105" s="208"/>
    </row>
    <row r="106" spans="1:4" ht="12" customHeight="1">
      <c r="A106" s="11" t="s">
        <v>323</v>
      </c>
      <c r="B106" s="309" t="s">
        <v>324</v>
      </c>
      <c r="C106" s="288"/>
      <c r="D106" s="208"/>
    </row>
    <row r="107" spans="1:4" ht="12" customHeight="1" thickBot="1">
      <c r="A107" s="15" t="s">
        <v>325</v>
      </c>
      <c r="B107" s="310" t="s">
        <v>326</v>
      </c>
      <c r="C107" s="289">
        <v>3654</v>
      </c>
      <c r="D107" s="298">
        <v>3654</v>
      </c>
    </row>
    <row r="108" spans="1:4" ht="12" customHeight="1" thickBot="1">
      <c r="A108" s="17" t="s">
        <v>7</v>
      </c>
      <c r="B108" s="22" t="s">
        <v>419</v>
      </c>
      <c r="C108" s="290">
        <f>+C109+C111+C113</f>
        <v>9398</v>
      </c>
      <c r="D108" s="205">
        <f>+D109+D111+D113</f>
        <v>9398</v>
      </c>
    </row>
    <row r="109" spans="1:4" ht="12" customHeight="1">
      <c r="A109" s="12" t="s">
        <v>72</v>
      </c>
      <c r="B109" s="305" t="s">
        <v>166</v>
      </c>
      <c r="C109" s="291">
        <v>127</v>
      </c>
      <c r="D109" s="207">
        <v>127</v>
      </c>
    </row>
    <row r="110" spans="1:4" ht="12" customHeight="1">
      <c r="A110" s="12" t="s">
        <v>73</v>
      </c>
      <c r="B110" s="309" t="s">
        <v>328</v>
      </c>
      <c r="C110" s="291"/>
      <c r="D110" s="207"/>
    </row>
    <row r="111" spans="1:4" ht="12" customHeight="1">
      <c r="A111" s="12" t="s">
        <v>74</v>
      </c>
      <c r="B111" s="309" t="s">
        <v>128</v>
      </c>
      <c r="C111" s="287"/>
      <c r="D111" s="206"/>
    </row>
    <row r="112" spans="1:4" ht="12" customHeight="1">
      <c r="A112" s="12" t="s">
        <v>75</v>
      </c>
      <c r="B112" s="309" t="s">
        <v>329</v>
      </c>
      <c r="C112" s="292"/>
      <c r="D112" s="206"/>
    </row>
    <row r="113" spans="1:4" ht="12" customHeight="1">
      <c r="A113" s="12" t="s">
        <v>76</v>
      </c>
      <c r="B113" s="311" t="s">
        <v>168</v>
      </c>
      <c r="C113" s="292">
        <v>9271</v>
      </c>
      <c r="D113" s="206">
        <v>9271</v>
      </c>
    </row>
    <row r="114" spans="1:4" ht="12" customHeight="1">
      <c r="A114" s="12" t="s">
        <v>82</v>
      </c>
      <c r="B114" s="312" t="s">
        <v>417</v>
      </c>
      <c r="C114" s="292"/>
      <c r="D114" s="206"/>
    </row>
    <row r="115" spans="1:4" ht="15.75">
      <c r="A115" s="12" t="s">
        <v>84</v>
      </c>
      <c r="B115" s="302" t="s">
        <v>330</v>
      </c>
      <c r="C115" s="292"/>
      <c r="D115" s="206"/>
    </row>
    <row r="116" spans="1:4" ht="12" customHeight="1">
      <c r="A116" s="12" t="s">
        <v>129</v>
      </c>
      <c r="B116" s="305" t="s">
        <v>318</v>
      </c>
      <c r="C116" s="292"/>
      <c r="D116" s="206"/>
    </row>
    <row r="117" spans="1:4" ht="12" customHeight="1">
      <c r="A117" s="12" t="s">
        <v>130</v>
      </c>
      <c r="B117" s="305" t="s">
        <v>331</v>
      </c>
      <c r="C117" s="292"/>
      <c r="D117" s="206"/>
    </row>
    <row r="118" spans="1:4" ht="12" customHeight="1">
      <c r="A118" s="12" t="s">
        <v>131</v>
      </c>
      <c r="B118" s="305" t="s">
        <v>332</v>
      </c>
      <c r="C118" s="292"/>
      <c r="D118" s="206"/>
    </row>
    <row r="119" spans="1:4" ht="12" customHeight="1">
      <c r="A119" s="12" t="s">
        <v>333</v>
      </c>
      <c r="B119" s="305" t="s">
        <v>321</v>
      </c>
      <c r="C119" s="292"/>
      <c r="D119" s="206"/>
    </row>
    <row r="120" spans="1:4" ht="12" customHeight="1">
      <c r="A120" s="12" t="s">
        <v>334</v>
      </c>
      <c r="B120" s="305" t="s">
        <v>335</v>
      </c>
      <c r="C120" s="292"/>
      <c r="D120" s="206"/>
    </row>
    <row r="121" spans="1:4" ht="12" customHeight="1" thickBot="1">
      <c r="A121" s="10" t="s">
        <v>336</v>
      </c>
      <c r="B121" s="305" t="s">
        <v>337</v>
      </c>
      <c r="C121" s="293"/>
      <c r="D121" s="208"/>
    </row>
    <row r="122" spans="1:4" ht="12" customHeight="1" thickBot="1">
      <c r="A122" s="17" t="s">
        <v>8</v>
      </c>
      <c r="B122" s="55" t="s">
        <v>338</v>
      </c>
      <c r="C122" s="290">
        <f>+C123+C124</f>
        <v>0</v>
      </c>
      <c r="D122" s="205">
        <f>+D123+D124</f>
        <v>0</v>
      </c>
    </row>
    <row r="123" spans="1:4" ht="12" customHeight="1">
      <c r="A123" s="12" t="s">
        <v>55</v>
      </c>
      <c r="B123" s="302" t="s">
        <v>44</v>
      </c>
      <c r="C123" s="291"/>
      <c r="D123" s="207"/>
    </row>
    <row r="124" spans="1:4" ht="12" customHeight="1" thickBot="1">
      <c r="A124" s="13" t="s">
        <v>56</v>
      </c>
      <c r="B124" s="309" t="s">
        <v>45</v>
      </c>
      <c r="C124" s="288"/>
      <c r="D124" s="208"/>
    </row>
    <row r="125" spans="1:4" ht="12" customHeight="1" thickBot="1">
      <c r="A125" s="17" t="s">
        <v>9</v>
      </c>
      <c r="B125" s="55" t="s">
        <v>339</v>
      </c>
      <c r="C125" s="290">
        <f>+C92+C108+C122</f>
        <v>32913</v>
      </c>
      <c r="D125" s="205">
        <f>+D92+D108+D122</f>
        <v>38958</v>
      </c>
    </row>
    <row r="126" spans="1:4" ht="12" customHeight="1" thickBot="1">
      <c r="A126" s="17" t="s">
        <v>10</v>
      </c>
      <c r="B126" s="55" t="s">
        <v>340</v>
      </c>
      <c r="C126" s="290">
        <f>+C127+C128+C129</f>
        <v>0</v>
      </c>
      <c r="D126" s="205">
        <f>+D127+D128+D129</f>
        <v>0</v>
      </c>
    </row>
    <row r="127" spans="1:4" ht="12" customHeight="1">
      <c r="A127" s="12" t="s">
        <v>59</v>
      </c>
      <c r="B127" s="302" t="s">
        <v>404</v>
      </c>
      <c r="C127" s="292"/>
      <c r="D127" s="206"/>
    </row>
    <row r="128" spans="1:4" ht="12" customHeight="1">
      <c r="A128" s="12" t="s">
        <v>60</v>
      </c>
      <c r="B128" s="302" t="s">
        <v>405</v>
      </c>
      <c r="C128" s="292"/>
      <c r="D128" s="206"/>
    </row>
    <row r="129" spans="1:4" ht="12" customHeight="1" thickBot="1">
      <c r="A129" s="10" t="s">
        <v>61</v>
      </c>
      <c r="B129" s="313" t="s">
        <v>406</v>
      </c>
      <c r="C129" s="292"/>
      <c r="D129" s="206"/>
    </row>
    <row r="130" spans="1:4" ht="12" customHeight="1" thickBot="1">
      <c r="A130" s="17" t="s">
        <v>11</v>
      </c>
      <c r="B130" s="55" t="s">
        <v>344</v>
      </c>
      <c r="C130" s="290">
        <f>+C131+C132+C133+C134</f>
        <v>0</v>
      </c>
      <c r="D130" s="205">
        <f>+D131+D132+D133+D134</f>
        <v>0</v>
      </c>
    </row>
    <row r="131" spans="1:4" ht="12" customHeight="1">
      <c r="A131" s="12" t="s">
        <v>62</v>
      </c>
      <c r="B131" s="302" t="s">
        <v>407</v>
      </c>
      <c r="C131" s="292"/>
      <c r="D131" s="206"/>
    </row>
    <row r="132" spans="1:4" ht="12" customHeight="1">
      <c r="A132" s="12" t="s">
        <v>63</v>
      </c>
      <c r="B132" s="302" t="s">
        <v>408</v>
      </c>
      <c r="C132" s="292"/>
      <c r="D132" s="206"/>
    </row>
    <row r="133" spans="1:4" ht="12" customHeight="1">
      <c r="A133" s="12" t="s">
        <v>248</v>
      </c>
      <c r="B133" s="302" t="s">
        <v>409</v>
      </c>
      <c r="C133" s="292"/>
      <c r="D133" s="206"/>
    </row>
    <row r="134" spans="1:4" ht="12" customHeight="1" thickBot="1">
      <c r="A134" s="10" t="s">
        <v>250</v>
      </c>
      <c r="B134" s="313" t="s">
        <v>410</v>
      </c>
      <c r="C134" s="292"/>
      <c r="D134" s="206"/>
    </row>
    <row r="135" spans="1:4" ht="12" customHeight="1" thickBot="1">
      <c r="A135" s="17" t="s">
        <v>12</v>
      </c>
      <c r="B135" s="55" t="s">
        <v>349</v>
      </c>
      <c r="C135" s="294">
        <f>+C136+C137+C138+C139</f>
        <v>0</v>
      </c>
      <c r="D135" s="214">
        <f>+D136+D137+D138+D139</f>
        <v>0</v>
      </c>
    </row>
    <row r="136" spans="1:4" ht="12" customHeight="1">
      <c r="A136" s="12" t="s">
        <v>64</v>
      </c>
      <c r="B136" s="302" t="s">
        <v>350</v>
      </c>
      <c r="C136" s="292"/>
      <c r="D136" s="206"/>
    </row>
    <row r="137" spans="1:4" ht="12" customHeight="1">
      <c r="A137" s="12" t="s">
        <v>65</v>
      </c>
      <c r="B137" s="302" t="s">
        <v>351</v>
      </c>
      <c r="C137" s="292"/>
      <c r="D137" s="206"/>
    </row>
    <row r="138" spans="1:4" ht="12" customHeight="1">
      <c r="A138" s="12" t="s">
        <v>257</v>
      </c>
      <c r="B138" s="302" t="s">
        <v>411</v>
      </c>
      <c r="C138" s="292"/>
      <c r="D138" s="206"/>
    </row>
    <row r="139" spans="1:4" ht="12" customHeight="1" thickBot="1">
      <c r="A139" s="10" t="s">
        <v>259</v>
      </c>
      <c r="B139" s="313" t="s">
        <v>393</v>
      </c>
      <c r="C139" s="292"/>
      <c r="D139" s="206"/>
    </row>
    <row r="140" spans="1:4" ht="12" customHeight="1" thickBot="1">
      <c r="A140" s="17" t="s">
        <v>13</v>
      </c>
      <c r="B140" s="55" t="s">
        <v>564</v>
      </c>
      <c r="C140" s="295">
        <f>+C141+C142+C143+C144</f>
        <v>0</v>
      </c>
      <c r="D140" s="299">
        <f>+D141+D142+D143+D144</f>
        <v>0</v>
      </c>
    </row>
    <row r="141" spans="1:4" ht="12" customHeight="1">
      <c r="A141" s="12" t="s">
        <v>122</v>
      </c>
      <c r="B141" s="302" t="s">
        <v>354</v>
      </c>
      <c r="C141" s="292"/>
      <c r="D141" s="206"/>
    </row>
    <row r="142" spans="1:4" ht="12" customHeight="1">
      <c r="A142" s="12" t="s">
        <v>123</v>
      </c>
      <c r="B142" s="302" t="s">
        <v>355</v>
      </c>
      <c r="C142" s="292"/>
      <c r="D142" s="206"/>
    </row>
    <row r="143" spans="1:4" ht="12" customHeight="1">
      <c r="A143" s="12" t="s">
        <v>167</v>
      </c>
      <c r="B143" s="302" t="s">
        <v>356</v>
      </c>
      <c r="C143" s="292"/>
      <c r="D143" s="206"/>
    </row>
    <row r="144" spans="1:4" ht="12" customHeight="1" thickBot="1">
      <c r="A144" s="12" t="s">
        <v>265</v>
      </c>
      <c r="B144" s="302" t="s">
        <v>357</v>
      </c>
      <c r="C144" s="292"/>
      <c r="D144" s="206"/>
    </row>
    <row r="145" spans="1:4" ht="12" customHeight="1" thickBot="1">
      <c r="A145" s="17" t="s">
        <v>14</v>
      </c>
      <c r="B145" s="55" t="s">
        <v>358</v>
      </c>
      <c r="C145" s="296">
        <f>+C126+C130+C135+C140</f>
        <v>0</v>
      </c>
      <c r="D145" s="300">
        <f>+D126+D130+D135+D140</f>
        <v>0</v>
      </c>
    </row>
    <row r="146" spans="1:4" ht="12" customHeight="1" thickBot="1">
      <c r="A146" s="136" t="s">
        <v>15</v>
      </c>
      <c r="B146" s="303" t="s">
        <v>359</v>
      </c>
      <c r="C146" s="296">
        <f>+C125+C145</f>
        <v>32913</v>
      </c>
      <c r="D146" s="300">
        <f>+D125+D145</f>
        <v>38958</v>
      </c>
    </row>
    <row r="147" ht="12" customHeight="1">
      <c r="C147" s="191"/>
    </row>
    <row r="148" spans="1:4" ht="18" customHeight="1">
      <c r="A148" s="543" t="s">
        <v>361</v>
      </c>
      <c r="B148" s="543"/>
      <c r="C148" s="543"/>
      <c r="D148" s="543"/>
    </row>
    <row r="149" spans="1:6" ht="12" customHeight="1" thickBot="1">
      <c r="A149" s="536" t="s">
        <v>105</v>
      </c>
      <c r="B149" s="536"/>
      <c r="C149" s="231"/>
      <c r="D149" s="231"/>
      <c r="E149" s="191"/>
      <c r="F149" s="191"/>
    </row>
    <row r="150" spans="1:6" ht="12" customHeight="1" thickBot="1">
      <c r="A150" s="17">
        <v>1</v>
      </c>
      <c r="B150" s="22" t="s">
        <v>362</v>
      </c>
      <c r="C150" s="256">
        <f>+C61-C125</f>
        <v>-27058</v>
      </c>
      <c r="D150" s="257">
        <f>+D61-D125</f>
        <v>-27362</v>
      </c>
      <c r="E150" s="191"/>
      <c r="F150" s="191"/>
    </row>
    <row r="151" spans="1:6" ht="12" customHeight="1" thickBot="1">
      <c r="A151" s="17" t="s">
        <v>7</v>
      </c>
      <c r="B151" s="22" t="s">
        <v>363</v>
      </c>
      <c r="C151" s="256">
        <f>+C84-C145</f>
        <v>0</v>
      </c>
      <c r="D151" s="257">
        <f>+D84-D145</f>
        <v>0</v>
      </c>
      <c r="E151" s="191"/>
      <c r="F151" s="191"/>
    </row>
    <row r="152" spans="3:5" ht="15" customHeight="1">
      <c r="C152" s="53"/>
      <c r="D152" s="53"/>
      <c r="E152" s="53"/>
    </row>
    <row r="153" s="1" customFormat="1" ht="12.75" customHeight="1"/>
    <row r="154" ht="15.75">
      <c r="C154" s="191"/>
    </row>
    <row r="155" ht="15.75">
      <c r="C155" s="191"/>
    </row>
    <row r="156" ht="15.75">
      <c r="C156" s="191"/>
    </row>
    <row r="157" ht="16.5" customHeight="1">
      <c r="C157" s="191"/>
    </row>
    <row r="158" ht="15.75">
      <c r="C158" s="191"/>
    </row>
    <row r="159" ht="15.75">
      <c r="C159" s="191"/>
    </row>
    <row r="160" ht="15.75">
      <c r="C160" s="191"/>
    </row>
    <row r="161" ht="15.75">
      <c r="C161" s="191"/>
    </row>
    <row r="162" ht="15.75">
      <c r="C162" s="191"/>
    </row>
    <row r="163" spans="5:6" s="191" customFormat="1" ht="15.75">
      <c r="E163" s="27"/>
      <c r="F163" s="27"/>
    </row>
    <row r="164" spans="5:6" s="191" customFormat="1" ht="15.75">
      <c r="E164" s="27"/>
      <c r="F164" s="27"/>
    </row>
    <row r="165" spans="5:6" s="191" customFormat="1" ht="15.75">
      <c r="E165" s="27"/>
      <c r="F165" s="27"/>
    </row>
    <row r="166" spans="5:6" s="191" customFormat="1" ht="15.75">
      <c r="E166" s="27"/>
      <c r="F166" s="27"/>
    </row>
  </sheetData>
  <sheetProtection/>
  <mergeCells count="12">
    <mergeCell ref="A88:B88"/>
    <mergeCell ref="A148:D148"/>
    <mergeCell ref="A149:B149"/>
    <mergeCell ref="A89:A90"/>
    <mergeCell ref="B89:B90"/>
    <mergeCell ref="C89:D89"/>
    <mergeCell ref="A1:D1"/>
    <mergeCell ref="A2:B2"/>
    <mergeCell ref="A3:A4"/>
    <mergeCell ref="B3:B4"/>
    <mergeCell ref="C3:D3"/>
    <mergeCell ref="A87:D8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CE,Félkövér"&amp;12&amp;U&amp;UTiszaszőlős Községi Önkormányzat 2014. évi költségvetés önként vállalt feladatainak mérlege&amp;R&amp;"Times New Roman CE,Félkövér dőlt"&amp;11 1.3. melléklet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PageLayoutView="0" workbookViewId="0" topLeftCell="A7">
      <selection activeCell="E15" sqref="E15"/>
    </sheetView>
  </sheetViews>
  <sheetFormatPr defaultColWidth="9.00390625" defaultRowHeight="12.75"/>
  <cols>
    <col min="1" max="1" width="6.875" style="95" customWidth="1"/>
    <col min="2" max="2" width="49.625" style="38" customWidth="1"/>
    <col min="3" max="8" width="12.875" style="38" customWidth="1"/>
    <col min="9" max="9" width="13.875" style="38" customWidth="1"/>
    <col min="10" max="16384" width="9.375" style="38" customWidth="1"/>
  </cols>
  <sheetData>
    <row r="1" spans="1:9" ht="27.75" customHeight="1">
      <c r="A1" s="604" t="s">
        <v>507</v>
      </c>
      <c r="B1" s="604"/>
      <c r="C1" s="604"/>
      <c r="D1" s="604"/>
      <c r="E1" s="604"/>
      <c r="F1" s="604"/>
      <c r="G1" s="604"/>
      <c r="H1" s="604"/>
      <c r="I1" s="604"/>
    </row>
    <row r="2" ht="20.25" customHeight="1" thickBot="1">
      <c r="I2" s="430" t="s">
        <v>46</v>
      </c>
    </row>
    <row r="3" spans="1:9" s="431" customFormat="1" ht="26.25" customHeight="1">
      <c r="A3" s="605" t="s">
        <v>54</v>
      </c>
      <c r="B3" s="607" t="s">
        <v>508</v>
      </c>
      <c r="C3" s="605" t="s">
        <v>509</v>
      </c>
      <c r="D3" s="605" t="s">
        <v>510</v>
      </c>
      <c r="E3" s="609" t="s">
        <v>511</v>
      </c>
      <c r="F3" s="610"/>
      <c r="G3" s="610"/>
      <c r="H3" s="611"/>
      <c r="I3" s="607" t="s">
        <v>37</v>
      </c>
    </row>
    <row r="4" spans="1:9" s="434" customFormat="1" ht="32.25" customHeight="1" thickBot="1">
      <c r="A4" s="606"/>
      <c r="B4" s="608"/>
      <c r="C4" s="608"/>
      <c r="D4" s="606"/>
      <c r="E4" s="432" t="s">
        <v>502</v>
      </c>
      <c r="F4" s="432" t="s">
        <v>187</v>
      </c>
      <c r="G4" s="432" t="s">
        <v>188</v>
      </c>
      <c r="H4" s="433" t="s">
        <v>512</v>
      </c>
      <c r="I4" s="608"/>
    </row>
    <row r="5" spans="1:9" s="440" customFormat="1" ht="12.75" customHeight="1" thickBot="1">
      <c r="A5" s="435">
        <v>1</v>
      </c>
      <c r="B5" s="436">
        <v>2</v>
      </c>
      <c r="C5" s="437">
        <v>3</v>
      </c>
      <c r="D5" s="436">
        <v>4</v>
      </c>
      <c r="E5" s="435">
        <v>5</v>
      </c>
      <c r="F5" s="437">
        <v>6</v>
      </c>
      <c r="G5" s="437">
        <v>7</v>
      </c>
      <c r="H5" s="438">
        <v>8</v>
      </c>
      <c r="I5" s="439" t="s">
        <v>513</v>
      </c>
    </row>
    <row r="6" spans="1:9" ht="24.75" customHeight="1" thickBot="1">
      <c r="A6" s="441" t="s">
        <v>6</v>
      </c>
      <c r="B6" s="442" t="s">
        <v>514</v>
      </c>
      <c r="C6" s="443"/>
      <c r="D6" s="444">
        <f>+D7+D8</f>
        <v>0</v>
      </c>
      <c r="E6" s="445">
        <f>+E7+E8</f>
        <v>0</v>
      </c>
      <c r="F6" s="446">
        <f>+F7+F8</f>
        <v>0</v>
      </c>
      <c r="G6" s="446">
        <f>+G7+G8</f>
        <v>0</v>
      </c>
      <c r="H6" s="447">
        <f>+H7+H8</f>
        <v>0</v>
      </c>
      <c r="I6" s="444">
        <f aca="true" t="shared" si="0" ref="I6:I17">SUM(D6:H6)</f>
        <v>0</v>
      </c>
    </row>
    <row r="7" spans="1:9" ht="19.5" customHeight="1">
      <c r="A7" s="448" t="s">
        <v>7</v>
      </c>
      <c r="B7" s="449" t="s">
        <v>515</v>
      </c>
      <c r="C7" s="450"/>
      <c r="D7" s="451"/>
      <c r="E7" s="452"/>
      <c r="F7" s="20"/>
      <c r="G7" s="20"/>
      <c r="H7" s="453"/>
      <c r="I7" s="454">
        <f t="shared" si="0"/>
        <v>0</v>
      </c>
    </row>
    <row r="8" spans="1:9" ht="19.5" customHeight="1" thickBot="1">
      <c r="A8" s="448" t="s">
        <v>8</v>
      </c>
      <c r="B8" s="449" t="s">
        <v>515</v>
      </c>
      <c r="C8" s="450"/>
      <c r="D8" s="451"/>
      <c r="E8" s="452"/>
      <c r="F8" s="20"/>
      <c r="G8" s="20"/>
      <c r="H8" s="453"/>
      <c r="I8" s="454">
        <f t="shared" si="0"/>
        <v>0</v>
      </c>
    </row>
    <row r="9" spans="1:9" ht="25.5" customHeight="1" thickBot="1">
      <c r="A9" s="441" t="s">
        <v>9</v>
      </c>
      <c r="B9" s="442" t="s">
        <v>516</v>
      </c>
      <c r="C9" s="455"/>
      <c r="D9" s="444">
        <f>+D10+D11</f>
        <v>0</v>
      </c>
      <c r="E9" s="445">
        <f>+E10+E11</f>
        <v>0</v>
      </c>
      <c r="F9" s="446">
        <f>+F10+F11</f>
        <v>0</v>
      </c>
      <c r="G9" s="446">
        <f>+G10+G11</f>
        <v>0</v>
      </c>
      <c r="H9" s="447">
        <f>+H10+H11</f>
        <v>0</v>
      </c>
      <c r="I9" s="444">
        <f t="shared" si="0"/>
        <v>0</v>
      </c>
    </row>
    <row r="10" spans="1:9" ht="19.5" customHeight="1">
      <c r="A10" s="448" t="s">
        <v>10</v>
      </c>
      <c r="B10" s="449" t="s">
        <v>515</v>
      </c>
      <c r="C10" s="450"/>
      <c r="D10" s="451"/>
      <c r="E10" s="452"/>
      <c r="F10" s="20"/>
      <c r="G10" s="20"/>
      <c r="H10" s="453"/>
      <c r="I10" s="454">
        <f t="shared" si="0"/>
        <v>0</v>
      </c>
    </row>
    <row r="11" spans="1:9" ht="19.5" customHeight="1" thickBot="1">
      <c r="A11" s="448" t="s">
        <v>11</v>
      </c>
      <c r="B11" s="449" t="s">
        <v>515</v>
      </c>
      <c r="C11" s="450"/>
      <c r="D11" s="451"/>
      <c r="E11" s="452"/>
      <c r="F11" s="20"/>
      <c r="G11" s="20"/>
      <c r="H11" s="453"/>
      <c r="I11" s="454">
        <f t="shared" si="0"/>
        <v>0</v>
      </c>
    </row>
    <row r="12" spans="1:9" ht="19.5" customHeight="1" thickBot="1">
      <c r="A12" s="441" t="s">
        <v>12</v>
      </c>
      <c r="B12" s="442" t="s">
        <v>517</v>
      </c>
      <c r="C12" s="455" t="s">
        <v>518</v>
      </c>
      <c r="D12" s="444">
        <f>+D13</f>
        <v>0</v>
      </c>
      <c r="E12" s="445">
        <v>221465</v>
      </c>
      <c r="F12" s="446">
        <f>+F13</f>
        <v>0</v>
      </c>
      <c r="G12" s="446">
        <f>+G13</f>
        <v>0</v>
      </c>
      <c r="H12" s="447">
        <f>+H13</f>
        <v>0</v>
      </c>
      <c r="I12" s="444">
        <f t="shared" si="0"/>
        <v>221465</v>
      </c>
    </row>
    <row r="13" spans="1:9" ht="19.5" customHeight="1" thickBot="1">
      <c r="A13" s="448" t="s">
        <v>13</v>
      </c>
      <c r="B13" s="449" t="s">
        <v>515</v>
      </c>
      <c r="C13" s="450"/>
      <c r="D13" s="451"/>
      <c r="E13" s="452"/>
      <c r="F13" s="20"/>
      <c r="G13" s="20"/>
      <c r="H13" s="453"/>
      <c r="I13" s="454">
        <f t="shared" si="0"/>
        <v>0</v>
      </c>
    </row>
    <row r="14" spans="1:9" ht="19.5" customHeight="1" thickBot="1">
      <c r="A14" s="441" t="s">
        <v>14</v>
      </c>
      <c r="B14" s="442" t="s">
        <v>519</v>
      </c>
      <c r="C14" s="455" t="s">
        <v>518</v>
      </c>
      <c r="D14" s="444">
        <f>+D15</f>
        <v>0</v>
      </c>
      <c r="E14" s="445">
        <v>9342</v>
      </c>
      <c r="F14" s="446">
        <f>+F15</f>
        <v>0</v>
      </c>
      <c r="G14" s="446">
        <f>+G15</f>
        <v>0</v>
      </c>
      <c r="H14" s="447">
        <f>+H15</f>
        <v>0</v>
      </c>
      <c r="I14" s="444">
        <f t="shared" si="0"/>
        <v>9342</v>
      </c>
    </row>
    <row r="15" spans="1:9" ht="19.5" customHeight="1" thickBot="1">
      <c r="A15" s="456" t="s">
        <v>15</v>
      </c>
      <c r="B15" s="457" t="s">
        <v>515</v>
      </c>
      <c r="C15" s="458"/>
      <c r="D15" s="459"/>
      <c r="E15" s="460"/>
      <c r="F15" s="21"/>
      <c r="G15" s="21"/>
      <c r="H15" s="461"/>
      <c r="I15" s="462">
        <f t="shared" si="0"/>
        <v>0</v>
      </c>
    </row>
    <row r="16" spans="1:9" ht="19.5" customHeight="1" thickBot="1">
      <c r="A16" s="441" t="s">
        <v>16</v>
      </c>
      <c r="B16" s="463" t="s">
        <v>520</v>
      </c>
      <c r="C16" s="455"/>
      <c r="D16" s="444">
        <f>+D17</f>
        <v>0</v>
      </c>
      <c r="E16" s="445">
        <f>+E17</f>
        <v>0</v>
      </c>
      <c r="F16" s="446">
        <f>+F17</f>
        <v>0</v>
      </c>
      <c r="G16" s="446">
        <f>+G17</f>
        <v>0</v>
      </c>
      <c r="H16" s="447">
        <f>+H17</f>
        <v>0</v>
      </c>
      <c r="I16" s="444">
        <f t="shared" si="0"/>
        <v>0</v>
      </c>
    </row>
    <row r="17" spans="1:9" ht="19.5" customHeight="1" thickBot="1">
      <c r="A17" s="464" t="s">
        <v>17</v>
      </c>
      <c r="B17" s="465" t="s">
        <v>515</v>
      </c>
      <c r="C17" s="466"/>
      <c r="D17" s="467"/>
      <c r="E17" s="468"/>
      <c r="F17" s="469"/>
      <c r="G17" s="469"/>
      <c r="H17" s="470"/>
      <c r="I17" s="471">
        <f t="shared" si="0"/>
        <v>0</v>
      </c>
    </row>
    <row r="18" spans="1:9" ht="19.5" customHeight="1" thickBot="1">
      <c r="A18" s="602" t="s">
        <v>521</v>
      </c>
      <c r="B18" s="603"/>
      <c r="C18" s="472"/>
      <c r="D18" s="444">
        <f aca="true" t="shared" si="1" ref="D18:I18">+D6+D9+D12+D14+D16</f>
        <v>0</v>
      </c>
      <c r="E18" s="445">
        <f t="shared" si="1"/>
        <v>230807</v>
      </c>
      <c r="F18" s="446">
        <f t="shared" si="1"/>
        <v>0</v>
      </c>
      <c r="G18" s="446">
        <f t="shared" si="1"/>
        <v>0</v>
      </c>
      <c r="H18" s="447">
        <f t="shared" si="1"/>
        <v>0</v>
      </c>
      <c r="I18" s="444">
        <f t="shared" si="1"/>
        <v>230807</v>
      </c>
    </row>
  </sheetData>
  <sheetProtection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B25">
      <selection activeCell="D17" sqref="D17"/>
    </sheetView>
  </sheetViews>
  <sheetFormatPr defaultColWidth="9.00390625" defaultRowHeight="12.75"/>
  <cols>
    <col min="1" max="1" width="5.875" style="473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12" t="s">
        <v>522</v>
      </c>
      <c r="C1" s="612"/>
      <c r="D1" s="612"/>
    </row>
    <row r="2" spans="1:4" s="476" customFormat="1" ht="16.5" thickBot="1">
      <c r="A2" s="474"/>
      <c r="B2" s="475"/>
      <c r="D2" s="477" t="s">
        <v>46</v>
      </c>
    </row>
    <row r="3" spans="1:4" s="43" customFormat="1" ht="48" customHeight="1" thickBot="1">
      <c r="A3" s="478" t="s">
        <v>4</v>
      </c>
      <c r="B3" s="100" t="s">
        <v>5</v>
      </c>
      <c r="C3" s="100" t="s">
        <v>523</v>
      </c>
      <c r="D3" s="101" t="s">
        <v>524</v>
      </c>
    </row>
    <row r="4" spans="1:4" s="43" customFormat="1" ht="13.5" customHeight="1" thickBot="1">
      <c r="A4" s="479">
        <v>1</v>
      </c>
      <c r="B4" s="103">
        <v>2</v>
      </c>
      <c r="C4" s="103">
        <v>3</v>
      </c>
      <c r="D4" s="339">
        <v>4</v>
      </c>
    </row>
    <row r="5" spans="1:4" ht="18" customHeight="1">
      <c r="A5" s="480" t="s">
        <v>6</v>
      </c>
      <c r="B5" s="481" t="s">
        <v>525</v>
      </c>
      <c r="C5" s="482"/>
      <c r="D5" s="368"/>
    </row>
    <row r="6" spans="1:4" ht="18" customHeight="1">
      <c r="A6" s="483" t="s">
        <v>7</v>
      </c>
      <c r="B6" s="484" t="s">
        <v>526</v>
      </c>
      <c r="C6" s="485"/>
      <c r="D6" s="381"/>
    </row>
    <row r="7" spans="1:4" ht="18" customHeight="1">
      <c r="A7" s="483" t="s">
        <v>8</v>
      </c>
      <c r="B7" s="484" t="s">
        <v>527</v>
      </c>
      <c r="C7" s="485"/>
      <c r="D7" s="381"/>
    </row>
    <row r="8" spans="1:4" ht="18" customHeight="1">
      <c r="A8" s="483" t="s">
        <v>9</v>
      </c>
      <c r="B8" s="484" t="s">
        <v>528</v>
      </c>
      <c r="C8" s="485"/>
      <c r="D8" s="381"/>
    </row>
    <row r="9" spans="1:4" ht="18" customHeight="1">
      <c r="A9" s="483" t="s">
        <v>10</v>
      </c>
      <c r="B9" s="484" t="s">
        <v>529</v>
      </c>
      <c r="C9" s="485"/>
      <c r="D9" s="381"/>
    </row>
    <row r="10" spans="1:4" ht="18" customHeight="1">
      <c r="A10" s="483" t="s">
        <v>11</v>
      </c>
      <c r="B10" s="484" t="s">
        <v>530</v>
      </c>
      <c r="C10" s="485"/>
      <c r="D10" s="381"/>
    </row>
    <row r="11" spans="1:4" ht="18" customHeight="1">
      <c r="A11" s="483" t="s">
        <v>12</v>
      </c>
      <c r="B11" s="486" t="s">
        <v>531</v>
      </c>
      <c r="C11" s="485"/>
      <c r="D11" s="381"/>
    </row>
    <row r="12" spans="1:4" ht="18" customHeight="1">
      <c r="A12" s="483" t="s">
        <v>14</v>
      </c>
      <c r="B12" s="486" t="s">
        <v>532</v>
      </c>
      <c r="C12" s="485"/>
      <c r="D12" s="381"/>
    </row>
    <row r="13" spans="1:4" ht="18" customHeight="1">
      <c r="A13" s="483" t="s">
        <v>15</v>
      </c>
      <c r="B13" s="486" t="s">
        <v>533</v>
      </c>
      <c r="C13" s="485"/>
      <c r="D13" s="381"/>
    </row>
    <row r="14" spans="1:4" ht="18" customHeight="1">
      <c r="A14" s="483" t="s">
        <v>16</v>
      </c>
      <c r="B14" s="486" t="s">
        <v>534</v>
      </c>
      <c r="C14" s="485"/>
      <c r="D14" s="381"/>
    </row>
    <row r="15" spans="1:4" ht="22.5" customHeight="1">
      <c r="A15" s="483" t="s">
        <v>17</v>
      </c>
      <c r="B15" s="486" t="s">
        <v>535</v>
      </c>
      <c r="C15" s="485"/>
      <c r="D15" s="381"/>
    </row>
    <row r="16" spans="1:4" ht="18" customHeight="1">
      <c r="A16" s="483" t="s">
        <v>18</v>
      </c>
      <c r="B16" s="484" t="s">
        <v>536</v>
      </c>
      <c r="C16" s="485"/>
      <c r="D16" s="381">
        <v>175</v>
      </c>
    </row>
    <row r="17" spans="1:4" ht="18" customHeight="1">
      <c r="A17" s="483" t="s">
        <v>19</v>
      </c>
      <c r="B17" s="484" t="s">
        <v>537</v>
      </c>
      <c r="C17" s="485"/>
      <c r="D17" s="381"/>
    </row>
    <row r="18" spans="1:4" ht="18" customHeight="1">
      <c r="A18" s="483" t="s">
        <v>20</v>
      </c>
      <c r="B18" s="484" t="s">
        <v>538</v>
      </c>
      <c r="C18" s="485"/>
      <c r="D18" s="381"/>
    </row>
    <row r="19" spans="1:4" ht="18" customHeight="1">
      <c r="A19" s="483" t="s">
        <v>21</v>
      </c>
      <c r="B19" s="484" t="s">
        <v>539</v>
      </c>
      <c r="C19" s="485"/>
      <c r="D19" s="381"/>
    </row>
    <row r="20" spans="1:4" ht="18" customHeight="1">
      <c r="A20" s="483" t="s">
        <v>22</v>
      </c>
      <c r="B20" s="484" t="s">
        <v>540</v>
      </c>
      <c r="C20" s="485"/>
      <c r="D20" s="381"/>
    </row>
    <row r="21" spans="1:4" ht="18" customHeight="1">
      <c r="A21" s="483" t="s">
        <v>23</v>
      </c>
      <c r="B21" s="487"/>
      <c r="C21" s="44"/>
      <c r="D21" s="381"/>
    </row>
    <row r="22" spans="1:4" ht="18" customHeight="1">
      <c r="A22" s="483" t="s">
        <v>24</v>
      </c>
      <c r="B22" s="488"/>
      <c r="C22" s="44"/>
      <c r="D22" s="381"/>
    </row>
    <row r="23" spans="1:4" ht="18" customHeight="1">
      <c r="A23" s="483" t="s">
        <v>25</v>
      </c>
      <c r="B23" s="488"/>
      <c r="C23" s="44"/>
      <c r="D23" s="381"/>
    </row>
    <row r="24" spans="1:4" ht="18" customHeight="1">
      <c r="A24" s="483" t="s">
        <v>26</v>
      </c>
      <c r="B24" s="488"/>
      <c r="C24" s="44"/>
      <c r="D24" s="381"/>
    </row>
    <row r="25" spans="1:4" ht="18" customHeight="1">
      <c r="A25" s="483" t="s">
        <v>27</v>
      </c>
      <c r="B25" s="488"/>
      <c r="C25" s="44"/>
      <c r="D25" s="381"/>
    </row>
    <row r="26" spans="1:4" ht="18" customHeight="1">
      <c r="A26" s="483" t="s">
        <v>28</v>
      </c>
      <c r="B26" s="488"/>
      <c r="C26" s="44"/>
      <c r="D26" s="381"/>
    </row>
    <row r="27" spans="1:4" ht="18" customHeight="1">
      <c r="A27" s="483" t="s">
        <v>29</v>
      </c>
      <c r="B27" s="488"/>
      <c r="C27" s="44"/>
      <c r="D27" s="381"/>
    </row>
    <row r="28" spans="1:4" ht="18" customHeight="1">
      <c r="A28" s="483" t="s">
        <v>30</v>
      </c>
      <c r="B28" s="488"/>
      <c r="C28" s="44"/>
      <c r="D28" s="381"/>
    </row>
    <row r="29" spans="1:4" ht="18" customHeight="1" thickBot="1">
      <c r="A29" s="489" t="s">
        <v>31</v>
      </c>
      <c r="B29" s="490"/>
      <c r="C29" s="491"/>
      <c r="D29" s="372"/>
    </row>
    <row r="30" spans="1:4" ht="18" customHeight="1" thickBot="1">
      <c r="A30" s="492" t="s">
        <v>32</v>
      </c>
      <c r="B30" s="493" t="s">
        <v>38</v>
      </c>
      <c r="C30" s="494">
        <f>+C5+C6+C7+C8+C9+C16+C17+C18+C19+C20+C21+C22+C23+C24+C25+C26+C27+C28+C29</f>
        <v>0</v>
      </c>
      <c r="D30" s="495">
        <f>+D5+D6+D7+D8+D9+D16+D17+D18+D19+D20+D21+D22+D23+D24+D25+D26+D27+D28+D29</f>
        <v>175</v>
      </c>
    </row>
    <row r="31" spans="1:4" ht="8.25" customHeight="1">
      <c r="A31" s="496"/>
      <c r="B31" s="613"/>
      <c r="C31" s="613"/>
      <c r="D31" s="613"/>
    </row>
  </sheetData>
  <sheetProtection sheet="1"/>
  <mergeCells count="2">
    <mergeCell ref="B1:D1"/>
    <mergeCell ref="B31:D3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2&amp;"Times New Roman CE,Félkövér dőlt".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A16">
      <selection activeCell="M23" sqref="M23"/>
    </sheetView>
  </sheetViews>
  <sheetFormatPr defaultColWidth="9.00390625" defaultRowHeight="12.75"/>
  <cols>
    <col min="1" max="1" width="4.875" style="498" customWidth="1"/>
    <col min="2" max="2" width="31.125" style="497" customWidth="1"/>
    <col min="3" max="4" width="9.00390625" style="497" customWidth="1"/>
    <col min="5" max="5" width="9.50390625" style="497" customWidth="1"/>
    <col min="6" max="6" width="8.875" style="497" customWidth="1"/>
    <col min="7" max="7" width="8.625" style="497" customWidth="1"/>
    <col min="8" max="8" width="8.875" style="497" customWidth="1"/>
    <col min="9" max="9" width="8.125" style="497" customWidth="1"/>
    <col min="10" max="14" width="9.50390625" style="497" customWidth="1"/>
    <col min="15" max="15" width="12.625" style="498" customWidth="1"/>
    <col min="16" max="16384" width="9.375" style="497" customWidth="1"/>
  </cols>
  <sheetData>
    <row r="1" spans="1:15" ht="31.5" customHeight="1">
      <c r="A1" s="614" t="s">
        <v>541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ht="16.5" thickBot="1">
      <c r="O2" s="499" t="s">
        <v>39</v>
      </c>
    </row>
    <row r="3" spans="1:15" s="498" customFormat="1" ht="25.5" customHeight="1" thickBot="1">
      <c r="A3" s="500" t="s">
        <v>4</v>
      </c>
      <c r="B3" s="501" t="s">
        <v>47</v>
      </c>
      <c r="C3" s="501" t="s">
        <v>542</v>
      </c>
      <c r="D3" s="501" t="s">
        <v>543</v>
      </c>
      <c r="E3" s="501" t="s">
        <v>544</v>
      </c>
      <c r="F3" s="501" t="s">
        <v>545</v>
      </c>
      <c r="G3" s="501" t="s">
        <v>546</v>
      </c>
      <c r="H3" s="501" t="s">
        <v>547</v>
      </c>
      <c r="I3" s="501" t="s">
        <v>548</v>
      </c>
      <c r="J3" s="501" t="s">
        <v>549</v>
      </c>
      <c r="K3" s="501" t="s">
        <v>550</v>
      </c>
      <c r="L3" s="501" t="s">
        <v>551</v>
      </c>
      <c r="M3" s="501" t="s">
        <v>552</v>
      </c>
      <c r="N3" s="501" t="s">
        <v>553</v>
      </c>
      <c r="O3" s="502" t="s">
        <v>38</v>
      </c>
    </row>
    <row r="4" spans="1:15" s="504" customFormat="1" ht="15" customHeight="1" thickBot="1">
      <c r="A4" s="503" t="s">
        <v>6</v>
      </c>
      <c r="B4" s="616" t="s">
        <v>41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8"/>
    </row>
    <row r="5" spans="1:15" s="504" customFormat="1" ht="22.5">
      <c r="A5" s="505" t="s">
        <v>7</v>
      </c>
      <c r="B5" s="506" t="s">
        <v>364</v>
      </c>
      <c r="C5" s="507">
        <v>13749</v>
      </c>
      <c r="D5" s="507">
        <v>13749</v>
      </c>
      <c r="E5" s="507">
        <v>13749</v>
      </c>
      <c r="F5" s="507">
        <v>13749</v>
      </c>
      <c r="G5" s="507">
        <v>13749</v>
      </c>
      <c r="H5" s="507">
        <v>17188</v>
      </c>
      <c r="I5" s="507">
        <v>14736</v>
      </c>
      <c r="J5" s="507">
        <v>14736</v>
      </c>
      <c r="K5" s="507">
        <v>14736</v>
      </c>
      <c r="L5" s="507">
        <v>14736</v>
      </c>
      <c r="M5" s="507">
        <v>14736</v>
      </c>
      <c r="N5" s="507">
        <v>14733</v>
      </c>
      <c r="O5" s="508">
        <f aca="true" t="shared" si="0" ref="O5:O25">SUM(C5:N5)</f>
        <v>174346</v>
      </c>
    </row>
    <row r="6" spans="1:15" s="513" customFormat="1" ht="22.5">
      <c r="A6" s="509" t="s">
        <v>8</v>
      </c>
      <c r="B6" s="510" t="s">
        <v>554</v>
      </c>
      <c r="C6" s="511">
        <v>15771</v>
      </c>
      <c r="D6" s="511">
        <v>16762</v>
      </c>
      <c r="E6" s="511">
        <v>15800</v>
      </c>
      <c r="F6" s="511">
        <v>15800</v>
      </c>
      <c r="G6" s="511">
        <v>7606</v>
      </c>
      <c r="H6" s="511">
        <v>7237</v>
      </c>
      <c r="I6" s="511">
        <v>17423</v>
      </c>
      <c r="J6" s="511">
        <v>17499</v>
      </c>
      <c r="K6" s="511">
        <v>17605</v>
      </c>
      <c r="L6" s="511">
        <v>19737</v>
      </c>
      <c r="M6" s="511">
        <v>19737</v>
      </c>
      <c r="N6" s="511">
        <v>19832</v>
      </c>
      <c r="O6" s="512">
        <f t="shared" si="0"/>
        <v>190809</v>
      </c>
    </row>
    <row r="7" spans="1:15" s="513" customFormat="1" ht="22.5">
      <c r="A7" s="509" t="s">
        <v>9</v>
      </c>
      <c r="B7" s="514" t="s">
        <v>555</v>
      </c>
      <c r="C7" s="515"/>
      <c r="D7" s="515">
        <v>446678</v>
      </c>
      <c r="E7" s="515">
        <v>11246</v>
      </c>
      <c r="F7" s="515">
        <v>9117</v>
      </c>
      <c r="G7" s="515">
        <v>17058</v>
      </c>
      <c r="H7" s="515"/>
      <c r="I7" s="515">
        <v>140922</v>
      </c>
      <c r="J7" s="515">
        <v>1980</v>
      </c>
      <c r="K7" s="515">
        <v>1650</v>
      </c>
      <c r="L7" s="515">
        <v>3656</v>
      </c>
      <c r="M7" s="515">
        <v>2058</v>
      </c>
      <c r="N7" s="515">
        <v>330</v>
      </c>
      <c r="O7" s="516">
        <f t="shared" si="0"/>
        <v>634695</v>
      </c>
    </row>
    <row r="8" spans="1:15" s="513" customFormat="1" ht="13.5" customHeight="1">
      <c r="A8" s="509" t="s">
        <v>10</v>
      </c>
      <c r="B8" s="517" t="s">
        <v>115</v>
      </c>
      <c r="C8" s="511">
        <v>100</v>
      </c>
      <c r="D8" s="511">
        <v>500</v>
      </c>
      <c r="E8" s="511">
        <v>4000</v>
      </c>
      <c r="F8" s="511">
        <v>1800</v>
      </c>
      <c r="G8" s="511">
        <v>1800</v>
      </c>
      <c r="H8" s="511">
        <v>150</v>
      </c>
      <c r="I8" s="511">
        <v>230</v>
      </c>
      <c r="J8" s="511">
        <v>1500</v>
      </c>
      <c r="K8" s="511">
        <v>3000</v>
      </c>
      <c r="L8" s="511">
        <v>500</v>
      </c>
      <c r="M8" s="511">
        <v>500</v>
      </c>
      <c r="N8" s="511">
        <v>5000</v>
      </c>
      <c r="O8" s="512">
        <f t="shared" si="0"/>
        <v>19080</v>
      </c>
    </row>
    <row r="9" spans="1:15" s="513" customFormat="1" ht="13.5" customHeight="1">
      <c r="A9" s="509" t="s">
        <v>11</v>
      </c>
      <c r="B9" s="517" t="s">
        <v>556</v>
      </c>
      <c r="C9" s="511">
        <v>784</v>
      </c>
      <c r="D9" s="511">
        <v>784</v>
      </c>
      <c r="E9" s="511">
        <v>1567</v>
      </c>
      <c r="F9" s="511">
        <v>1996</v>
      </c>
      <c r="G9" s="511">
        <v>2080</v>
      </c>
      <c r="H9" s="511">
        <v>1916</v>
      </c>
      <c r="I9" s="511">
        <v>10084</v>
      </c>
      <c r="J9" s="511">
        <v>1370</v>
      </c>
      <c r="K9" s="511">
        <v>934</v>
      </c>
      <c r="L9" s="511">
        <v>934</v>
      </c>
      <c r="M9" s="511">
        <v>934</v>
      </c>
      <c r="N9" s="511">
        <v>952</v>
      </c>
      <c r="O9" s="512">
        <f>SUM(C9:N9)</f>
        <v>24335</v>
      </c>
    </row>
    <row r="10" spans="1:15" s="513" customFormat="1" ht="13.5" customHeight="1">
      <c r="A10" s="509" t="s">
        <v>12</v>
      </c>
      <c r="B10" s="517" t="s">
        <v>383</v>
      </c>
      <c r="C10" s="511"/>
      <c r="D10" s="511"/>
      <c r="E10" s="511"/>
      <c r="F10" s="511">
        <v>2000</v>
      </c>
      <c r="G10" s="511">
        <v>25</v>
      </c>
      <c r="H10" s="511">
        <v>25</v>
      </c>
      <c r="I10" s="511">
        <v>50</v>
      </c>
      <c r="J10" s="511">
        <v>50</v>
      </c>
      <c r="K10" s="511">
        <v>25</v>
      </c>
      <c r="L10" s="511">
        <v>25</v>
      </c>
      <c r="M10" s="511"/>
      <c r="N10" s="511"/>
      <c r="O10" s="512">
        <f t="shared" si="0"/>
        <v>2200</v>
      </c>
    </row>
    <row r="11" spans="1:15" s="513" customFormat="1" ht="13.5" customHeight="1">
      <c r="A11" s="509" t="s">
        <v>13</v>
      </c>
      <c r="B11" s="517" t="s">
        <v>367</v>
      </c>
      <c r="C11" s="511"/>
      <c r="D11" s="511"/>
      <c r="E11" s="511"/>
      <c r="F11" s="511"/>
      <c r="G11" s="511"/>
      <c r="H11" s="511"/>
      <c r="I11" s="511">
        <v>175</v>
      </c>
      <c r="J11" s="511"/>
      <c r="K11" s="511"/>
      <c r="L11" s="511"/>
      <c r="M11" s="511"/>
      <c r="N11" s="511"/>
      <c r="O11" s="512">
        <f t="shared" si="0"/>
        <v>175</v>
      </c>
    </row>
    <row r="12" spans="1:15" s="513" customFormat="1" ht="22.5">
      <c r="A12" s="509" t="s">
        <v>14</v>
      </c>
      <c r="B12" s="510" t="s">
        <v>449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>
        <v>90</v>
      </c>
      <c r="O12" s="512">
        <f t="shared" si="0"/>
        <v>90</v>
      </c>
    </row>
    <row r="13" spans="1:15" s="513" customFormat="1" ht="13.5" customHeight="1" thickBot="1">
      <c r="A13" s="509" t="s">
        <v>15</v>
      </c>
      <c r="B13" s="517" t="s">
        <v>557</v>
      </c>
      <c r="C13" s="511">
        <v>5900</v>
      </c>
      <c r="D13" s="511">
        <v>5900</v>
      </c>
      <c r="E13" s="511">
        <v>5900</v>
      </c>
      <c r="F13" s="511">
        <v>5900</v>
      </c>
      <c r="G13" s="511">
        <v>5900</v>
      </c>
      <c r="H13" s="511">
        <v>5999</v>
      </c>
      <c r="I13" s="511"/>
      <c r="J13" s="511"/>
      <c r="K13" s="511"/>
      <c r="L13" s="511"/>
      <c r="M13" s="511"/>
      <c r="N13" s="511"/>
      <c r="O13" s="512">
        <f t="shared" si="0"/>
        <v>35499</v>
      </c>
    </row>
    <row r="14" spans="1:15" s="504" customFormat="1" ht="15.75" customHeight="1" thickBot="1">
      <c r="A14" s="503" t="s">
        <v>16</v>
      </c>
      <c r="B14" s="518" t="s">
        <v>558</v>
      </c>
      <c r="C14" s="519">
        <f aca="true" t="shared" si="1" ref="C14:N14">SUM(C5:C13)</f>
        <v>36304</v>
      </c>
      <c r="D14" s="519">
        <f t="shared" si="1"/>
        <v>484373</v>
      </c>
      <c r="E14" s="519">
        <f t="shared" si="1"/>
        <v>52262</v>
      </c>
      <c r="F14" s="519">
        <f t="shared" si="1"/>
        <v>50362</v>
      </c>
      <c r="G14" s="519">
        <f t="shared" si="1"/>
        <v>48218</v>
      </c>
      <c r="H14" s="519">
        <f t="shared" si="1"/>
        <v>32515</v>
      </c>
      <c r="I14" s="519">
        <f t="shared" si="1"/>
        <v>183620</v>
      </c>
      <c r="J14" s="519">
        <f t="shared" si="1"/>
        <v>37135</v>
      </c>
      <c r="K14" s="519">
        <f t="shared" si="1"/>
        <v>37950</v>
      </c>
      <c r="L14" s="519">
        <f t="shared" si="1"/>
        <v>39588</v>
      </c>
      <c r="M14" s="519">
        <f t="shared" si="1"/>
        <v>37965</v>
      </c>
      <c r="N14" s="519">
        <f t="shared" si="1"/>
        <v>40937</v>
      </c>
      <c r="O14" s="520">
        <f>SUM(C14:N14)</f>
        <v>1081229</v>
      </c>
    </row>
    <row r="15" spans="1:15" s="504" customFormat="1" ht="15" customHeight="1" thickBot="1">
      <c r="A15" s="503" t="s">
        <v>17</v>
      </c>
      <c r="B15" s="616" t="s">
        <v>43</v>
      </c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8"/>
    </row>
    <row r="16" spans="1:15" s="513" customFormat="1" ht="13.5" customHeight="1">
      <c r="A16" s="521" t="s">
        <v>18</v>
      </c>
      <c r="B16" s="522" t="s">
        <v>48</v>
      </c>
      <c r="C16" s="515">
        <v>16175</v>
      </c>
      <c r="D16" s="515">
        <v>16175</v>
      </c>
      <c r="E16" s="515">
        <v>16175</v>
      </c>
      <c r="F16" s="515">
        <v>16500</v>
      </c>
      <c r="G16" s="515">
        <v>16560</v>
      </c>
      <c r="H16" s="515">
        <v>10733</v>
      </c>
      <c r="I16" s="515">
        <v>22114</v>
      </c>
      <c r="J16" s="515">
        <v>22114</v>
      </c>
      <c r="K16" s="515">
        <v>26304</v>
      </c>
      <c r="L16" s="515">
        <v>25084</v>
      </c>
      <c r="M16" s="515">
        <v>25084</v>
      </c>
      <c r="N16" s="515">
        <v>25083</v>
      </c>
      <c r="O16" s="516">
        <f t="shared" si="0"/>
        <v>238101</v>
      </c>
    </row>
    <row r="17" spans="1:15" s="513" customFormat="1" ht="27" customHeight="1">
      <c r="A17" s="509" t="s">
        <v>19</v>
      </c>
      <c r="B17" s="510" t="s">
        <v>124</v>
      </c>
      <c r="C17" s="511">
        <v>3200</v>
      </c>
      <c r="D17" s="511">
        <v>3200</v>
      </c>
      <c r="E17" s="511">
        <v>3200</v>
      </c>
      <c r="F17" s="511">
        <v>3400</v>
      </c>
      <c r="G17" s="511">
        <v>3416</v>
      </c>
      <c r="H17" s="511">
        <v>3298</v>
      </c>
      <c r="I17" s="511">
        <v>3945</v>
      </c>
      <c r="J17" s="511">
        <v>3945</v>
      </c>
      <c r="K17" s="511">
        <v>5493</v>
      </c>
      <c r="L17" s="511">
        <v>4564</v>
      </c>
      <c r="M17" s="511">
        <v>4564</v>
      </c>
      <c r="N17" s="511">
        <v>4565</v>
      </c>
      <c r="O17" s="512">
        <f t="shared" si="0"/>
        <v>46790</v>
      </c>
    </row>
    <row r="18" spans="1:15" s="513" customFormat="1" ht="13.5" customHeight="1">
      <c r="A18" s="509" t="s">
        <v>20</v>
      </c>
      <c r="B18" s="517" t="s">
        <v>93</v>
      </c>
      <c r="C18" s="511">
        <v>7835</v>
      </c>
      <c r="D18" s="511">
        <v>7835</v>
      </c>
      <c r="E18" s="511">
        <v>7835</v>
      </c>
      <c r="F18" s="511">
        <v>7900</v>
      </c>
      <c r="G18" s="511">
        <v>7900</v>
      </c>
      <c r="H18" s="511">
        <v>8295</v>
      </c>
      <c r="I18" s="511">
        <v>6092</v>
      </c>
      <c r="J18" s="511">
        <v>6092</v>
      </c>
      <c r="K18" s="511">
        <v>6092</v>
      </c>
      <c r="L18" s="511">
        <v>8122</v>
      </c>
      <c r="M18" s="511">
        <v>8122</v>
      </c>
      <c r="N18" s="511">
        <v>8124</v>
      </c>
      <c r="O18" s="512">
        <f t="shared" si="0"/>
        <v>90244</v>
      </c>
    </row>
    <row r="19" spans="1:15" s="513" customFormat="1" ht="13.5" customHeight="1">
      <c r="A19" s="509" t="s">
        <v>21</v>
      </c>
      <c r="B19" s="517" t="s">
        <v>125</v>
      </c>
      <c r="C19" s="511">
        <v>4675</v>
      </c>
      <c r="D19" s="511">
        <v>4675</v>
      </c>
      <c r="E19" s="511">
        <v>4675</v>
      </c>
      <c r="F19" s="511">
        <v>4675</v>
      </c>
      <c r="G19" s="511">
        <v>4675</v>
      </c>
      <c r="H19" s="511">
        <v>4675</v>
      </c>
      <c r="I19" s="511">
        <v>4675</v>
      </c>
      <c r="J19" s="511">
        <v>6093</v>
      </c>
      <c r="K19" s="511">
        <v>4675</v>
      </c>
      <c r="L19" s="511">
        <v>4675</v>
      </c>
      <c r="M19" s="511">
        <v>6093</v>
      </c>
      <c r="N19" s="511">
        <v>4688</v>
      </c>
      <c r="O19" s="512">
        <f t="shared" si="0"/>
        <v>58949</v>
      </c>
    </row>
    <row r="20" spans="1:15" s="513" customFormat="1" ht="13.5" customHeight="1">
      <c r="A20" s="509" t="s">
        <v>22</v>
      </c>
      <c r="B20" s="517" t="s">
        <v>559</v>
      </c>
      <c r="C20" s="511">
        <v>350</v>
      </c>
      <c r="D20" s="511">
        <v>350</v>
      </c>
      <c r="E20" s="511">
        <v>600</v>
      </c>
      <c r="F20" s="511">
        <v>350</v>
      </c>
      <c r="G20" s="511">
        <v>600</v>
      </c>
      <c r="H20" s="511">
        <v>350</v>
      </c>
      <c r="I20" s="511">
        <v>350</v>
      </c>
      <c r="J20" s="511">
        <v>834</v>
      </c>
      <c r="K20" s="511">
        <v>473</v>
      </c>
      <c r="L20" s="511">
        <v>473</v>
      </c>
      <c r="M20" s="511">
        <v>473</v>
      </c>
      <c r="N20" s="511">
        <v>1464</v>
      </c>
      <c r="O20" s="512">
        <f t="shared" si="0"/>
        <v>6667</v>
      </c>
    </row>
    <row r="21" spans="1:15" s="513" customFormat="1" ht="13.5" customHeight="1">
      <c r="A21" s="509" t="s">
        <v>23</v>
      </c>
      <c r="B21" s="517" t="s">
        <v>166</v>
      </c>
      <c r="C21" s="511"/>
      <c r="D21" s="511"/>
      <c r="E21" s="511">
        <v>610</v>
      </c>
      <c r="F21" s="511">
        <v>4000</v>
      </c>
      <c r="G21" s="511"/>
      <c r="H21" s="511">
        <v>1498</v>
      </c>
      <c r="I21" s="511">
        <v>188903</v>
      </c>
      <c r="J21" s="511">
        <v>16364</v>
      </c>
      <c r="K21" s="511">
        <v>6338</v>
      </c>
      <c r="L21" s="511">
        <v>3752</v>
      </c>
      <c r="M21" s="511"/>
      <c r="N21" s="511"/>
      <c r="O21" s="512">
        <f t="shared" si="0"/>
        <v>221465</v>
      </c>
    </row>
    <row r="22" spans="1:15" s="513" customFormat="1" ht="15.75">
      <c r="A22" s="509" t="s">
        <v>24</v>
      </c>
      <c r="B22" s="510" t="s">
        <v>128</v>
      </c>
      <c r="C22" s="511"/>
      <c r="D22" s="511"/>
      <c r="E22" s="511"/>
      <c r="F22" s="511"/>
      <c r="G22" s="511"/>
      <c r="H22" s="511"/>
      <c r="I22" s="511"/>
      <c r="J22" s="511"/>
      <c r="K22" s="511">
        <v>5938</v>
      </c>
      <c r="L22" s="511">
        <v>1016</v>
      </c>
      <c r="M22" s="511">
        <v>2058</v>
      </c>
      <c r="N22" s="511">
        <v>330</v>
      </c>
      <c r="O22" s="512">
        <f t="shared" si="0"/>
        <v>9342</v>
      </c>
    </row>
    <row r="23" spans="1:15" s="513" customFormat="1" ht="13.5" customHeight="1">
      <c r="A23" s="509" t="s">
        <v>25</v>
      </c>
      <c r="B23" s="517" t="s">
        <v>168</v>
      </c>
      <c r="C23" s="511"/>
      <c r="D23" s="511"/>
      <c r="E23" s="511">
        <v>9271</v>
      </c>
      <c r="F23" s="511"/>
      <c r="G23" s="511"/>
      <c r="H23" s="511"/>
      <c r="I23" s="511"/>
      <c r="J23" s="511"/>
      <c r="K23" s="511"/>
      <c r="L23" s="511"/>
      <c r="M23" s="511"/>
      <c r="N23" s="511"/>
      <c r="O23" s="512">
        <f t="shared" si="0"/>
        <v>9271</v>
      </c>
    </row>
    <row r="24" spans="1:15" s="513" customFormat="1" ht="13.5" customHeight="1">
      <c r="A24" s="509" t="s">
        <v>26</v>
      </c>
      <c r="B24" s="517" t="s">
        <v>560</v>
      </c>
      <c r="C24" s="511"/>
      <c r="D24" s="511"/>
      <c r="E24" s="511"/>
      <c r="F24" s="511"/>
      <c r="G24" s="511"/>
      <c r="H24" s="511">
        <v>400000</v>
      </c>
      <c r="I24" s="511"/>
      <c r="J24" s="511"/>
      <c r="K24" s="511"/>
      <c r="L24" s="511"/>
      <c r="M24" s="511"/>
      <c r="N24" s="511"/>
      <c r="O24" s="512">
        <f t="shared" si="0"/>
        <v>400000</v>
      </c>
    </row>
    <row r="25" spans="1:15" s="513" customFormat="1" ht="13.5" customHeight="1" thickBot="1">
      <c r="A25" s="505" t="s">
        <v>27</v>
      </c>
      <c r="B25" s="523" t="s">
        <v>561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>
        <v>400</v>
      </c>
      <c r="O25" s="512">
        <f t="shared" si="0"/>
        <v>400</v>
      </c>
    </row>
    <row r="26" spans="1:15" s="504" customFormat="1" ht="15.75" customHeight="1" thickBot="1">
      <c r="A26" s="524" t="s">
        <v>28</v>
      </c>
      <c r="B26" s="518" t="s">
        <v>562</v>
      </c>
      <c r="C26" s="519">
        <f>SUM(C16:C25)</f>
        <v>32235</v>
      </c>
      <c r="D26" s="519">
        <f aca="true" t="shared" si="2" ref="D26:N26">SUM(D16:D25)</f>
        <v>32235</v>
      </c>
      <c r="E26" s="519">
        <f t="shared" si="2"/>
        <v>42366</v>
      </c>
      <c r="F26" s="519">
        <f t="shared" si="2"/>
        <v>36825</v>
      </c>
      <c r="G26" s="519">
        <f t="shared" si="2"/>
        <v>33151</v>
      </c>
      <c r="H26" s="519">
        <f t="shared" si="2"/>
        <v>428849</v>
      </c>
      <c r="I26" s="519">
        <f t="shared" si="2"/>
        <v>226079</v>
      </c>
      <c r="J26" s="519">
        <f t="shared" si="2"/>
        <v>55442</v>
      </c>
      <c r="K26" s="519">
        <f t="shared" si="2"/>
        <v>55313</v>
      </c>
      <c r="L26" s="519">
        <f t="shared" si="2"/>
        <v>47686</v>
      </c>
      <c r="M26" s="519">
        <f t="shared" si="2"/>
        <v>46394</v>
      </c>
      <c r="N26" s="519">
        <f t="shared" si="2"/>
        <v>44654</v>
      </c>
      <c r="O26" s="520">
        <f>SUM(C26:N26)</f>
        <v>1081229</v>
      </c>
    </row>
    <row r="27" spans="1:15" ht="16.5" thickBot="1">
      <c r="A27" s="524" t="s">
        <v>29</v>
      </c>
      <c r="B27" s="525" t="s">
        <v>563</v>
      </c>
      <c r="C27" s="526">
        <f aca="true" t="shared" si="3" ref="C27:O27">C14-C26</f>
        <v>4069</v>
      </c>
      <c r="D27" s="526">
        <f t="shared" si="3"/>
        <v>452138</v>
      </c>
      <c r="E27" s="526">
        <f t="shared" si="3"/>
        <v>9896</v>
      </c>
      <c r="F27" s="526">
        <f t="shared" si="3"/>
        <v>13537</v>
      </c>
      <c r="G27" s="526">
        <f t="shared" si="3"/>
        <v>15067</v>
      </c>
      <c r="H27" s="526">
        <f t="shared" si="3"/>
        <v>-396334</v>
      </c>
      <c r="I27" s="526">
        <f t="shared" si="3"/>
        <v>-42459</v>
      </c>
      <c r="J27" s="526">
        <f t="shared" si="3"/>
        <v>-18307</v>
      </c>
      <c r="K27" s="526">
        <f t="shared" si="3"/>
        <v>-17363</v>
      </c>
      <c r="L27" s="526">
        <f t="shared" si="3"/>
        <v>-8098</v>
      </c>
      <c r="M27" s="526">
        <f t="shared" si="3"/>
        <v>-8429</v>
      </c>
      <c r="N27" s="526">
        <f t="shared" si="3"/>
        <v>-3717</v>
      </c>
      <c r="O27" s="527">
        <f t="shared" si="3"/>
        <v>0</v>
      </c>
    </row>
    <row r="28" ht="15.75">
      <c r="A28" s="528"/>
    </row>
    <row r="29" spans="2:15" ht="15.75">
      <c r="B29" s="529"/>
      <c r="C29" s="530"/>
      <c r="D29" s="530"/>
      <c r="O29" s="497"/>
    </row>
    <row r="30" ht="15.75">
      <c r="O30" s="497"/>
    </row>
    <row r="31" ht="15.75">
      <c r="O31" s="497"/>
    </row>
    <row r="32" ht="15.75">
      <c r="O32" s="497"/>
    </row>
    <row r="33" ht="15.75">
      <c r="O33" s="497"/>
    </row>
    <row r="34" ht="15.75">
      <c r="O34" s="497"/>
    </row>
    <row r="35" ht="15.75">
      <c r="O35" s="497"/>
    </row>
    <row r="36" ht="15.75">
      <c r="O36" s="497"/>
    </row>
    <row r="37" ht="15.75">
      <c r="O37" s="497"/>
    </row>
    <row r="38" ht="15.75">
      <c r="O38" s="497"/>
    </row>
    <row r="39" ht="15.75">
      <c r="O39" s="497"/>
    </row>
    <row r="40" ht="15.75">
      <c r="O40" s="497"/>
    </row>
    <row r="41" ht="15.75">
      <c r="O41" s="497"/>
    </row>
    <row r="42" ht="15.75">
      <c r="O42" s="497"/>
    </row>
    <row r="43" ht="15.75">
      <c r="O43" s="497"/>
    </row>
    <row r="44" ht="15.75">
      <c r="O44" s="497"/>
    </row>
    <row r="45" ht="15.75">
      <c r="O45" s="497"/>
    </row>
    <row r="46" ht="15.75">
      <c r="O46" s="497"/>
    </row>
    <row r="47" ht="15.75">
      <c r="O47" s="497"/>
    </row>
    <row r="48" ht="15.75">
      <c r="O48" s="497"/>
    </row>
    <row r="49" ht="15.75">
      <c r="O49" s="497"/>
    </row>
    <row r="50" ht="15.75">
      <c r="O50" s="497"/>
    </row>
    <row r="51" ht="15.75">
      <c r="O51" s="497"/>
    </row>
    <row r="52" ht="15.75">
      <c r="O52" s="497"/>
    </row>
    <row r="53" ht="15.75">
      <c r="O53" s="497"/>
    </row>
    <row r="54" ht="15.75">
      <c r="O54" s="497"/>
    </row>
    <row r="55" ht="15.75">
      <c r="O55" s="497"/>
    </row>
    <row r="56" ht="15.75">
      <c r="O56" s="497"/>
    </row>
    <row r="57" ht="15.75">
      <c r="O57" s="497"/>
    </row>
    <row r="58" ht="15.75">
      <c r="O58" s="497"/>
    </row>
    <row r="59" ht="15.75">
      <c r="O59" s="497"/>
    </row>
    <row r="60" ht="15.75">
      <c r="O60" s="497"/>
    </row>
    <row r="61" ht="15.75">
      <c r="O61" s="497"/>
    </row>
    <row r="62" ht="15.75">
      <c r="O62" s="497"/>
    </row>
    <row r="63" ht="15.75">
      <c r="O63" s="497"/>
    </row>
    <row r="64" ht="15.75">
      <c r="O64" s="497"/>
    </row>
    <row r="65" ht="15.75">
      <c r="O65" s="497"/>
    </row>
    <row r="66" ht="15.75">
      <c r="O66" s="497"/>
    </row>
    <row r="67" ht="15.75">
      <c r="O67" s="497"/>
    </row>
    <row r="68" ht="15.75">
      <c r="O68" s="497"/>
    </row>
    <row r="69" ht="15.75">
      <c r="O69" s="497"/>
    </row>
    <row r="70" ht="15.75">
      <c r="O70" s="497"/>
    </row>
    <row r="71" ht="15.75">
      <c r="O71" s="497"/>
    </row>
    <row r="72" ht="15.75">
      <c r="O72" s="497"/>
    </row>
    <row r="73" ht="15.75">
      <c r="O73" s="497"/>
    </row>
    <row r="74" ht="15.75">
      <c r="O74" s="497"/>
    </row>
    <row r="75" ht="15.75">
      <c r="O75" s="497"/>
    </row>
    <row r="76" ht="15.75">
      <c r="O76" s="497"/>
    </row>
    <row r="77" ht="15.75">
      <c r="O77" s="497"/>
    </row>
    <row r="78" ht="15.75">
      <c r="O78" s="497"/>
    </row>
    <row r="79" ht="15.75">
      <c r="O79" s="497"/>
    </row>
    <row r="80" ht="15.75">
      <c r="O80" s="497"/>
    </row>
    <row r="81" ht="15.75">
      <c r="O81" s="497"/>
    </row>
    <row r="82" ht="15.75">
      <c r="O82" s="497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6"/>
  <sheetViews>
    <sheetView zoomScale="120" zoomScaleNormal="120" zoomScaleSheetLayoutView="130" zoomScalePageLayoutView="0" workbookViewId="0" topLeftCell="A70">
      <selection activeCell="D96" sqref="D96"/>
    </sheetView>
  </sheetViews>
  <sheetFormatPr defaultColWidth="9.00390625" defaultRowHeight="12.75"/>
  <cols>
    <col min="1" max="1" width="9.00390625" style="191" customWidth="1"/>
    <col min="2" max="2" width="65.375" style="191" customWidth="1"/>
    <col min="3" max="3" width="15.50390625" style="192" customWidth="1"/>
    <col min="4" max="4" width="15.50390625" style="191" customWidth="1"/>
    <col min="5" max="5" width="9.00390625" style="27" customWidth="1"/>
    <col min="6" max="16384" width="9.375" style="27" customWidth="1"/>
  </cols>
  <sheetData>
    <row r="1" spans="1:4" ht="15.75" customHeight="1">
      <c r="A1" s="535" t="s">
        <v>3</v>
      </c>
      <c r="B1" s="535"/>
      <c r="C1" s="535"/>
      <c r="D1" s="535"/>
    </row>
    <row r="2" spans="1:4" ht="15.75" customHeight="1" thickBot="1">
      <c r="A2" s="536" t="s">
        <v>103</v>
      </c>
      <c r="B2" s="536"/>
      <c r="D2" s="338" t="s">
        <v>427</v>
      </c>
    </row>
    <row r="3" spans="1:4" ht="15.75" customHeight="1">
      <c r="A3" s="538" t="s">
        <v>54</v>
      </c>
      <c r="B3" s="540" t="s">
        <v>5</v>
      </c>
      <c r="C3" s="542" t="s">
        <v>360</v>
      </c>
      <c r="D3" s="542"/>
    </row>
    <row r="4" spans="1:4" ht="37.5" customHeight="1" thickBot="1">
      <c r="A4" s="539"/>
      <c r="B4" s="541"/>
      <c r="C4" s="199" t="s">
        <v>194</v>
      </c>
      <c r="D4" s="199" t="s">
        <v>195</v>
      </c>
    </row>
    <row r="5" spans="1:4" s="28" customFormat="1" ht="12" customHeight="1" thickBot="1">
      <c r="A5" s="24">
        <v>1</v>
      </c>
      <c r="B5" s="25">
        <v>2</v>
      </c>
      <c r="C5" s="25">
        <v>3</v>
      </c>
      <c r="D5" s="25">
        <v>4</v>
      </c>
    </row>
    <row r="6" spans="1:4" s="1" customFormat="1" ht="12" customHeight="1" thickBot="1">
      <c r="A6" s="17" t="s">
        <v>6</v>
      </c>
      <c r="B6" s="314" t="s">
        <v>198</v>
      </c>
      <c r="C6" s="205">
        <f>+C7+C8+C9+C10+C11+C12</f>
        <v>0</v>
      </c>
      <c r="D6" s="205">
        <f>+D7+D8+D9+D10+D11+D12</f>
        <v>0</v>
      </c>
    </row>
    <row r="7" spans="1:4" s="1" customFormat="1" ht="12" customHeight="1">
      <c r="A7" s="12" t="s">
        <v>66</v>
      </c>
      <c r="B7" s="315" t="s">
        <v>199</v>
      </c>
      <c r="C7" s="207"/>
      <c r="D7" s="207"/>
    </row>
    <row r="8" spans="1:4" s="1" customFormat="1" ht="12" customHeight="1">
      <c r="A8" s="11" t="s">
        <v>67</v>
      </c>
      <c r="B8" s="312" t="s">
        <v>200</v>
      </c>
      <c r="C8" s="206"/>
      <c r="D8" s="206"/>
    </row>
    <row r="9" spans="1:4" s="1" customFormat="1" ht="12" customHeight="1">
      <c r="A9" s="11" t="s">
        <v>68</v>
      </c>
      <c r="B9" s="312" t="s">
        <v>201</v>
      </c>
      <c r="C9" s="206"/>
      <c r="D9" s="206"/>
    </row>
    <row r="10" spans="1:4" s="1" customFormat="1" ht="12" customHeight="1">
      <c r="A10" s="11" t="s">
        <v>69</v>
      </c>
      <c r="B10" s="312" t="s">
        <v>202</v>
      </c>
      <c r="C10" s="206"/>
      <c r="D10" s="206"/>
    </row>
    <row r="11" spans="1:4" s="1" customFormat="1" ht="12" customHeight="1">
      <c r="A11" s="11" t="s">
        <v>100</v>
      </c>
      <c r="B11" s="312" t="s">
        <v>203</v>
      </c>
      <c r="C11" s="235"/>
      <c r="D11" s="235"/>
    </row>
    <row r="12" spans="1:4" s="1" customFormat="1" ht="12" customHeight="1" thickBot="1">
      <c r="A12" s="13" t="s">
        <v>70</v>
      </c>
      <c r="B12" s="311" t="s">
        <v>204</v>
      </c>
      <c r="C12" s="237"/>
      <c r="D12" s="237"/>
    </row>
    <row r="13" spans="1:4" s="1" customFormat="1" ht="12" customHeight="1" thickBot="1">
      <c r="A13" s="17" t="s">
        <v>7</v>
      </c>
      <c r="B13" s="316" t="s">
        <v>205</v>
      </c>
      <c r="C13" s="205">
        <f>+C14+C15+C16+C17+C18</f>
        <v>6934</v>
      </c>
      <c r="D13" s="205">
        <f>+D14+D15+D16+D17+D18</f>
        <v>9837</v>
      </c>
    </row>
    <row r="14" spans="1:4" s="1" customFormat="1" ht="12" customHeight="1">
      <c r="A14" s="12" t="s">
        <v>72</v>
      </c>
      <c r="B14" s="315" t="s">
        <v>206</v>
      </c>
      <c r="C14" s="207"/>
      <c r="D14" s="207"/>
    </row>
    <row r="15" spans="1:4" s="1" customFormat="1" ht="12" customHeight="1">
      <c r="A15" s="11" t="s">
        <v>73</v>
      </c>
      <c r="B15" s="312" t="s">
        <v>207</v>
      </c>
      <c r="C15" s="206"/>
      <c r="D15" s="206"/>
    </row>
    <row r="16" spans="1:4" s="1" customFormat="1" ht="12" customHeight="1">
      <c r="A16" s="11" t="s">
        <v>74</v>
      </c>
      <c r="B16" s="312" t="s">
        <v>413</v>
      </c>
      <c r="C16" s="206"/>
      <c r="D16" s="206"/>
    </row>
    <row r="17" spans="1:4" s="1" customFormat="1" ht="12" customHeight="1">
      <c r="A17" s="11" t="s">
        <v>75</v>
      </c>
      <c r="B17" s="312" t="s">
        <v>414</v>
      </c>
      <c r="C17" s="206"/>
      <c r="D17" s="206"/>
    </row>
    <row r="18" spans="1:4" s="1" customFormat="1" ht="12" customHeight="1">
      <c r="A18" s="11" t="s">
        <v>76</v>
      </c>
      <c r="B18" s="312" t="s">
        <v>210</v>
      </c>
      <c r="C18" s="206">
        <v>6934</v>
      </c>
      <c r="D18" s="206">
        <v>9837</v>
      </c>
    </row>
    <row r="19" spans="1:4" s="1" customFormat="1" ht="12" customHeight="1" thickBot="1">
      <c r="A19" s="13" t="s">
        <v>82</v>
      </c>
      <c r="B19" s="311" t="s">
        <v>211</v>
      </c>
      <c r="C19" s="208"/>
      <c r="D19" s="208"/>
    </row>
    <row r="20" spans="1:4" s="1" customFormat="1" ht="12" customHeight="1" thickBot="1">
      <c r="A20" s="17" t="s">
        <v>8</v>
      </c>
      <c r="B20" s="314" t="s">
        <v>212</v>
      </c>
      <c r="C20" s="205">
        <f>+C21+C22+C23+C24+C25</f>
        <v>0</v>
      </c>
      <c r="D20" s="205">
        <f>+D21+D22+D23+D24+D25</f>
        <v>0</v>
      </c>
    </row>
    <row r="21" spans="1:4" s="1" customFormat="1" ht="12" customHeight="1">
      <c r="A21" s="12" t="s">
        <v>55</v>
      </c>
      <c r="B21" s="315" t="s">
        <v>213</v>
      </c>
      <c r="C21" s="207"/>
      <c r="D21" s="207"/>
    </row>
    <row r="22" spans="1:4" s="1" customFormat="1" ht="12" customHeight="1">
      <c r="A22" s="11" t="s">
        <v>56</v>
      </c>
      <c r="B22" s="312" t="s">
        <v>214</v>
      </c>
      <c r="C22" s="206"/>
      <c r="D22" s="206"/>
    </row>
    <row r="23" spans="1:4" s="1" customFormat="1" ht="12" customHeight="1">
      <c r="A23" s="11" t="s">
        <v>57</v>
      </c>
      <c r="B23" s="312" t="s">
        <v>415</v>
      </c>
      <c r="C23" s="206"/>
      <c r="D23" s="206"/>
    </row>
    <row r="24" spans="1:4" s="1" customFormat="1" ht="12" customHeight="1">
      <c r="A24" s="11" t="s">
        <v>58</v>
      </c>
      <c r="B24" s="312" t="s">
        <v>416</v>
      </c>
      <c r="C24" s="206"/>
      <c r="D24" s="206"/>
    </row>
    <row r="25" spans="1:4" s="1" customFormat="1" ht="12" customHeight="1">
      <c r="A25" s="11" t="s">
        <v>112</v>
      </c>
      <c r="B25" s="312" t="s">
        <v>217</v>
      </c>
      <c r="C25" s="206"/>
      <c r="D25" s="206"/>
    </row>
    <row r="26" spans="1:4" s="1" customFormat="1" ht="12" customHeight="1" thickBot="1">
      <c r="A26" s="13" t="s">
        <v>113</v>
      </c>
      <c r="B26" s="311" t="s">
        <v>218</v>
      </c>
      <c r="C26" s="208"/>
      <c r="D26" s="208"/>
    </row>
    <row r="27" spans="1:4" s="1" customFormat="1" ht="12" customHeight="1" thickBot="1">
      <c r="A27" s="17" t="s">
        <v>114</v>
      </c>
      <c r="B27" s="314" t="s">
        <v>219</v>
      </c>
      <c r="C27" s="214">
        <f>+C28+C31+C32+C33</f>
        <v>0</v>
      </c>
      <c r="D27" s="214">
        <f>+D28+D31+D32+D33</f>
        <v>0</v>
      </c>
    </row>
    <row r="28" spans="1:4" s="1" customFormat="1" ht="12" customHeight="1">
      <c r="A28" s="12" t="s">
        <v>220</v>
      </c>
      <c r="B28" s="315" t="s">
        <v>221</v>
      </c>
      <c r="C28" s="239">
        <f>+C29+C30</f>
        <v>0</v>
      </c>
      <c r="D28" s="239">
        <f>+D29+D30</f>
        <v>0</v>
      </c>
    </row>
    <row r="29" spans="1:4" s="1" customFormat="1" ht="12" customHeight="1">
      <c r="A29" s="11" t="s">
        <v>222</v>
      </c>
      <c r="B29" s="312" t="s">
        <v>223</v>
      </c>
      <c r="C29" s="206"/>
      <c r="D29" s="206"/>
    </row>
    <row r="30" spans="1:4" s="1" customFormat="1" ht="12" customHeight="1">
      <c r="A30" s="11" t="s">
        <v>224</v>
      </c>
      <c r="B30" s="312" t="s">
        <v>225</v>
      </c>
      <c r="C30" s="206"/>
      <c r="D30" s="206"/>
    </row>
    <row r="31" spans="1:4" s="1" customFormat="1" ht="12" customHeight="1">
      <c r="A31" s="11" t="s">
        <v>226</v>
      </c>
      <c r="B31" s="312" t="s">
        <v>227</v>
      </c>
      <c r="C31" s="206"/>
      <c r="D31" s="206"/>
    </row>
    <row r="32" spans="1:4" s="1" customFormat="1" ht="12" customHeight="1">
      <c r="A32" s="11" t="s">
        <v>228</v>
      </c>
      <c r="B32" s="312" t="s">
        <v>229</v>
      </c>
      <c r="C32" s="206"/>
      <c r="D32" s="206"/>
    </row>
    <row r="33" spans="1:4" s="1" customFormat="1" ht="12" customHeight="1" thickBot="1">
      <c r="A33" s="13" t="s">
        <v>230</v>
      </c>
      <c r="B33" s="311" t="s">
        <v>231</v>
      </c>
      <c r="C33" s="208"/>
      <c r="D33" s="208"/>
    </row>
    <row r="34" spans="1:4" s="1" customFormat="1" ht="12" customHeight="1" thickBot="1">
      <c r="A34" s="17" t="s">
        <v>10</v>
      </c>
      <c r="B34" s="314" t="s">
        <v>232</v>
      </c>
      <c r="C34" s="205">
        <f>SUM(C35:C44)</f>
        <v>0</v>
      </c>
      <c r="D34" s="205">
        <f>SUM(D35:D44)</f>
        <v>32</v>
      </c>
    </row>
    <row r="35" spans="1:4" s="1" customFormat="1" ht="12" customHeight="1">
      <c r="A35" s="12" t="s">
        <v>59</v>
      </c>
      <c r="B35" s="315" t="s">
        <v>233</v>
      </c>
      <c r="C35" s="207"/>
      <c r="D35" s="207"/>
    </row>
    <row r="36" spans="1:4" s="1" customFormat="1" ht="12" customHeight="1">
      <c r="A36" s="11" t="s">
        <v>60</v>
      </c>
      <c r="B36" s="312" t="s">
        <v>234</v>
      </c>
      <c r="C36" s="206"/>
      <c r="D36" s="206"/>
    </row>
    <row r="37" spans="1:4" s="1" customFormat="1" ht="12" customHeight="1">
      <c r="A37" s="11" t="s">
        <v>61</v>
      </c>
      <c r="B37" s="312" t="s">
        <v>235</v>
      </c>
      <c r="C37" s="206"/>
      <c r="D37" s="206"/>
    </row>
    <row r="38" spans="1:4" s="1" customFormat="1" ht="12" customHeight="1">
      <c r="A38" s="11" t="s">
        <v>116</v>
      </c>
      <c r="B38" s="312" t="s">
        <v>236</v>
      </c>
      <c r="C38" s="206"/>
      <c r="D38" s="206"/>
    </row>
    <row r="39" spans="1:4" s="1" customFormat="1" ht="12" customHeight="1">
      <c r="A39" s="11" t="s">
        <v>117</v>
      </c>
      <c r="B39" s="312" t="s">
        <v>237</v>
      </c>
      <c r="C39" s="206"/>
      <c r="D39" s="206">
        <v>32</v>
      </c>
    </row>
    <row r="40" spans="1:4" s="1" customFormat="1" ht="12" customHeight="1">
      <c r="A40" s="11" t="s">
        <v>118</v>
      </c>
      <c r="B40" s="312" t="s">
        <v>238</v>
      </c>
      <c r="C40" s="206"/>
      <c r="D40" s="206"/>
    </row>
    <row r="41" spans="1:4" s="1" customFormat="1" ht="12" customHeight="1">
      <c r="A41" s="11" t="s">
        <v>119</v>
      </c>
      <c r="B41" s="312" t="s">
        <v>239</v>
      </c>
      <c r="C41" s="206"/>
      <c r="D41" s="206"/>
    </row>
    <row r="42" spans="1:4" s="1" customFormat="1" ht="12" customHeight="1">
      <c r="A42" s="11" t="s">
        <v>120</v>
      </c>
      <c r="B42" s="312" t="s">
        <v>240</v>
      </c>
      <c r="C42" s="206"/>
      <c r="D42" s="206"/>
    </row>
    <row r="43" spans="1:4" s="1" customFormat="1" ht="12" customHeight="1">
      <c r="A43" s="11" t="s">
        <v>241</v>
      </c>
      <c r="B43" s="312" t="s">
        <v>242</v>
      </c>
      <c r="C43" s="209"/>
      <c r="D43" s="209"/>
    </row>
    <row r="44" spans="1:4" s="1" customFormat="1" ht="12" customHeight="1" thickBot="1">
      <c r="A44" s="13" t="s">
        <v>243</v>
      </c>
      <c r="B44" s="311" t="s">
        <v>244</v>
      </c>
      <c r="C44" s="210"/>
      <c r="D44" s="210"/>
    </row>
    <row r="45" spans="1:4" s="1" customFormat="1" ht="12" customHeight="1" thickBot="1">
      <c r="A45" s="17" t="s">
        <v>11</v>
      </c>
      <c r="B45" s="314" t="s">
        <v>245</v>
      </c>
      <c r="C45" s="205">
        <f>SUM(C46:C50)</f>
        <v>0</v>
      </c>
      <c r="D45" s="205">
        <f>SUM(D46:D50)</f>
        <v>0</v>
      </c>
    </row>
    <row r="46" spans="1:4" s="1" customFormat="1" ht="12" customHeight="1">
      <c r="A46" s="12" t="s">
        <v>62</v>
      </c>
      <c r="B46" s="315" t="s">
        <v>246</v>
      </c>
      <c r="C46" s="212"/>
      <c r="D46" s="212"/>
    </row>
    <row r="47" spans="1:4" s="1" customFormat="1" ht="12" customHeight="1">
      <c r="A47" s="11" t="s">
        <v>63</v>
      </c>
      <c r="B47" s="312" t="s">
        <v>247</v>
      </c>
      <c r="C47" s="209"/>
      <c r="D47" s="209"/>
    </row>
    <row r="48" spans="1:4" s="1" customFormat="1" ht="12" customHeight="1">
      <c r="A48" s="11" t="s">
        <v>248</v>
      </c>
      <c r="B48" s="312" t="s">
        <v>249</v>
      </c>
      <c r="C48" s="209"/>
      <c r="D48" s="209"/>
    </row>
    <row r="49" spans="1:4" s="1" customFormat="1" ht="12" customHeight="1">
      <c r="A49" s="11" t="s">
        <v>250</v>
      </c>
      <c r="B49" s="312" t="s">
        <v>251</v>
      </c>
      <c r="C49" s="209"/>
      <c r="D49" s="209"/>
    </row>
    <row r="50" spans="1:4" s="1" customFormat="1" ht="12" customHeight="1" thickBot="1">
      <c r="A50" s="13" t="s">
        <v>252</v>
      </c>
      <c r="B50" s="311" t="s">
        <v>253</v>
      </c>
      <c r="C50" s="210"/>
      <c r="D50" s="210"/>
    </row>
    <row r="51" spans="1:4" s="1" customFormat="1" ht="12" customHeight="1" thickBot="1">
      <c r="A51" s="17" t="s">
        <v>121</v>
      </c>
      <c r="B51" s="314" t="s">
        <v>254</v>
      </c>
      <c r="C51" s="205">
        <f>SUM(C52:C54)</f>
        <v>0</v>
      </c>
      <c r="D51" s="205">
        <f>SUM(D52:D54)</f>
        <v>0</v>
      </c>
    </row>
    <row r="52" spans="1:4" s="1" customFormat="1" ht="12" customHeight="1">
      <c r="A52" s="12" t="s">
        <v>64</v>
      </c>
      <c r="B52" s="315" t="s">
        <v>255</v>
      </c>
      <c r="C52" s="207"/>
      <c r="D52" s="207"/>
    </row>
    <row r="53" spans="1:4" s="1" customFormat="1" ht="12" customHeight="1">
      <c r="A53" s="11" t="s">
        <v>65</v>
      </c>
      <c r="B53" s="312" t="s">
        <v>256</v>
      </c>
      <c r="C53" s="206"/>
      <c r="D53" s="206"/>
    </row>
    <row r="54" spans="1:4" s="1" customFormat="1" ht="12" customHeight="1">
      <c r="A54" s="11" t="s">
        <v>257</v>
      </c>
      <c r="B54" s="312" t="s">
        <v>258</v>
      </c>
      <c r="C54" s="206"/>
      <c r="D54" s="206"/>
    </row>
    <row r="55" spans="1:4" s="1" customFormat="1" ht="12" customHeight="1" thickBot="1">
      <c r="A55" s="13" t="s">
        <v>259</v>
      </c>
      <c r="B55" s="311" t="s">
        <v>260</v>
      </c>
      <c r="C55" s="208"/>
      <c r="D55" s="208"/>
    </row>
    <row r="56" spans="1:4" s="1" customFormat="1" ht="12" customHeight="1" thickBot="1">
      <c r="A56" s="17" t="s">
        <v>13</v>
      </c>
      <c r="B56" s="316" t="s">
        <v>261</v>
      </c>
      <c r="C56" s="205">
        <f>SUM(C57:C59)</f>
        <v>0</v>
      </c>
      <c r="D56" s="205">
        <f>SUM(D57:D59)</f>
        <v>0</v>
      </c>
    </row>
    <row r="57" spans="1:4" s="1" customFormat="1" ht="12" customHeight="1">
      <c r="A57" s="11" t="s">
        <v>122</v>
      </c>
      <c r="B57" s="315" t="s">
        <v>262</v>
      </c>
      <c r="C57" s="209"/>
      <c r="D57" s="209"/>
    </row>
    <row r="58" spans="1:4" s="1" customFormat="1" ht="12" customHeight="1">
      <c r="A58" s="11" t="s">
        <v>123</v>
      </c>
      <c r="B58" s="312" t="s">
        <v>263</v>
      </c>
      <c r="C58" s="209"/>
      <c r="D58" s="209"/>
    </row>
    <row r="59" spans="1:4" s="1" customFormat="1" ht="12" customHeight="1">
      <c r="A59" s="11" t="s">
        <v>167</v>
      </c>
      <c r="B59" s="312" t="s">
        <v>264</v>
      </c>
      <c r="C59" s="209"/>
      <c r="D59" s="209"/>
    </row>
    <row r="60" spans="1:4" s="1" customFormat="1" ht="12" customHeight="1" thickBot="1">
      <c r="A60" s="11" t="s">
        <v>265</v>
      </c>
      <c r="B60" s="311" t="s">
        <v>266</v>
      </c>
      <c r="C60" s="209"/>
      <c r="D60" s="209"/>
    </row>
    <row r="61" spans="1:4" s="1" customFormat="1" ht="12" customHeight="1" thickBot="1">
      <c r="A61" s="17" t="s">
        <v>14</v>
      </c>
      <c r="B61" s="314" t="s">
        <v>267</v>
      </c>
      <c r="C61" s="214">
        <f>+C6+C13+C20+C27+C34+C45+C51+C56</f>
        <v>6934</v>
      </c>
      <c r="D61" s="214">
        <f>+D6+D13+D20+D27+D34+D45+D51+D56</f>
        <v>9869</v>
      </c>
    </row>
    <row r="62" spans="1:4" s="1" customFormat="1" ht="12" customHeight="1" thickBot="1">
      <c r="A62" s="240" t="s">
        <v>268</v>
      </c>
      <c r="B62" s="316" t="s">
        <v>269</v>
      </c>
      <c r="C62" s="205">
        <f>SUM(C63:C65)</f>
        <v>0</v>
      </c>
      <c r="D62" s="205">
        <f>SUM(D63:D65)</f>
        <v>0</v>
      </c>
    </row>
    <row r="63" spans="1:4" s="1" customFormat="1" ht="12" customHeight="1">
      <c r="A63" s="11" t="s">
        <v>270</v>
      </c>
      <c r="B63" s="315" t="s">
        <v>271</v>
      </c>
      <c r="C63" s="209"/>
      <c r="D63" s="209"/>
    </row>
    <row r="64" spans="1:4" s="1" customFormat="1" ht="12" customHeight="1">
      <c r="A64" s="11" t="s">
        <v>272</v>
      </c>
      <c r="B64" s="312" t="s">
        <v>273</v>
      </c>
      <c r="C64" s="209"/>
      <c r="D64" s="209"/>
    </row>
    <row r="65" spans="1:4" s="1" customFormat="1" ht="12" customHeight="1" thickBot="1">
      <c r="A65" s="11" t="s">
        <v>274</v>
      </c>
      <c r="B65" s="301" t="s">
        <v>412</v>
      </c>
      <c r="C65" s="209"/>
      <c r="D65" s="209"/>
    </row>
    <row r="66" spans="1:4" s="1" customFormat="1" ht="12" customHeight="1" thickBot="1">
      <c r="A66" s="240" t="s">
        <v>276</v>
      </c>
      <c r="B66" s="316" t="s">
        <v>277</v>
      </c>
      <c r="C66" s="205">
        <f>SUM(C67:C70)</f>
        <v>0</v>
      </c>
      <c r="D66" s="205">
        <f>SUM(D67:D70)</f>
        <v>0</v>
      </c>
    </row>
    <row r="67" spans="1:4" s="1" customFormat="1" ht="12" customHeight="1">
      <c r="A67" s="11" t="s">
        <v>101</v>
      </c>
      <c r="B67" s="315" t="s">
        <v>278</v>
      </c>
      <c r="C67" s="209"/>
      <c r="D67" s="209"/>
    </row>
    <row r="68" spans="1:4" s="1" customFormat="1" ht="12" customHeight="1">
      <c r="A68" s="11" t="s">
        <v>102</v>
      </c>
      <c r="B68" s="312" t="s">
        <v>279</v>
      </c>
      <c r="C68" s="209"/>
      <c r="D68" s="209"/>
    </row>
    <row r="69" spans="1:4" s="1" customFormat="1" ht="12" customHeight="1">
      <c r="A69" s="11" t="s">
        <v>280</v>
      </c>
      <c r="B69" s="312" t="s">
        <v>281</v>
      </c>
      <c r="C69" s="209"/>
      <c r="D69" s="209"/>
    </row>
    <row r="70" spans="1:6" s="1" customFormat="1" ht="12" customHeight="1" thickBot="1">
      <c r="A70" s="11" t="s">
        <v>282</v>
      </c>
      <c r="B70" s="311" t="s">
        <v>283</v>
      </c>
      <c r="C70" s="209"/>
      <c r="D70" s="209"/>
      <c r="F70" s="29"/>
    </row>
    <row r="71" spans="1:4" s="1" customFormat="1" ht="12" customHeight="1" thickBot="1">
      <c r="A71" s="240" t="s">
        <v>284</v>
      </c>
      <c r="B71" s="316" t="s">
        <v>285</v>
      </c>
      <c r="C71" s="205">
        <f>SUM(C72:C73)</f>
        <v>0</v>
      </c>
      <c r="D71" s="205">
        <f>SUM(D72:D73)</f>
        <v>0</v>
      </c>
    </row>
    <row r="72" spans="1:4" s="1" customFormat="1" ht="12" customHeight="1">
      <c r="A72" s="11" t="s">
        <v>286</v>
      </c>
      <c r="B72" s="315" t="s">
        <v>287</v>
      </c>
      <c r="C72" s="209"/>
      <c r="D72" s="209"/>
    </row>
    <row r="73" spans="1:4" s="1" customFormat="1" ht="12" customHeight="1" thickBot="1">
      <c r="A73" s="11" t="s">
        <v>288</v>
      </c>
      <c r="B73" s="311" t="s">
        <v>289</v>
      </c>
      <c r="C73" s="209"/>
      <c r="D73" s="209"/>
    </row>
    <row r="74" spans="1:4" s="1" customFormat="1" ht="12" customHeight="1" thickBot="1">
      <c r="A74" s="240" t="s">
        <v>290</v>
      </c>
      <c r="B74" s="316" t="s">
        <v>291</v>
      </c>
      <c r="C74" s="205">
        <f>SUM(C75:C77)</f>
        <v>0</v>
      </c>
      <c r="D74" s="205">
        <f>SUM(D75:D77)</f>
        <v>0</v>
      </c>
    </row>
    <row r="75" spans="1:4" s="1" customFormat="1" ht="12" customHeight="1">
      <c r="A75" s="11" t="s">
        <v>292</v>
      </c>
      <c r="B75" s="315" t="s">
        <v>293</v>
      </c>
      <c r="C75" s="209"/>
      <c r="D75" s="209"/>
    </row>
    <row r="76" spans="1:4" s="1" customFormat="1" ht="12" customHeight="1">
      <c r="A76" s="11" t="s">
        <v>294</v>
      </c>
      <c r="B76" s="312" t="s">
        <v>295</v>
      </c>
      <c r="C76" s="209"/>
      <c r="D76" s="209"/>
    </row>
    <row r="77" spans="1:4" s="1" customFormat="1" ht="12" customHeight="1" thickBot="1">
      <c r="A77" s="11" t="s">
        <v>296</v>
      </c>
      <c r="B77" s="311" t="s">
        <v>297</v>
      </c>
      <c r="C77" s="209"/>
      <c r="D77" s="209"/>
    </row>
    <row r="78" spans="1:4" s="1" customFormat="1" ht="12" customHeight="1" thickBot="1">
      <c r="A78" s="240" t="s">
        <v>298</v>
      </c>
      <c r="B78" s="316" t="s">
        <v>299</v>
      </c>
      <c r="C78" s="205">
        <f>SUM(C79:C82)</f>
        <v>0</v>
      </c>
      <c r="D78" s="205">
        <f>SUM(D79:D82)</f>
        <v>0</v>
      </c>
    </row>
    <row r="79" spans="1:4" s="1" customFormat="1" ht="12" customHeight="1">
      <c r="A79" s="242" t="s">
        <v>300</v>
      </c>
      <c r="B79" s="315" t="s">
        <v>301</v>
      </c>
      <c r="C79" s="209"/>
      <c r="D79" s="209"/>
    </row>
    <row r="80" spans="1:4" s="1" customFormat="1" ht="12" customHeight="1">
      <c r="A80" s="243" t="s">
        <v>302</v>
      </c>
      <c r="B80" s="312" t="s">
        <v>303</v>
      </c>
      <c r="C80" s="209"/>
      <c r="D80" s="209"/>
    </row>
    <row r="81" spans="1:4" s="1" customFormat="1" ht="12" customHeight="1">
      <c r="A81" s="243" t="s">
        <v>304</v>
      </c>
      <c r="B81" s="312" t="s">
        <v>305</v>
      </c>
      <c r="C81" s="209"/>
      <c r="D81" s="209"/>
    </row>
    <row r="82" spans="1:4" s="1" customFormat="1" ht="12" customHeight="1" thickBot="1">
      <c r="A82" s="244" t="s">
        <v>306</v>
      </c>
      <c r="B82" s="311" t="s">
        <v>307</v>
      </c>
      <c r="C82" s="209"/>
      <c r="D82" s="209"/>
    </row>
    <row r="83" spans="1:4" s="1" customFormat="1" ht="12" customHeight="1" thickBot="1">
      <c r="A83" s="240" t="s">
        <v>308</v>
      </c>
      <c r="B83" s="316" t="s">
        <v>309</v>
      </c>
      <c r="C83" s="245"/>
      <c r="D83" s="245"/>
    </row>
    <row r="84" spans="1:4" s="1" customFormat="1" ht="12" customHeight="1" thickBot="1">
      <c r="A84" s="240" t="s">
        <v>310</v>
      </c>
      <c r="B84" s="283" t="s">
        <v>311</v>
      </c>
      <c r="C84" s="214">
        <f>+C62+C66+C71+C74+C78+C83</f>
        <v>0</v>
      </c>
      <c r="D84" s="214">
        <f>+D62+D66+D71+D74+D78+D83</f>
        <v>0</v>
      </c>
    </row>
    <row r="85" spans="1:4" s="1" customFormat="1" ht="12" customHeight="1" thickBot="1">
      <c r="A85" s="247" t="s">
        <v>312</v>
      </c>
      <c r="B85" s="284" t="s">
        <v>313</v>
      </c>
      <c r="C85" s="214">
        <f>+C61+C84</f>
        <v>6934</v>
      </c>
      <c r="D85" s="214">
        <f>+D61+D84</f>
        <v>9869</v>
      </c>
    </row>
    <row r="86" spans="1:4" s="1" customFormat="1" ht="12" customHeight="1">
      <c r="A86" s="249"/>
      <c r="B86" s="250"/>
      <c r="C86" s="251"/>
      <c r="D86" s="252"/>
    </row>
    <row r="87" spans="1:4" s="1" customFormat="1" ht="12" customHeight="1">
      <c r="A87" s="535" t="s">
        <v>34</v>
      </c>
      <c r="B87" s="535"/>
      <c r="C87" s="535"/>
      <c r="D87" s="535"/>
    </row>
    <row r="88" spans="1:4" s="1" customFormat="1" ht="12" customHeight="1" thickBot="1">
      <c r="A88" s="537" t="s">
        <v>104</v>
      </c>
      <c r="B88" s="537"/>
      <c r="C88" s="192"/>
      <c r="D88" s="231"/>
    </row>
    <row r="89" spans="1:4" s="1" customFormat="1" ht="12" customHeight="1">
      <c r="A89" s="538" t="s">
        <v>54</v>
      </c>
      <c r="B89" s="540" t="s">
        <v>420</v>
      </c>
      <c r="C89" s="542" t="s">
        <v>360</v>
      </c>
      <c r="D89" s="542"/>
    </row>
    <row r="90" spans="1:5" s="1" customFormat="1" ht="24" customHeight="1" thickBot="1">
      <c r="A90" s="539"/>
      <c r="B90" s="541"/>
      <c r="C90" s="199" t="s">
        <v>194</v>
      </c>
      <c r="D90" s="199" t="s">
        <v>195</v>
      </c>
      <c r="E90" s="253"/>
    </row>
    <row r="91" spans="1:5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53"/>
    </row>
    <row r="92" spans="1:5" s="1" customFormat="1" ht="15" customHeight="1" thickBot="1">
      <c r="A92" s="19" t="s">
        <v>6</v>
      </c>
      <c r="B92" s="23" t="s">
        <v>418</v>
      </c>
      <c r="C92" s="285">
        <f>SUM(C93:C97)</f>
        <v>51288</v>
      </c>
      <c r="D92" s="204">
        <f>+D93+D94+D95+D96+D97</f>
        <v>59513</v>
      </c>
      <c r="E92" s="253"/>
    </row>
    <row r="93" spans="1:4" s="1" customFormat="1" ht="12.75" customHeight="1">
      <c r="A93" s="14" t="s">
        <v>66</v>
      </c>
      <c r="B93" s="304" t="s">
        <v>35</v>
      </c>
      <c r="C93" s="286">
        <v>30387</v>
      </c>
      <c r="D93" s="297">
        <v>33151</v>
      </c>
    </row>
    <row r="94" spans="1:4" ht="16.5" customHeight="1">
      <c r="A94" s="11" t="s">
        <v>67</v>
      </c>
      <c r="B94" s="305" t="s">
        <v>124</v>
      </c>
      <c r="C94" s="287">
        <v>8936</v>
      </c>
      <c r="D94" s="206">
        <v>9688</v>
      </c>
    </row>
    <row r="95" spans="1:4" ht="15.75">
      <c r="A95" s="11" t="s">
        <v>68</v>
      </c>
      <c r="B95" s="305" t="s">
        <v>93</v>
      </c>
      <c r="C95" s="288">
        <v>11965</v>
      </c>
      <c r="D95" s="208">
        <v>16674</v>
      </c>
    </row>
    <row r="96" spans="1:4" s="28" customFormat="1" ht="12" customHeight="1">
      <c r="A96" s="11" t="s">
        <v>69</v>
      </c>
      <c r="B96" s="306" t="s">
        <v>125</v>
      </c>
      <c r="C96" s="288"/>
      <c r="D96" s="208"/>
    </row>
    <row r="97" spans="1:4" ht="12" customHeight="1">
      <c r="A97" s="11" t="s">
        <v>77</v>
      </c>
      <c r="B97" s="307" t="s">
        <v>126</v>
      </c>
      <c r="C97" s="288"/>
      <c r="D97" s="208"/>
    </row>
    <row r="98" spans="1:4" ht="12" customHeight="1">
      <c r="A98" s="11" t="s">
        <v>70</v>
      </c>
      <c r="B98" s="305" t="s">
        <v>315</v>
      </c>
      <c r="C98" s="288"/>
      <c r="D98" s="208"/>
    </row>
    <row r="99" spans="1:4" ht="12" customHeight="1">
      <c r="A99" s="11" t="s">
        <v>71</v>
      </c>
      <c r="B99" s="308" t="s">
        <v>316</v>
      </c>
      <c r="C99" s="288"/>
      <c r="D99" s="208"/>
    </row>
    <row r="100" spans="1:4" ht="12" customHeight="1">
      <c r="A100" s="11" t="s">
        <v>78</v>
      </c>
      <c r="B100" s="305" t="s">
        <v>317</v>
      </c>
      <c r="C100" s="288"/>
      <c r="D100" s="208"/>
    </row>
    <row r="101" spans="1:4" ht="12" customHeight="1">
      <c r="A101" s="11" t="s">
        <v>79</v>
      </c>
      <c r="B101" s="305" t="s">
        <v>318</v>
      </c>
      <c r="C101" s="288"/>
      <c r="D101" s="208"/>
    </row>
    <row r="102" spans="1:4" ht="12" customHeight="1">
      <c r="A102" s="11" t="s">
        <v>80</v>
      </c>
      <c r="B102" s="308" t="s">
        <v>319</v>
      </c>
      <c r="C102" s="288"/>
      <c r="D102" s="208"/>
    </row>
    <row r="103" spans="1:4" ht="12" customHeight="1">
      <c r="A103" s="11" t="s">
        <v>81</v>
      </c>
      <c r="B103" s="308" t="s">
        <v>320</v>
      </c>
      <c r="C103" s="288"/>
      <c r="D103" s="208"/>
    </row>
    <row r="104" spans="1:4" ht="12" customHeight="1">
      <c r="A104" s="11" t="s">
        <v>83</v>
      </c>
      <c r="B104" s="305" t="s">
        <v>321</v>
      </c>
      <c r="C104" s="288"/>
      <c r="D104" s="208"/>
    </row>
    <row r="105" spans="1:4" ht="12" customHeight="1">
      <c r="A105" s="10" t="s">
        <v>127</v>
      </c>
      <c r="B105" s="309" t="s">
        <v>322</v>
      </c>
      <c r="C105" s="288"/>
      <c r="D105" s="208"/>
    </row>
    <row r="106" spans="1:4" ht="12" customHeight="1">
      <c r="A106" s="11" t="s">
        <v>323</v>
      </c>
      <c r="B106" s="309" t="s">
        <v>324</v>
      </c>
      <c r="C106" s="288"/>
      <c r="D106" s="208"/>
    </row>
    <row r="107" spans="1:4" ht="12" customHeight="1" thickBot="1">
      <c r="A107" s="15" t="s">
        <v>325</v>
      </c>
      <c r="B107" s="310" t="s">
        <v>326</v>
      </c>
      <c r="C107" s="289"/>
      <c r="D107" s="298"/>
    </row>
    <row r="108" spans="1:4" ht="12" customHeight="1" thickBot="1">
      <c r="A108" s="17" t="s">
        <v>7</v>
      </c>
      <c r="B108" s="22" t="s">
        <v>419</v>
      </c>
      <c r="C108" s="290">
        <f>+C109+C111+C113</f>
        <v>508</v>
      </c>
      <c r="D108" s="205">
        <f>+D109+D111+D113</f>
        <v>508</v>
      </c>
    </row>
    <row r="109" spans="1:4" ht="12" customHeight="1">
      <c r="A109" s="12" t="s">
        <v>72</v>
      </c>
      <c r="B109" s="305" t="s">
        <v>166</v>
      </c>
      <c r="C109" s="291">
        <v>508</v>
      </c>
      <c r="D109" s="207">
        <v>508</v>
      </c>
    </row>
    <row r="110" spans="1:4" ht="12" customHeight="1">
      <c r="A110" s="12" t="s">
        <v>73</v>
      </c>
      <c r="B110" s="309" t="s">
        <v>328</v>
      </c>
      <c r="C110" s="291"/>
      <c r="D110" s="207"/>
    </row>
    <row r="111" spans="1:4" ht="12" customHeight="1">
      <c r="A111" s="12" t="s">
        <v>74</v>
      </c>
      <c r="B111" s="309" t="s">
        <v>128</v>
      </c>
      <c r="C111" s="287"/>
      <c r="D111" s="206"/>
    </row>
    <row r="112" spans="1:4" ht="12" customHeight="1">
      <c r="A112" s="12" t="s">
        <v>75</v>
      </c>
      <c r="B112" s="309" t="s">
        <v>329</v>
      </c>
      <c r="C112" s="292"/>
      <c r="D112" s="206"/>
    </row>
    <row r="113" spans="1:4" ht="12" customHeight="1">
      <c r="A113" s="12" t="s">
        <v>76</v>
      </c>
      <c r="B113" s="311" t="s">
        <v>168</v>
      </c>
      <c r="C113" s="292"/>
      <c r="D113" s="206"/>
    </row>
    <row r="114" spans="1:4" ht="12" customHeight="1">
      <c r="A114" s="12" t="s">
        <v>82</v>
      </c>
      <c r="B114" s="312" t="s">
        <v>417</v>
      </c>
      <c r="C114" s="292"/>
      <c r="D114" s="206"/>
    </row>
    <row r="115" spans="1:4" ht="15.75">
      <c r="A115" s="12" t="s">
        <v>84</v>
      </c>
      <c r="B115" s="302" t="s">
        <v>330</v>
      </c>
      <c r="C115" s="292"/>
      <c r="D115" s="206"/>
    </row>
    <row r="116" spans="1:4" ht="12" customHeight="1">
      <c r="A116" s="12" t="s">
        <v>129</v>
      </c>
      <c r="B116" s="305" t="s">
        <v>318</v>
      </c>
      <c r="C116" s="292"/>
      <c r="D116" s="206"/>
    </row>
    <row r="117" spans="1:4" ht="12" customHeight="1">
      <c r="A117" s="12" t="s">
        <v>130</v>
      </c>
      <c r="B117" s="305" t="s">
        <v>331</v>
      </c>
      <c r="C117" s="292"/>
      <c r="D117" s="206"/>
    </row>
    <row r="118" spans="1:4" ht="12" customHeight="1">
      <c r="A118" s="12" t="s">
        <v>131</v>
      </c>
      <c r="B118" s="305" t="s">
        <v>332</v>
      </c>
      <c r="C118" s="292"/>
      <c r="D118" s="206"/>
    </row>
    <row r="119" spans="1:4" ht="12" customHeight="1">
      <c r="A119" s="12" t="s">
        <v>333</v>
      </c>
      <c r="B119" s="305" t="s">
        <v>321</v>
      </c>
      <c r="C119" s="292"/>
      <c r="D119" s="206"/>
    </row>
    <row r="120" spans="1:4" ht="12" customHeight="1">
      <c r="A120" s="12" t="s">
        <v>334</v>
      </c>
      <c r="B120" s="305" t="s">
        <v>335</v>
      </c>
      <c r="C120" s="292"/>
      <c r="D120" s="206"/>
    </row>
    <row r="121" spans="1:4" ht="12" customHeight="1" thickBot="1">
      <c r="A121" s="10" t="s">
        <v>336</v>
      </c>
      <c r="B121" s="305" t="s">
        <v>337</v>
      </c>
      <c r="C121" s="293"/>
      <c r="D121" s="208"/>
    </row>
    <row r="122" spans="1:4" ht="12" customHeight="1" thickBot="1">
      <c r="A122" s="17" t="s">
        <v>8</v>
      </c>
      <c r="B122" s="55" t="s">
        <v>338</v>
      </c>
      <c r="C122" s="290">
        <f>+C123+C124</f>
        <v>0</v>
      </c>
      <c r="D122" s="205">
        <f>+D123+D124</f>
        <v>0</v>
      </c>
    </row>
    <row r="123" spans="1:4" ht="12" customHeight="1">
      <c r="A123" s="12" t="s">
        <v>55</v>
      </c>
      <c r="B123" s="302" t="s">
        <v>44</v>
      </c>
      <c r="C123" s="291"/>
      <c r="D123" s="207"/>
    </row>
    <row r="124" spans="1:4" ht="12" customHeight="1" thickBot="1">
      <c r="A124" s="13" t="s">
        <v>56</v>
      </c>
      <c r="B124" s="309" t="s">
        <v>45</v>
      </c>
      <c r="C124" s="288"/>
      <c r="D124" s="208"/>
    </row>
    <row r="125" spans="1:4" ht="12" customHeight="1" thickBot="1">
      <c r="A125" s="17" t="s">
        <v>9</v>
      </c>
      <c r="B125" s="55" t="s">
        <v>339</v>
      </c>
      <c r="C125" s="290">
        <f>+C92+C108+C122</f>
        <v>51796</v>
      </c>
      <c r="D125" s="205">
        <f>+D92+D108+D122</f>
        <v>60021</v>
      </c>
    </row>
    <row r="126" spans="1:4" ht="12" customHeight="1" thickBot="1">
      <c r="A126" s="17" t="s">
        <v>10</v>
      </c>
      <c r="B126" s="55" t="s">
        <v>340</v>
      </c>
      <c r="C126" s="290">
        <f>+C127+C128+C129</f>
        <v>0</v>
      </c>
      <c r="D126" s="205">
        <f>+D127+D128+D129</f>
        <v>0</v>
      </c>
    </row>
    <row r="127" spans="1:4" ht="12" customHeight="1">
      <c r="A127" s="12" t="s">
        <v>59</v>
      </c>
      <c r="B127" s="302" t="s">
        <v>404</v>
      </c>
      <c r="C127" s="292"/>
      <c r="D127" s="206"/>
    </row>
    <row r="128" spans="1:4" ht="12" customHeight="1">
      <c r="A128" s="12" t="s">
        <v>60</v>
      </c>
      <c r="B128" s="302" t="s">
        <v>405</v>
      </c>
      <c r="C128" s="292"/>
      <c r="D128" s="206"/>
    </row>
    <row r="129" spans="1:4" ht="12" customHeight="1" thickBot="1">
      <c r="A129" s="10" t="s">
        <v>61</v>
      </c>
      <c r="B129" s="313" t="s">
        <v>406</v>
      </c>
      <c r="C129" s="292"/>
      <c r="D129" s="206"/>
    </row>
    <row r="130" spans="1:4" ht="12" customHeight="1" thickBot="1">
      <c r="A130" s="17" t="s">
        <v>11</v>
      </c>
      <c r="B130" s="55" t="s">
        <v>344</v>
      </c>
      <c r="C130" s="290">
        <f>+C131+C132+C133+C134</f>
        <v>0</v>
      </c>
      <c r="D130" s="205">
        <f>+D131+D132+D133+D134</f>
        <v>0</v>
      </c>
    </row>
    <row r="131" spans="1:4" ht="12" customHeight="1">
      <c r="A131" s="12" t="s">
        <v>62</v>
      </c>
      <c r="B131" s="302" t="s">
        <v>407</v>
      </c>
      <c r="C131" s="292"/>
      <c r="D131" s="206"/>
    </row>
    <row r="132" spans="1:4" ht="12" customHeight="1">
      <c r="A132" s="12" t="s">
        <v>63</v>
      </c>
      <c r="B132" s="302" t="s">
        <v>408</v>
      </c>
      <c r="C132" s="292"/>
      <c r="D132" s="206"/>
    </row>
    <row r="133" spans="1:4" ht="12" customHeight="1">
      <c r="A133" s="12" t="s">
        <v>248</v>
      </c>
      <c r="B133" s="302" t="s">
        <v>409</v>
      </c>
      <c r="C133" s="292"/>
      <c r="D133" s="206"/>
    </row>
    <row r="134" spans="1:4" ht="12" customHeight="1" thickBot="1">
      <c r="A134" s="10" t="s">
        <v>250</v>
      </c>
      <c r="B134" s="313" t="s">
        <v>410</v>
      </c>
      <c r="C134" s="292"/>
      <c r="D134" s="206"/>
    </row>
    <row r="135" spans="1:4" ht="12" customHeight="1" thickBot="1">
      <c r="A135" s="17" t="s">
        <v>12</v>
      </c>
      <c r="B135" s="55" t="s">
        <v>349</v>
      </c>
      <c r="C135" s="294">
        <f>+C136+C137+C138+C139</f>
        <v>0</v>
      </c>
      <c r="D135" s="214">
        <f>+D136+D137+D138+D139</f>
        <v>0</v>
      </c>
    </row>
    <row r="136" spans="1:4" ht="12" customHeight="1">
      <c r="A136" s="12" t="s">
        <v>64</v>
      </c>
      <c r="B136" s="302" t="s">
        <v>350</v>
      </c>
      <c r="C136" s="292"/>
      <c r="D136" s="206"/>
    </row>
    <row r="137" spans="1:4" ht="12" customHeight="1">
      <c r="A137" s="12" t="s">
        <v>65</v>
      </c>
      <c r="B137" s="302" t="s">
        <v>351</v>
      </c>
      <c r="C137" s="292"/>
      <c r="D137" s="206"/>
    </row>
    <row r="138" spans="1:4" ht="12" customHeight="1">
      <c r="A138" s="12" t="s">
        <v>257</v>
      </c>
      <c r="B138" s="302" t="s">
        <v>411</v>
      </c>
      <c r="C138" s="292"/>
      <c r="D138" s="206"/>
    </row>
    <row r="139" spans="1:4" ht="12" customHeight="1" thickBot="1">
      <c r="A139" s="10" t="s">
        <v>259</v>
      </c>
      <c r="B139" s="313" t="s">
        <v>393</v>
      </c>
      <c r="C139" s="292"/>
      <c r="D139" s="206"/>
    </row>
    <row r="140" spans="1:4" ht="12" customHeight="1" thickBot="1">
      <c r="A140" s="17" t="s">
        <v>13</v>
      </c>
      <c r="B140" s="55" t="s">
        <v>569</v>
      </c>
      <c r="C140" s="295">
        <f>+C141+C142+C143+C144</f>
        <v>0</v>
      </c>
      <c r="D140" s="299">
        <f>+D141+D142+D143+D144</f>
        <v>0</v>
      </c>
    </row>
    <row r="141" spans="1:4" ht="12" customHeight="1">
      <c r="A141" s="12" t="s">
        <v>122</v>
      </c>
      <c r="B141" s="302" t="s">
        <v>354</v>
      </c>
      <c r="C141" s="292"/>
      <c r="D141" s="206"/>
    </row>
    <row r="142" spans="1:4" ht="12" customHeight="1">
      <c r="A142" s="12" t="s">
        <v>123</v>
      </c>
      <c r="B142" s="302" t="s">
        <v>355</v>
      </c>
      <c r="C142" s="292"/>
      <c r="D142" s="206"/>
    </row>
    <row r="143" spans="1:4" ht="12" customHeight="1">
      <c r="A143" s="12" t="s">
        <v>167</v>
      </c>
      <c r="B143" s="302" t="s">
        <v>356</v>
      </c>
      <c r="C143" s="292"/>
      <c r="D143" s="206"/>
    </row>
    <row r="144" spans="1:4" ht="12" customHeight="1" thickBot="1">
      <c r="A144" s="12" t="s">
        <v>265</v>
      </c>
      <c r="B144" s="302" t="s">
        <v>357</v>
      </c>
      <c r="C144" s="292"/>
      <c r="D144" s="206"/>
    </row>
    <row r="145" spans="1:4" ht="12" customHeight="1" thickBot="1">
      <c r="A145" s="17" t="s">
        <v>14</v>
      </c>
      <c r="B145" s="55" t="s">
        <v>358</v>
      </c>
      <c r="C145" s="296">
        <f>+C126+C130+C135+C140</f>
        <v>0</v>
      </c>
      <c r="D145" s="300">
        <f>+D126+D130+D135+D140</f>
        <v>0</v>
      </c>
    </row>
    <row r="146" spans="1:4" ht="12" customHeight="1" thickBot="1">
      <c r="A146" s="136" t="s">
        <v>15</v>
      </c>
      <c r="B146" s="303" t="s">
        <v>359</v>
      </c>
      <c r="C146" s="296">
        <f>+C125+C145</f>
        <v>51796</v>
      </c>
      <c r="D146" s="300">
        <f>+D125+D145</f>
        <v>60021</v>
      </c>
    </row>
    <row r="147" ht="12" customHeight="1">
      <c r="C147" s="191"/>
    </row>
    <row r="148" spans="1:4" ht="18" customHeight="1">
      <c r="A148" s="543" t="s">
        <v>361</v>
      </c>
      <c r="B148" s="543"/>
      <c r="C148" s="543"/>
      <c r="D148" s="543"/>
    </row>
    <row r="149" spans="1:6" ht="12" customHeight="1" thickBot="1">
      <c r="A149" s="536" t="s">
        <v>105</v>
      </c>
      <c r="B149" s="536"/>
      <c r="C149" s="231"/>
      <c r="D149" s="231"/>
      <c r="E149" s="191"/>
      <c r="F149" s="191"/>
    </row>
    <row r="150" spans="1:6" ht="12" customHeight="1" thickBot="1">
      <c r="A150" s="17">
        <v>1</v>
      </c>
      <c r="B150" s="22" t="s">
        <v>362</v>
      </c>
      <c r="C150" s="256">
        <f>+C61-C125</f>
        <v>-44862</v>
      </c>
      <c r="D150" s="257">
        <f>+D61-D125</f>
        <v>-50152</v>
      </c>
      <c r="E150" s="191"/>
      <c r="F150" s="191"/>
    </row>
    <row r="151" spans="1:6" ht="12" customHeight="1" thickBot="1">
      <c r="A151" s="17" t="s">
        <v>7</v>
      </c>
      <c r="B151" s="22" t="s">
        <v>363</v>
      </c>
      <c r="C151" s="256">
        <f>+C84-C145</f>
        <v>0</v>
      </c>
      <c r="D151" s="257">
        <f>+D84-D145</f>
        <v>0</v>
      </c>
      <c r="E151" s="191"/>
      <c r="F151" s="191"/>
    </row>
    <row r="152" spans="3:5" ht="15" customHeight="1">
      <c r="C152" s="53"/>
      <c r="D152" s="53"/>
      <c r="E152" s="53"/>
    </row>
    <row r="153" s="1" customFormat="1" ht="12.75" customHeight="1"/>
    <row r="154" ht="15.75">
      <c r="C154" s="191"/>
    </row>
    <row r="155" ht="15.75">
      <c r="C155" s="191"/>
    </row>
    <row r="156" ht="15.75">
      <c r="C156" s="191"/>
    </row>
    <row r="157" ht="16.5" customHeight="1">
      <c r="C157" s="191"/>
    </row>
    <row r="158" ht="15.75">
      <c r="C158" s="191"/>
    </row>
    <row r="159" ht="15.75">
      <c r="C159" s="191"/>
    </row>
    <row r="160" ht="15.75">
      <c r="C160" s="191"/>
    </row>
    <row r="161" ht="15.75">
      <c r="C161" s="191"/>
    </row>
    <row r="162" ht="15.75">
      <c r="C162" s="191"/>
    </row>
    <row r="163" spans="5:6" s="191" customFormat="1" ht="15.75">
      <c r="E163" s="27"/>
      <c r="F163" s="27"/>
    </row>
    <row r="164" spans="5:6" s="191" customFormat="1" ht="15.75">
      <c r="E164" s="27"/>
      <c r="F164" s="27"/>
    </row>
    <row r="165" spans="5:6" s="191" customFormat="1" ht="15.75">
      <c r="E165" s="27"/>
      <c r="F165" s="27"/>
    </row>
    <row r="166" spans="5:6" s="191" customFormat="1" ht="15.75">
      <c r="E166" s="27"/>
      <c r="F166" s="27"/>
    </row>
  </sheetData>
  <sheetProtection/>
  <mergeCells count="12">
    <mergeCell ref="A88:B88"/>
    <mergeCell ref="A148:D148"/>
    <mergeCell ref="A149:B149"/>
    <mergeCell ref="A89:A90"/>
    <mergeCell ref="B89:B90"/>
    <mergeCell ref="C89:D89"/>
    <mergeCell ref="A1:D1"/>
    <mergeCell ref="A2:B2"/>
    <mergeCell ref="A3:A4"/>
    <mergeCell ref="B3:B4"/>
    <mergeCell ref="C3:D3"/>
    <mergeCell ref="A87:D8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CE,Félkövér"&amp;12&amp;U&amp;UTiszaszőlős Községi Önkormányzat 2014. évi költségvetés  állami (államigazgatási) feladatok mérlege&amp;R&amp;"Times New Roman CE,Félkövér dőlt"&amp;11 1.4. melléklet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" width="6.875" style="38" customWidth="1"/>
    <col min="2" max="2" width="55.125" style="95" customWidth="1"/>
    <col min="3" max="4" width="16.375" style="38" customWidth="1"/>
    <col min="5" max="5" width="55.125" style="38" customWidth="1"/>
    <col min="6" max="7" width="16.375" style="38" customWidth="1"/>
    <col min="8" max="8" width="4.875" style="38" customWidth="1"/>
    <col min="9" max="16384" width="9.375" style="38" customWidth="1"/>
  </cols>
  <sheetData>
    <row r="1" spans="2:8" ht="39.75" customHeight="1">
      <c r="B1" s="153" t="s">
        <v>108</v>
      </c>
      <c r="C1" s="154"/>
      <c r="D1" s="154"/>
      <c r="E1" s="154"/>
      <c r="F1" s="154"/>
      <c r="G1" s="154"/>
      <c r="H1" s="547" t="s">
        <v>196</v>
      </c>
    </row>
    <row r="2" spans="6:8" ht="14.25" thickBot="1">
      <c r="F2" s="155"/>
      <c r="G2" s="155" t="s">
        <v>427</v>
      </c>
      <c r="H2" s="547"/>
    </row>
    <row r="3" spans="1:8" ht="18" customHeight="1" thickBot="1">
      <c r="A3" s="545" t="s">
        <v>54</v>
      </c>
      <c r="B3" s="156" t="s">
        <v>41</v>
      </c>
      <c r="C3" s="157"/>
      <c r="D3" s="157"/>
      <c r="E3" s="156" t="s">
        <v>43</v>
      </c>
      <c r="F3" s="158"/>
      <c r="G3" s="158"/>
      <c r="H3" s="547"/>
    </row>
    <row r="4" spans="1:8" s="159" customFormat="1" ht="35.25" customHeight="1" thickBot="1">
      <c r="A4" s="546"/>
      <c r="B4" s="96" t="s">
        <v>47</v>
      </c>
      <c r="C4" s="201" t="s">
        <v>379</v>
      </c>
      <c r="D4" s="202" t="s">
        <v>380</v>
      </c>
      <c r="E4" s="96" t="s">
        <v>47</v>
      </c>
      <c r="F4" s="201" t="s">
        <v>379</v>
      </c>
      <c r="G4" s="202" t="s">
        <v>380</v>
      </c>
      <c r="H4" s="547"/>
    </row>
    <row r="5" spans="1:8" s="163" customFormat="1" ht="12" customHeight="1" thickBot="1">
      <c r="A5" s="160">
        <v>1</v>
      </c>
      <c r="B5" s="161">
        <v>2</v>
      </c>
      <c r="C5" s="162">
        <v>3</v>
      </c>
      <c r="D5" s="162">
        <v>4</v>
      </c>
      <c r="E5" s="161">
        <v>6</v>
      </c>
      <c r="F5" s="162">
        <v>7</v>
      </c>
      <c r="G5" s="162">
        <v>8</v>
      </c>
      <c r="H5" s="547"/>
    </row>
    <row r="6" spans="1:8" ht="15" customHeight="1">
      <c r="A6" s="164" t="s">
        <v>6</v>
      </c>
      <c r="B6" s="165" t="s">
        <v>364</v>
      </c>
      <c r="C6" s="147">
        <v>163700</v>
      </c>
      <c r="D6" s="147">
        <v>174346</v>
      </c>
      <c r="E6" s="165" t="s">
        <v>48</v>
      </c>
      <c r="F6" s="223">
        <v>102404</v>
      </c>
      <c r="G6" s="261">
        <v>238101</v>
      </c>
      <c r="H6" s="547"/>
    </row>
    <row r="7" spans="1:8" ht="15" customHeight="1">
      <c r="A7" s="166" t="s">
        <v>7</v>
      </c>
      <c r="B7" s="167" t="s">
        <v>365</v>
      </c>
      <c r="C7" s="148">
        <v>45503</v>
      </c>
      <c r="D7" s="148">
        <v>190809</v>
      </c>
      <c r="E7" s="167" t="s">
        <v>124</v>
      </c>
      <c r="F7" s="148">
        <v>24471</v>
      </c>
      <c r="G7" s="262">
        <v>46790</v>
      </c>
      <c r="H7" s="547"/>
    </row>
    <row r="8" spans="1:8" ht="15" customHeight="1">
      <c r="A8" s="166" t="s">
        <v>8</v>
      </c>
      <c r="B8" s="167" t="s">
        <v>366</v>
      </c>
      <c r="C8" s="148"/>
      <c r="D8" s="148"/>
      <c r="E8" s="167" t="s">
        <v>171</v>
      </c>
      <c r="F8" s="148">
        <v>71163</v>
      </c>
      <c r="G8" s="262">
        <v>90244</v>
      </c>
      <c r="H8" s="547"/>
    </row>
    <row r="9" spans="1:8" ht="15" customHeight="1">
      <c r="A9" s="166" t="s">
        <v>9</v>
      </c>
      <c r="B9" s="167" t="s">
        <v>115</v>
      </c>
      <c r="C9" s="148">
        <v>19080</v>
      </c>
      <c r="D9" s="148">
        <v>19080</v>
      </c>
      <c r="E9" s="167" t="s">
        <v>125</v>
      </c>
      <c r="F9" s="148">
        <v>61208</v>
      </c>
      <c r="G9" s="262">
        <v>58949</v>
      </c>
      <c r="H9" s="547"/>
    </row>
    <row r="10" spans="1:8" ht="15" customHeight="1">
      <c r="A10" s="166" t="s">
        <v>10</v>
      </c>
      <c r="B10" s="168" t="s">
        <v>367</v>
      </c>
      <c r="C10" s="148"/>
      <c r="D10" s="148">
        <v>175</v>
      </c>
      <c r="E10" s="167" t="s">
        <v>126</v>
      </c>
      <c r="F10" s="148">
        <v>5676</v>
      </c>
      <c r="G10" s="262">
        <v>6667</v>
      </c>
      <c r="H10" s="547"/>
    </row>
    <row r="11" spans="1:8" ht="15" customHeight="1">
      <c r="A11" s="166" t="s">
        <v>11</v>
      </c>
      <c r="B11" s="167" t="s">
        <v>421</v>
      </c>
      <c r="C11" s="149"/>
      <c r="D11" s="149"/>
      <c r="E11" s="167" t="s">
        <v>36</v>
      </c>
      <c r="F11" s="148">
        <v>400</v>
      </c>
      <c r="G11" s="262">
        <v>400</v>
      </c>
      <c r="H11" s="547"/>
    </row>
    <row r="12" spans="1:8" ht="15" customHeight="1">
      <c r="A12" s="166" t="s">
        <v>12</v>
      </c>
      <c r="B12" s="167" t="s">
        <v>244</v>
      </c>
      <c r="C12" s="148">
        <v>18562</v>
      </c>
      <c r="D12" s="148">
        <v>24335</v>
      </c>
      <c r="E12" s="33"/>
      <c r="F12" s="148"/>
      <c r="G12" s="262"/>
      <c r="H12" s="547"/>
    </row>
    <row r="13" spans="1:8" ht="15" customHeight="1">
      <c r="A13" s="166" t="s">
        <v>13</v>
      </c>
      <c r="B13" s="33"/>
      <c r="C13" s="148"/>
      <c r="D13" s="148"/>
      <c r="E13" s="33"/>
      <c r="F13" s="148"/>
      <c r="G13" s="262"/>
      <c r="H13" s="547"/>
    </row>
    <row r="14" spans="1:8" ht="15" customHeight="1">
      <c r="A14" s="166" t="s">
        <v>14</v>
      </c>
      <c r="B14" s="258"/>
      <c r="C14" s="149"/>
      <c r="D14" s="149"/>
      <c r="E14" s="33"/>
      <c r="F14" s="148"/>
      <c r="G14" s="262"/>
      <c r="H14" s="547"/>
    </row>
    <row r="15" spans="1:8" ht="15" customHeight="1">
      <c r="A15" s="166" t="s">
        <v>15</v>
      </c>
      <c r="B15" s="33"/>
      <c r="C15" s="148"/>
      <c r="D15" s="148"/>
      <c r="E15" s="33"/>
      <c r="F15" s="148"/>
      <c r="G15" s="262"/>
      <c r="H15" s="547"/>
    </row>
    <row r="16" spans="1:8" ht="15" customHeight="1">
      <c r="A16" s="166" t="s">
        <v>16</v>
      </c>
      <c r="B16" s="33"/>
      <c r="C16" s="148"/>
      <c r="D16" s="148"/>
      <c r="E16" s="33"/>
      <c r="F16" s="148"/>
      <c r="G16" s="262"/>
      <c r="H16" s="547"/>
    </row>
    <row r="17" spans="1:8" ht="15" customHeight="1" thickBot="1">
      <c r="A17" s="166" t="s">
        <v>17</v>
      </c>
      <c r="B17" s="39"/>
      <c r="C17" s="150"/>
      <c r="D17" s="150"/>
      <c r="E17" s="33"/>
      <c r="F17" s="150"/>
      <c r="G17" s="150"/>
      <c r="H17" s="547"/>
    </row>
    <row r="18" spans="1:8" ht="15" customHeight="1" thickBot="1">
      <c r="A18" s="169" t="s">
        <v>18</v>
      </c>
      <c r="B18" s="54" t="s">
        <v>368</v>
      </c>
      <c r="C18" s="151">
        <f>+C6+C7+C9+C10+C12+C13+C14+C15+C16+C17</f>
        <v>246845</v>
      </c>
      <c r="D18" s="151">
        <f>+D6+D7+D9+D10+D12+D13+D14+D15+D16+D17</f>
        <v>408745</v>
      </c>
      <c r="E18" s="54" t="s">
        <v>375</v>
      </c>
      <c r="F18" s="151">
        <f>SUM(F6:F17)</f>
        <v>265322</v>
      </c>
      <c r="G18" s="151">
        <f>SUM(G6:G17)</f>
        <v>441151</v>
      </c>
      <c r="H18" s="547"/>
    </row>
    <row r="19" spans="1:8" ht="15" customHeight="1">
      <c r="A19" s="259" t="s">
        <v>19</v>
      </c>
      <c r="B19" s="170" t="s">
        <v>369</v>
      </c>
      <c r="C19" s="171">
        <f>+C20+C21+C22+C23</f>
        <v>31971</v>
      </c>
      <c r="D19" s="171">
        <f>+D20+D21+D22+D23</f>
        <v>31971</v>
      </c>
      <c r="E19" s="172" t="s">
        <v>132</v>
      </c>
      <c r="F19" s="152"/>
      <c r="G19" s="152"/>
      <c r="H19" s="547"/>
    </row>
    <row r="20" spans="1:8" ht="15" customHeight="1">
      <c r="A20" s="260" t="s">
        <v>20</v>
      </c>
      <c r="B20" s="172" t="s">
        <v>164</v>
      </c>
      <c r="C20" s="44">
        <v>31971</v>
      </c>
      <c r="D20" s="44">
        <v>31971</v>
      </c>
      <c r="E20" s="172" t="s">
        <v>376</v>
      </c>
      <c r="F20" s="44"/>
      <c r="G20" s="44"/>
      <c r="H20" s="547"/>
    </row>
    <row r="21" spans="1:8" ht="15" customHeight="1">
      <c r="A21" s="260" t="s">
        <v>21</v>
      </c>
      <c r="B21" s="172" t="s">
        <v>165</v>
      </c>
      <c r="C21" s="44"/>
      <c r="D21" s="44"/>
      <c r="E21" s="172" t="s">
        <v>106</v>
      </c>
      <c r="F21" s="44"/>
      <c r="G21" s="44"/>
      <c r="H21" s="547"/>
    </row>
    <row r="22" spans="1:8" ht="15" customHeight="1">
      <c r="A22" s="260" t="s">
        <v>22</v>
      </c>
      <c r="B22" s="172" t="s">
        <v>169</v>
      </c>
      <c r="C22" s="44"/>
      <c r="D22" s="44"/>
      <c r="E22" s="172" t="s">
        <v>107</v>
      </c>
      <c r="F22" s="44"/>
      <c r="G22" s="44"/>
      <c r="H22" s="547"/>
    </row>
    <row r="23" spans="1:8" ht="15" customHeight="1">
      <c r="A23" s="260" t="s">
        <v>23</v>
      </c>
      <c r="B23" s="172" t="s">
        <v>170</v>
      </c>
      <c r="C23" s="44"/>
      <c r="D23" s="44"/>
      <c r="E23" s="170" t="s">
        <v>172</v>
      </c>
      <c r="F23" s="44"/>
      <c r="G23" s="44"/>
      <c r="H23" s="547"/>
    </row>
    <row r="24" spans="1:8" ht="15" customHeight="1">
      <c r="A24" s="260" t="s">
        <v>24</v>
      </c>
      <c r="B24" s="172" t="s">
        <v>370</v>
      </c>
      <c r="C24" s="173">
        <f>+C25+C26</f>
        <v>0</v>
      </c>
      <c r="D24" s="173">
        <f>+D25+D26</f>
        <v>0</v>
      </c>
      <c r="E24" s="172" t="s">
        <v>133</v>
      </c>
      <c r="F24" s="44"/>
      <c r="G24" s="534"/>
      <c r="H24" s="547"/>
    </row>
    <row r="25" spans="1:8" ht="15" customHeight="1">
      <c r="A25" s="259" t="s">
        <v>25</v>
      </c>
      <c r="B25" s="170" t="s">
        <v>371</v>
      </c>
      <c r="C25" s="152"/>
      <c r="D25" s="152"/>
      <c r="E25" s="165" t="s">
        <v>134</v>
      </c>
      <c r="F25" s="152"/>
      <c r="G25" s="152"/>
      <c r="H25" s="547"/>
    </row>
    <row r="26" spans="1:8" ht="15" customHeight="1" thickBot="1">
      <c r="A26" s="260" t="s">
        <v>26</v>
      </c>
      <c r="B26" s="172" t="s">
        <v>372</v>
      </c>
      <c r="C26" s="44"/>
      <c r="D26" s="44"/>
      <c r="E26" s="33"/>
      <c r="F26" s="44"/>
      <c r="G26" s="44"/>
      <c r="H26" s="547"/>
    </row>
    <row r="27" spans="1:8" ht="15" customHeight="1" thickBot="1">
      <c r="A27" s="169" t="s">
        <v>27</v>
      </c>
      <c r="B27" s="54" t="s">
        <v>373</v>
      </c>
      <c r="C27" s="151">
        <f>+C19+C24</f>
        <v>31971</v>
      </c>
      <c r="D27" s="151">
        <f>+D19+D24</f>
        <v>31971</v>
      </c>
      <c r="E27" s="54" t="s">
        <v>377</v>
      </c>
      <c r="F27" s="151">
        <f>SUM(F19:F26)</f>
        <v>0</v>
      </c>
      <c r="G27" s="151">
        <f>SUM(G19:G26)</f>
        <v>0</v>
      </c>
      <c r="H27" s="547"/>
    </row>
    <row r="28" spans="1:8" ht="15" customHeight="1" thickBot="1">
      <c r="A28" s="169" t="s">
        <v>28</v>
      </c>
      <c r="B28" s="174" t="s">
        <v>374</v>
      </c>
      <c r="C28" s="215">
        <f>+C18+C27</f>
        <v>278816</v>
      </c>
      <c r="D28" s="215">
        <f>+D18+D27</f>
        <v>440716</v>
      </c>
      <c r="E28" s="174" t="s">
        <v>378</v>
      </c>
      <c r="F28" s="215">
        <f>+F18+F27</f>
        <v>265322</v>
      </c>
      <c r="G28" s="215">
        <f>+G18+G27</f>
        <v>441151</v>
      </c>
      <c r="H28" s="547"/>
    </row>
    <row r="29" spans="1:8" ht="15" customHeight="1" thickBot="1">
      <c r="A29" s="169" t="s">
        <v>29</v>
      </c>
      <c r="B29" s="174" t="s">
        <v>110</v>
      </c>
      <c r="C29" s="215">
        <f>IF(C18-F18&lt;0,C18-F18,"-")</f>
        <v>-18477</v>
      </c>
      <c r="D29" s="215">
        <f>IF(D18-G18&lt;0,D18-G18,"-")</f>
        <v>-32406</v>
      </c>
      <c r="E29" s="174" t="s">
        <v>111</v>
      </c>
      <c r="F29" s="215" t="str">
        <f>IF(C18-F18&gt;0,C18-F18,"-")</f>
        <v>-</v>
      </c>
      <c r="G29" s="215" t="str">
        <f>IF(D18-G18&gt;0,D18-G18,"-")</f>
        <v>-</v>
      </c>
      <c r="H29" s="547"/>
    </row>
    <row r="30" spans="1:8" ht="15" customHeight="1" thickBot="1">
      <c r="A30" s="169" t="s">
        <v>30</v>
      </c>
      <c r="B30" s="174" t="s">
        <v>173</v>
      </c>
      <c r="C30" s="215" t="str">
        <f>IF(C18+C19-F28&lt;0,F28-(C18+C19),"-")</f>
        <v>-</v>
      </c>
      <c r="D30" s="215">
        <f>IF(D18+D19-G28&lt;0,G28-(D18+D19),"-")</f>
        <v>435</v>
      </c>
      <c r="E30" s="174" t="s">
        <v>174</v>
      </c>
      <c r="F30" s="215">
        <f>IF(C18+C19-F28&gt;0,C18+C19-F28,"-")</f>
        <v>13494</v>
      </c>
      <c r="G30" s="215" t="str">
        <f>IF(D18+D19-G28&gt;0,D18+D19-G28,"-")</f>
        <v>-</v>
      </c>
      <c r="H30" s="547"/>
    </row>
  </sheetData>
  <sheetProtection/>
  <mergeCells count="2">
    <mergeCell ref="A3:A4"/>
    <mergeCell ref="H1:H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15" zoomScalePageLayoutView="0" workbookViewId="0" topLeftCell="B10">
      <selection activeCell="G25" sqref="G25"/>
    </sheetView>
  </sheetViews>
  <sheetFormatPr defaultColWidth="9.00390625" defaultRowHeight="12.75"/>
  <cols>
    <col min="1" max="1" width="6.875" style="38" customWidth="1"/>
    <col min="2" max="2" width="55.125" style="95" customWidth="1"/>
    <col min="3" max="4" width="16.375" style="38" customWidth="1"/>
    <col min="5" max="5" width="55.125" style="38" customWidth="1"/>
    <col min="6" max="7" width="16.375" style="38" customWidth="1"/>
    <col min="8" max="8" width="4.875" style="38" customWidth="1"/>
    <col min="9" max="16384" width="9.375" style="38" customWidth="1"/>
  </cols>
  <sheetData>
    <row r="1" spans="2:8" ht="39.75" customHeight="1">
      <c r="B1" s="153" t="s">
        <v>109</v>
      </c>
      <c r="C1" s="154"/>
      <c r="D1" s="154"/>
      <c r="E1" s="154"/>
      <c r="F1" s="154"/>
      <c r="G1" s="154"/>
      <c r="H1" s="550" t="s">
        <v>197</v>
      </c>
    </row>
    <row r="2" spans="6:8" ht="14.25" thickBot="1">
      <c r="F2" s="155"/>
      <c r="G2" s="155" t="s">
        <v>427</v>
      </c>
      <c r="H2" s="550"/>
    </row>
    <row r="3" spans="1:8" ht="24" customHeight="1" thickBot="1">
      <c r="A3" s="548" t="s">
        <v>54</v>
      </c>
      <c r="B3" s="156" t="s">
        <v>41</v>
      </c>
      <c r="C3" s="157"/>
      <c r="D3" s="157"/>
      <c r="E3" s="156" t="s">
        <v>43</v>
      </c>
      <c r="F3" s="158"/>
      <c r="G3" s="158"/>
      <c r="H3" s="550"/>
    </row>
    <row r="4" spans="1:8" s="159" customFormat="1" ht="35.25" customHeight="1" thickBot="1">
      <c r="A4" s="549"/>
      <c r="B4" s="96" t="s">
        <v>47</v>
      </c>
      <c r="C4" s="201" t="s">
        <v>379</v>
      </c>
      <c r="D4" s="202" t="s">
        <v>380</v>
      </c>
      <c r="E4" s="96" t="s">
        <v>47</v>
      </c>
      <c r="F4" s="201" t="s">
        <v>379</v>
      </c>
      <c r="G4" s="202" t="s">
        <v>380</v>
      </c>
      <c r="H4" s="550"/>
    </row>
    <row r="5" spans="1:8" s="159" customFormat="1" ht="13.5" thickBot="1">
      <c r="A5" s="160">
        <v>1</v>
      </c>
      <c r="B5" s="161">
        <v>2</v>
      </c>
      <c r="C5" s="162">
        <v>3</v>
      </c>
      <c r="D5" s="162">
        <v>4</v>
      </c>
      <c r="E5" s="161">
        <v>6</v>
      </c>
      <c r="F5" s="162">
        <v>7</v>
      </c>
      <c r="G5" s="162">
        <v>8</v>
      </c>
      <c r="H5" s="550"/>
    </row>
    <row r="6" spans="1:8" ht="12.75" customHeight="1">
      <c r="A6" s="164" t="s">
        <v>6</v>
      </c>
      <c r="B6" s="165" t="s">
        <v>381</v>
      </c>
      <c r="C6" s="147">
        <v>179878</v>
      </c>
      <c r="D6" s="147">
        <v>634695</v>
      </c>
      <c r="E6" s="165" t="s">
        <v>166</v>
      </c>
      <c r="F6" s="223">
        <v>188903</v>
      </c>
      <c r="G6" s="223">
        <v>221465</v>
      </c>
      <c r="H6" s="550"/>
    </row>
    <row r="7" spans="1:8" ht="22.5" customHeight="1">
      <c r="A7" s="166" t="s">
        <v>7</v>
      </c>
      <c r="B7" s="167" t="s">
        <v>382</v>
      </c>
      <c r="C7" s="148">
        <v>138944</v>
      </c>
      <c r="D7" s="148">
        <v>138944</v>
      </c>
      <c r="E7" s="167" t="s">
        <v>390</v>
      </c>
      <c r="F7" s="148">
        <v>154382</v>
      </c>
      <c r="G7" s="148">
        <v>154382</v>
      </c>
      <c r="H7" s="550"/>
    </row>
    <row r="8" spans="1:8" ht="12.75" customHeight="1">
      <c r="A8" s="166" t="s">
        <v>8</v>
      </c>
      <c r="B8" s="167" t="s">
        <v>383</v>
      </c>
      <c r="C8" s="148">
        <v>2200</v>
      </c>
      <c r="D8" s="148">
        <v>2200</v>
      </c>
      <c r="E8" s="167" t="s">
        <v>128</v>
      </c>
      <c r="F8" s="148">
        <v>1016</v>
      </c>
      <c r="G8" s="148">
        <v>9342</v>
      </c>
      <c r="H8" s="550"/>
    </row>
    <row r="9" spans="1:8" ht="12.75" customHeight="1">
      <c r="A9" s="166" t="s">
        <v>9</v>
      </c>
      <c r="B9" s="167" t="s">
        <v>384</v>
      </c>
      <c r="C9" s="148">
        <v>90</v>
      </c>
      <c r="D9" s="148">
        <v>90</v>
      </c>
      <c r="E9" s="167" t="s">
        <v>391</v>
      </c>
      <c r="F9" s="148"/>
      <c r="G9" s="148"/>
      <c r="H9" s="550"/>
    </row>
    <row r="10" spans="1:8" ht="12.75" customHeight="1">
      <c r="A10" s="166" t="s">
        <v>10</v>
      </c>
      <c r="B10" s="167" t="s">
        <v>385</v>
      </c>
      <c r="C10" s="148"/>
      <c r="D10" s="148"/>
      <c r="E10" s="167" t="s">
        <v>168</v>
      </c>
      <c r="F10" s="148">
        <v>9271</v>
      </c>
      <c r="G10" s="148">
        <v>9271</v>
      </c>
      <c r="H10" s="550"/>
    </row>
    <row r="11" spans="1:8" ht="12.75" customHeight="1">
      <c r="A11" s="166" t="s">
        <v>11</v>
      </c>
      <c r="B11" s="167" t="s">
        <v>386</v>
      </c>
      <c r="C11" s="149"/>
      <c r="D11" s="149"/>
      <c r="E11" s="317"/>
      <c r="F11" s="148"/>
      <c r="G11" s="148"/>
      <c r="H11" s="550"/>
    </row>
    <row r="12" spans="1:8" ht="12.75" customHeight="1">
      <c r="A12" s="166" t="s">
        <v>12</v>
      </c>
      <c r="B12" s="33"/>
      <c r="C12" s="148"/>
      <c r="D12" s="148"/>
      <c r="E12" s="317"/>
      <c r="F12" s="148"/>
      <c r="G12" s="148"/>
      <c r="H12" s="550"/>
    </row>
    <row r="13" spans="1:8" ht="12.75" customHeight="1">
      <c r="A13" s="166" t="s">
        <v>13</v>
      </c>
      <c r="B13" s="33"/>
      <c r="C13" s="148"/>
      <c r="D13" s="148"/>
      <c r="E13" s="318"/>
      <c r="F13" s="148"/>
      <c r="G13" s="148"/>
      <c r="H13" s="550"/>
    </row>
    <row r="14" spans="1:8" ht="12.75" customHeight="1">
      <c r="A14" s="166" t="s">
        <v>14</v>
      </c>
      <c r="B14" s="317"/>
      <c r="C14" s="149"/>
      <c r="D14" s="149"/>
      <c r="E14" s="317"/>
      <c r="F14" s="148"/>
      <c r="G14" s="148"/>
      <c r="H14" s="550"/>
    </row>
    <row r="15" spans="1:8" ht="22.5" customHeight="1">
      <c r="A15" s="166" t="s">
        <v>15</v>
      </c>
      <c r="B15" s="33"/>
      <c r="C15" s="149"/>
      <c r="D15" s="149"/>
      <c r="E15" s="317"/>
      <c r="F15" s="148"/>
      <c r="G15" s="148"/>
      <c r="H15" s="550"/>
    </row>
    <row r="16" spans="1:8" ht="12.75" customHeight="1" thickBot="1">
      <c r="A16" s="229" t="s">
        <v>16</v>
      </c>
      <c r="B16" s="263"/>
      <c r="C16" s="264"/>
      <c r="D16" s="264"/>
      <c r="E16" s="230" t="s">
        <v>36</v>
      </c>
      <c r="F16" s="224"/>
      <c r="G16" s="224"/>
      <c r="H16" s="550"/>
    </row>
    <row r="17" spans="1:8" ht="12.75" customHeight="1" thickBot="1">
      <c r="A17" s="169" t="s">
        <v>17</v>
      </c>
      <c r="B17" s="54" t="s">
        <v>387</v>
      </c>
      <c r="C17" s="151">
        <f>+C6+C8+C9+C11+C12+C13+C14+C15+C16</f>
        <v>182168</v>
      </c>
      <c r="D17" s="151">
        <f>+D6+D8+D9+D11+D12+D13+D14+D15+D16</f>
        <v>636985</v>
      </c>
      <c r="E17" s="54" t="s">
        <v>392</v>
      </c>
      <c r="F17" s="151">
        <f>+F6+F8+F10+F11+F12+F13+F14+F15+F16</f>
        <v>199190</v>
      </c>
      <c r="G17" s="151">
        <f>+G6+G8+G10+G11+G12+G13+G14+G15+G16</f>
        <v>240078</v>
      </c>
      <c r="H17" s="550"/>
    </row>
    <row r="18" spans="1:8" ht="15.75" customHeight="1">
      <c r="A18" s="164" t="s">
        <v>18</v>
      </c>
      <c r="B18" s="176" t="s">
        <v>186</v>
      </c>
      <c r="C18" s="183">
        <f>+C19+C20+C21+C22+C23</f>
        <v>3528</v>
      </c>
      <c r="D18" s="183">
        <f>+D19+D20+D21+D22+D23</f>
        <v>3528</v>
      </c>
      <c r="E18" s="172" t="s">
        <v>132</v>
      </c>
      <c r="F18" s="216"/>
      <c r="G18" s="216">
        <v>300000</v>
      </c>
      <c r="H18" s="550"/>
    </row>
    <row r="19" spans="1:8" ht="12.75" customHeight="1">
      <c r="A19" s="166" t="s">
        <v>19</v>
      </c>
      <c r="B19" s="177" t="s">
        <v>175</v>
      </c>
      <c r="C19" s="44">
        <v>3528</v>
      </c>
      <c r="D19" s="44">
        <v>3528</v>
      </c>
      <c r="E19" s="172" t="s">
        <v>135</v>
      </c>
      <c r="F19" s="44"/>
      <c r="G19" s="44"/>
      <c r="H19" s="550"/>
    </row>
    <row r="20" spans="1:8" ht="12.75" customHeight="1">
      <c r="A20" s="164" t="s">
        <v>20</v>
      </c>
      <c r="B20" s="177" t="s">
        <v>176</v>
      </c>
      <c r="C20" s="44"/>
      <c r="D20" s="44"/>
      <c r="E20" s="172" t="s">
        <v>106</v>
      </c>
      <c r="F20" s="44"/>
      <c r="G20" s="44"/>
      <c r="H20" s="550"/>
    </row>
    <row r="21" spans="1:8" ht="12.75" customHeight="1">
      <c r="A21" s="166" t="s">
        <v>21</v>
      </c>
      <c r="B21" s="177" t="s">
        <v>177</v>
      </c>
      <c r="C21" s="44"/>
      <c r="D21" s="44"/>
      <c r="E21" s="172" t="s">
        <v>107</v>
      </c>
      <c r="F21" s="44"/>
      <c r="G21" s="44"/>
      <c r="H21" s="550"/>
    </row>
    <row r="22" spans="1:8" ht="12.75" customHeight="1">
      <c r="A22" s="164" t="s">
        <v>22</v>
      </c>
      <c r="B22" s="177" t="s">
        <v>178</v>
      </c>
      <c r="C22" s="44"/>
      <c r="D22" s="44"/>
      <c r="E22" s="170" t="s">
        <v>172</v>
      </c>
      <c r="F22" s="44"/>
      <c r="G22" s="44"/>
      <c r="H22" s="550"/>
    </row>
    <row r="23" spans="1:8" ht="12.75" customHeight="1">
      <c r="A23" s="166" t="s">
        <v>23</v>
      </c>
      <c r="B23" s="178" t="s">
        <v>179</v>
      </c>
      <c r="C23" s="44"/>
      <c r="D23" s="44"/>
      <c r="E23" s="172" t="s">
        <v>136</v>
      </c>
      <c r="F23" s="44"/>
      <c r="G23" s="44"/>
      <c r="H23" s="550"/>
    </row>
    <row r="24" spans="1:8" ht="12.75" customHeight="1">
      <c r="A24" s="164" t="s">
        <v>24</v>
      </c>
      <c r="B24" s="179" t="s">
        <v>180</v>
      </c>
      <c r="C24" s="173">
        <f>+C25+C26+C27+C28+C29</f>
        <v>0</v>
      </c>
      <c r="D24" s="173">
        <f>+D25+D26+D27+D28+D29</f>
        <v>0</v>
      </c>
      <c r="E24" s="180" t="s">
        <v>134</v>
      </c>
      <c r="F24" s="44"/>
      <c r="G24" s="44">
        <v>100000</v>
      </c>
      <c r="H24" s="550"/>
    </row>
    <row r="25" spans="1:8" ht="12.75" customHeight="1">
      <c r="A25" s="166" t="s">
        <v>25</v>
      </c>
      <c r="B25" s="178" t="s">
        <v>181</v>
      </c>
      <c r="C25" s="44"/>
      <c r="D25" s="44"/>
      <c r="E25" s="180" t="s">
        <v>393</v>
      </c>
      <c r="F25" s="44"/>
      <c r="G25" s="44"/>
      <c r="H25" s="550"/>
    </row>
    <row r="26" spans="1:8" ht="12.75" customHeight="1">
      <c r="A26" s="164" t="s">
        <v>26</v>
      </c>
      <c r="B26" s="178" t="s">
        <v>182</v>
      </c>
      <c r="C26" s="44"/>
      <c r="D26" s="44"/>
      <c r="E26" s="175"/>
      <c r="F26" s="44"/>
      <c r="G26" s="44"/>
      <c r="H26" s="550"/>
    </row>
    <row r="27" spans="1:8" ht="12.75" customHeight="1">
      <c r="A27" s="166" t="s">
        <v>27</v>
      </c>
      <c r="B27" s="177" t="s">
        <v>183</v>
      </c>
      <c r="C27" s="44"/>
      <c r="D27" s="44"/>
      <c r="E27" s="51"/>
      <c r="F27" s="44"/>
      <c r="G27" s="44"/>
      <c r="H27" s="550"/>
    </row>
    <row r="28" spans="1:8" ht="12.75" customHeight="1">
      <c r="A28" s="164" t="s">
        <v>28</v>
      </c>
      <c r="B28" s="181" t="s">
        <v>184</v>
      </c>
      <c r="C28" s="44"/>
      <c r="D28" s="44"/>
      <c r="E28" s="33"/>
      <c r="F28" s="44"/>
      <c r="G28" s="44"/>
      <c r="H28" s="550"/>
    </row>
    <row r="29" spans="1:8" ht="12.75" customHeight="1" thickBot="1">
      <c r="A29" s="166" t="s">
        <v>29</v>
      </c>
      <c r="B29" s="182" t="s">
        <v>185</v>
      </c>
      <c r="C29" s="44"/>
      <c r="D29" s="44"/>
      <c r="E29" s="51"/>
      <c r="F29" s="44"/>
      <c r="G29" s="44"/>
      <c r="H29" s="550"/>
    </row>
    <row r="30" spans="1:8" ht="12.75" customHeight="1" thickBot="1">
      <c r="A30" s="169" t="s">
        <v>30</v>
      </c>
      <c r="B30" s="54" t="s">
        <v>388</v>
      </c>
      <c r="C30" s="151">
        <f>+C18+C24</f>
        <v>3528</v>
      </c>
      <c r="D30" s="151">
        <f>+D18+D24</f>
        <v>3528</v>
      </c>
      <c r="E30" s="54" t="s">
        <v>394</v>
      </c>
      <c r="F30" s="151">
        <f>SUM(F18:F29)</f>
        <v>0</v>
      </c>
      <c r="G30" s="151">
        <f>SUM(G18:G29)</f>
        <v>400000</v>
      </c>
      <c r="H30" s="550"/>
    </row>
    <row r="31" spans="1:8" ht="21.75" customHeight="1" thickBot="1">
      <c r="A31" s="169" t="s">
        <v>31</v>
      </c>
      <c r="B31" s="174" t="s">
        <v>389</v>
      </c>
      <c r="C31" s="215">
        <f>+C17+C30</f>
        <v>185696</v>
      </c>
      <c r="D31" s="215">
        <f>+D17+D30</f>
        <v>640513</v>
      </c>
      <c r="E31" s="174" t="s">
        <v>395</v>
      </c>
      <c r="F31" s="215">
        <f>+F17+F30</f>
        <v>199190</v>
      </c>
      <c r="G31" s="215">
        <f>+G17+G30</f>
        <v>640078</v>
      </c>
      <c r="H31" s="550"/>
    </row>
    <row r="32" spans="1:8" ht="18" customHeight="1" thickBot="1">
      <c r="A32" s="169" t="s">
        <v>32</v>
      </c>
      <c r="B32" s="174" t="s">
        <v>110</v>
      </c>
      <c r="C32" s="215">
        <f>IF(C17-F17&lt;0,F17-C17,"-")</f>
        <v>17022</v>
      </c>
      <c r="D32" s="215" t="str">
        <f>IF(D17-G17&lt;0,G17-D17,"-")</f>
        <v>-</v>
      </c>
      <c r="E32" s="174" t="s">
        <v>111</v>
      </c>
      <c r="F32" s="215" t="str">
        <f>IF(C17-F17&gt;0,C17-F17,"-")</f>
        <v>-</v>
      </c>
      <c r="G32" s="215">
        <f>IF(D17-G17&gt;0,D17-G17,"-")</f>
        <v>396907</v>
      </c>
      <c r="H32" s="550"/>
    </row>
    <row r="33" spans="1:8" ht="18" customHeight="1" thickBot="1">
      <c r="A33" s="169" t="s">
        <v>33</v>
      </c>
      <c r="B33" s="174" t="s">
        <v>173</v>
      </c>
      <c r="C33" s="215">
        <f>IF(C17+C18-F31&lt;0,F31-(C17+C18),"-")</f>
        <v>13494</v>
      </c>
      <c r="D33" s="215" t="str">
        <f>IF(D17+D18-G31&lt;0,G31-(D17+D18),"-")</f>
        <v>-</v>
      </c>
      <c r="E33" s="174" t="s">
        <v>174</v>
      </c>
      <c r="F33" s="215" t="str">
        <f>IF(C17+C18-F31&gt;0,C17+C18-F31,"-")</f>
        <v>-</v>
      </c>
      <c r="G33" s="215">
        <f>IF(D17+D18-G31&gt;0,D17+D18-G31,"-")</f>
        <v>435</v>
      </c>
      <c r="H33" s="550"/>
    </row>
  </sheetData>
  <sheetProtection/>
  <mergeCells count="2">
    <mergeCell ref="A3:A4"/>
    <mergeCell ref="H1:H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145" zoomScaleNormal="120" zoomScaleSheetLayoutView="145" zoomScalePageLayoutView="0" workbookViewId="0" topLeftCell="A1">
      <selection activeCell="B3" sqref="B3:B4"/>
    </sheetView>
  </sheetViews>
  <sheetFormatPr defaultColWidth="9.00390625" defaultRowHeight="12.75"/>
  <cols>
    <col min="1" max="1" width="5.625" style="60" customWidth="1"/>
    <col min="2" max="2" width="38.625" style="60" customWidth="1"/>
    <col min="3" max="6" width="14.00390625" style="60" customWidth="1"/>
    <col min="7" max="16384" width="9.375" style="60" customWidth="1"/>
  </cols>
  <sheetData>
    <row r="1" spans="1:6" ht="33" customHeight="1">
      <c r="A1" s="551" t="s">
        <v>485</v>
      </c>
      <c r="B1" s="551"/>
      <c r="C1" s="551"/>
      <c r="D1" s="551"/>
      <c r="E1" s="551"/>
      <c r="F1" s="551"/>
    </row>
    <row r="2" spans="1:7" ht="15.75" customHeight="1" thickBot="1">
      <c r="A2" s="61"/>
      <c r="B2" s="61"/>
      <c r="C2" s="552"/>
      <c r="D2" s="552"/>
      <c r="E2" s="559" t="s">
        <v>39</v>
      </c>
      <c r="F2" s="559"/>
      <c r="G2" s="68"/>
    </row>
    <row r="3" spans="1:6" ht="63" customHeight="1">
      <c r="A3" s="555" t="s">
        <v>4</v>
      </c>
      <c r="B3" s="557" t="s">
        <v>139</v>
      </c>
      <c r="C3" s="557" t="s">
        <v>193</v>
      </c>
      <c r="D3" s="557"/>
      <c r="E3" s="557"/>
      <c r="F3" s="553" t="s">
        <v>189</v>
      </c>
    </row>
    <row r="4" spans="1:6" ht="15.75" thickBot="1">
      <c r="A4" s="556"/>
      <c r="B4" s="558"/>
      <c r="C4" s="63" t="s">
        <v>187</v>
      </c>
      <c r="D4" s="63" t="s">
        <v>188</v>
      </c>
      <c r="E4" s="63" t="s">
        <v>396</v>
      </c>
      <c r="F4" s="554"/>
    </row>
    <row r="5" spans="1:6" ht="15.75" thickBo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7">
        <v>6</v>
      </c>
    </row>
    <row r="6" spans="1:6" ht="15">
      <c r="A6" s="64" t="s">
        <v>6</v>
      </c>
      <c r="B6" s="326"/>
      <c r="C6" s="319"/>
      <c r="D6" s="319"/>
      <c r="E6" s="319"/>
      <c r="F6" s="320">
        <f>SUM(C6:E6)</f>
        <v>0</v>
      </c>
    </row>
    <row r="7" spans="1:6" ht="15">
      <c r="A7" s="62" t="s">
        <v>7</v>
      </c>
      <c r="B7" s="327"/>
      <c r="C7" s="321"/>
      <c r="D7" s="321"/>
      <c r="E7" s="321"/>
      <c r="F7" s="322">
        <f>SUM(C7:E7)</f>
        <v>0</v>
      </c>
    </row>
    <row r="8" spans="1:6" ht="15">
      <c r="A8" s="62" t="s">
        <v>8</v>
      </c>
      <c r="B8" s="327"/>
      <c r="C8" s="321"/>
      <c r="D8" s="321"/>
      <c r="E8" s="321"/>
      <c r="F8" s="322">
        <f>SUM(C8:E8)</f>
        <v>0</v>
      </c>
    </row>
    <row r="9" spans="1:6" ht="15">
      <c r="A9" s="62" t="s">
        <v>9</v>
      </c>
      <c r="B9" s="327"/>
      <c r="C9" s="321"/>
      <c r="D9" s="321"/>
      <c r="E9" s="321"/>
      <c r="F9" s="322">
        <f>SUM(C9:E9)</f>
        <v>0</v>
      </c>
    </row>
    <row r="10" spans="1:6" ht="15.75" thickBot="1">
      <c r="A10" s="69" t="s">
        <v>10</v>
      </c>
      <c r="B10" s="328"/>
      <c r="C10" s="323"/>
      <c r="D10" s="323"/>
      <c r="E10" s="323"/>
      <c r="F10" s="322">
        <f>SUM(C10:E10)</f>
        <v>0</v>
      </c>
    </row>
    <row r="11" spans="1:6" ht="15.75" thickBot="1">
      <c r="A11" s="65" t="s">
        <v>11</v>
      </c>
      <c r="B11" s="70" t="s">
        <v>140</v>
      </c>
      <c r="C11" s="324">
        <f>SUM(C6:C10)</f>
        <v>0</v>
      </c>
      <c r="D11" s="324">
        <f>SUM(D6:D10)</f>
        <v>0</v>
      </c>
      <c r="E11" s="324">
        <f>SUM(E6:E10)</f>
        <v>0</v>
      </c>
      <c r="F11" s="325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4" r:id="rId1"/>
  <headerFooter alignWithMargins="0">
    <oddHeader>&amp;R&amp;"Times New Roman CE,Félkövér dőlt"&amp;11 3.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D6" sqref="D6"/>
    </sheetView>
  </sheetViews>
  <sheetFormatPr defaultColWidth="9.00390625" defaultRowHeight="12.75"/>
  <cols>
    <col min="1" max="1" width="5.625" style="60" customWidth="1"/>
    <col min="2" max="2" width="61.00390625" style="60" customWidth="1"/>
    <col min="3" max="4" width="16.00390625" style="60" customWidth="1"/>
    <col min="5" max="16384" width="9.375" style="60" customWidth="1"/>
  </cols>
  <sheetData>
    <row r="1" spans="1:4" ht="33" customHeight="1">
      <c r="A1" s="551" t="s">
        <v>481</v>
      </c>
      <c r="B1" s="551"/>
      <c r="C1" s="551"/>
      <c r="D1" s="551"/>
    </row>
    <row r="2" spans="1:4" ht="15.75" customHeight="1" thickBot="1">
      <c r="A2" s="61"/>
      <c r="B2" s="61"/>
      <c r="C2" s="71"/>
      <c r="D2" s="71" t="s">
        <v>39</v>
      </c>
    </row>
    <row r="3" spans="1:4" ht="26.25" customHeight="1" thickBot="1">
      <c r="A3" s="83" t="s">
        <v>4</v>
      </c>
      <c r="B3" s="84" t="s">
        <v>137</v>
      </c>
      <c r="C3" s="85" t="s">
        <v>379</v>
      </c>
      <c r="D3" s="85" t="s">
        <v>380</v>
      </c>
    </row>
    <row r="4" spans="1:4" ht="15.75" thickBot="1">
      <c r="A4" s="86">
        <v>1</v>
      </c>
      <c r="B4" s="87">
        <v>2</v>
      </c>
      <c r="C4" s="87">
        <v>3</v>
      </c>
      <c r="D4" s="217">
        <v>3</v>
      </c>
    </row>
    <row r="5" spans="1:4" ht="15">
      <c r="A5" s="89" t="s">
        <v>6</v>
      </c>
      <c r="B5" s="187" t="s">
        <v>42</v>
      </c>
      <c r="C5" s="219">
        <v>16180</v>
      </c>
      <c r="D5" s="184">
        <v>16180</v>
      </c>
    </row>
    <row r="6" spans="1:4" ht="24.75">
      <c r="A6" s="90" t="s">
        <v>7</v>
      </c>
      <c r="B6" s="193" t="s">
        <v>190</v>
      </c>
      <c r="C6" s="220">
        <v>200</v>
      </c>
      <c r="D6" s="185">
        <v>200</v>
      </c>
    </row>
    <row r="7" spans="1:4" ht="15">
      <c r="A7" s="90" t="s">
        <v>8</v>
      </c>
      <c r="B7" s="329" t="s">
        <v>422</v>
      </c>
      <c r="C7" s="220"/>
      <c r="D7" s="185"/>
    </row>
    <row r="8" spans="1:4" ht="24.75">
      <c r="A8" s="90" t="s">
        <v>9</v>
      </c>
      <c r="B8" s="194" t="s">
        <v>192</v>
      </c>
      <c r="C8" s="220">
        <v>2000</v>
      </c>
      <c r="D8" s="185">
        <v>2000</v>
      </c>
    </row>
    <row r="9" spans="1:4" ht="15">
      <c r="A9" s="91" t="s">
        <v>10</v>
      </c>
      <c r="B9" s="194" t="s">
        <v>191</v>
      </c>
      <c r="C9" s="221">
        <v>700</v>
      </c>
      <c r="D9" s="186">
        <v>700</v>
      </c>
    </row>
    <row r="10" spans="1:4" ht="15.75" thickBot="1">
      <c r="A10" s="90" t="s">
        <v>11</v>
      </c>
      <c r="B10" s="195" t="s">
        <v>138</v>
      </c>
      <c r="C10" s="220"/>
      <c r="D10" s="185"/>
    </row>
    <row r="11" spans="1:4" ht="15.75" thickBot="1">
      <c r="A11" s="560" t="s">
        <v>141</v>
      </c>
      <c r="B11" s="561"/>
      <c r="C11" s="222">
        <f>SUM(C5:C10)</f>
        <v>19080</v>
      </c>
      <c r="D11" s="218">
        <f>SUM(D5:D10)</f>
        <v>19080</v>
      </c>
    </row>
    <row r="12" spans="1:3" ht="23.25" customHeight="1">
      <c r="A12" s="562" t="s">
        <v>163</v>
      </c>
      <c r="B12" s="562"/>
      <c r="C12" s="562"/>
    </row>
  </sheetData>
  <sheetProtection/>
  <mergeCells count="3">
    <mergeCell ref="A11:B11"/>
    <mergeCell ref="A12:C1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zoomScalePageLayoutView="0" workbookViewId="0" topLeftCell="A1">
      <selection activeCell="A1" sqref="A1:C1"/>
    </sheetView>
  </sheetViews>
  <sheetFormatPr defaultColWidth="9.00390625" defaultRowHeight="12.75"/>
  <cols>
    <col min="1" max="1" width="5.625" style="60" customWidth="1"/>
    <col min="2" max="2" width="66.875" style="60" customWidth="1"/>
    <col min="3" max="3" width="27.00390625" style="60" customWidth="1"/>
    <col min="4" max="16384" width="9.375" style="60" customWidth="1"/>
  </cols>
  <sheetData>
    <row r="1" spans="1:3" ht="33" customHeight="1">
      <c r="A1" s="551" t="s">
        <v>480</v>
      </c>
      <c r="B1" s="551"/>
      <c r="C1" s="551"/>
    </row>
    <row r="2" spans="1:4" ht="15.75" customHeight="1" thickBot="1">
      <c r="A2" s="61"/>
      <c r="B2" s="61"/>
      <c r="C2" s="71" t="s">
        <v>39</v>
      </c>
      <c r="D2" s="68"/>
    </row>
    <row r="3" spans="1:3" ht="26.25" customHeight="1" thickBot="1">
      <c r="A3" s="83" t="s">
        <v>4</v>
      </c>
      <c r="B3" s="84" t="s">
        <v>142</v>
      </c>
      <c r="C3" s="85" t="s">
        <v>161</v>
      </c>
    </row>
    <row r="4" spans="1:3" ht="15.75" thickBot="1">
      <c r="A4" s="86">
        <v>1</v>
      </c>
      <c r="B4" s="87">
        <v>2</v>
      </c>
      <c r="C4" s="88">
        <v>3</v>
      </c>
    </row>
    <row r="5" spans="1:3" ht="15">
      <c r="A5" s="89" t="s">
        <v>6</v>
      </c>
      <c r="B5" s="331"/>
      <c r="C5" s="92"/>
    </row>
    <row r="6" spans="1:3" ht="15">
      <c r="A6" s="90" t="s">
        <v>7</v>
      </c>
      <c r="B6" s="332"/>
      <c r="C6" s="93"/>
    </row>
    <row r="7" spans="1:3" ht="15.75" thickBot="1">
      <c r="A7" s="91" t="s">
        <v>8</v>
      </c>
      <c r="B7" s="333"/>
      <c r="C7" s="94"/>
    </row>
    <row r="8" spans="1:3" ht="17.25" customHeight="1" thickBot="1">
      <c r="A8" s="86" t="s">
        <v>9</v>
      </c>
      <c r="B8" s="55" t="s">
        <v>143</v>
      </c>
      <c r="C8" s="33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2015-02-23T08:00:46Z</cp:lastPrinted>
  <dcterms:created xsi:type="dcterms:W3CDTF">1999-10-30T10:30:45Z</dcterms:created>
  <dcterms:modified xsi:type="dcterms:W3CDTF">2015-02-23T14:30:06Z</dcterms:modified>
  <cp:category/>
  <cp:version/>
  <cp:contentType/>
  <cp:contentStatus/>
</cp:coreProperties>
</file>