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E4463430-E875-49E7-898E-BDDDE0483D54}" xr6:coauthVersionLast="41" xr6:coauthVersionMax="41" xr10:uidLastSave="{00000000-0000-0000-0000-000000000000}"/>
  <bookViews>
    <workbookView xWindow="-120" yWindow="-120" windowWidth="20730" windowHeight="11160" xr2:uid="{B5989FD3-5733-4A0F-8EEB-FAA256586E14}"/>
  </bookViews>
  <sheets>
    <sheet name="9.4. sz. mell EKIK" sheetId="1" r:id="rId1"/>
  </sheets>
  <externalReferences>
    <externalReference r:id="rId2"/>
  </externalReferences>
  <definedNames>
    <definedName name="_xlnm.Print_Titles" localSheetId="0">'9.4. sz. mell EKIK'!$1:$6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F60" i="1" s="1"/>
  <c r="E59" i="1"/>
  <c r="F59" i="1" s="1"/>
  <c r="E58" i="1"/>
  <c r="F57" i="1"/>
  <c r="E57" i="1"/>
  <c r="F56" i="1"/>
  <c r="E56" i="1"/>
  <c r="F55" i="1"/>
  <c r="E55" i="1"/>
  <c r="F54" i="1"/>
  <c r="E54" i="1"/>
  <c r="F53" i="1"/>
  <c r="E53" i="1"/>
  <c r="E52" i="1"/>
  <c r="C52" i="1"/>
  <c r="F52" i="1" s="1"/>
  <c r="E51" i="1"/>
  <c r="F51" i="1" s="1"/>
  <c r="E50" i="1"/>
  <c r="F50" i="1" s="1"/>
  <c r="E49" i="1"/>
  <c r="C49" i="1"/>
  <c r="F49" i="1" s="1"/>
  <c r="F48" i="1"/>
  <c r="E48" i="1"/>
  <c r="F47" i="1"/>
  <c r="E47" i="1"/>
  <c r="F46" i="1"/>
  <c r="E46" i="1"/>
  <c r="C46" i="1"/>
  <c r="C58" i="1" s="1"/>
  <c r="F58" i="1" s="1"/>
  <c r="E45" i="1"/>
  <c r="F45" i="1" s="1"/>
  <c r="E44" i="1"/>
  <c r="F44" i="1" s="1"/>
  <c r="E43" i="1"/>
  <c r="F43" i="1" s="1"/>
  <c r="E42" i="1"/>
  <c r="F41" i="1"/>
  <c r="E41" i="1"/>
  <c r="C41" i="1"/>
  <c r="C38" i="1" s="1"/>
  <c r="F38" i="1" s="1"/>
  <c r="E40" i="1"/>
  <c r="F40" i="1" s="1"/>
  <c r="E39" i="1"/>
  <c r="F39" i="1" s="1"/>
  <c r="E38" i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C8" i="1"/>
  <c r="C37" i="1" l="1"/>
  <c r="F37" i="1" l="1"/>
  <c r="C42" i="1"/>
  <c r="F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<sst xmlns="http://schemas.openxmlformats.org/spreadsheetml/2006/main" count="112" uniqueCount="98">
  <si>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</si>
  <si>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Egyesített Közművelédési Intérmény és Könyvtár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</si>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</sst>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7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0">
    <xf numFmtId="0" fontId="0" fillId="0" borderId="0" xfId="0"/>
    <xf numFmtId="164" fontId="1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top"/>
    </xf>
    <xf numFmtId="164" fontId="1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 indent="1"/>
    </xf>
    <xf numFmtId="164" fontId="18" fillId="0" borderId="3" xfId="0" applyNumberFormat="1" applyFont="1" applyBorder="1" applyAlignment="1" applyProtection="1">
      <alignment horizontal="right" vertical="center" wrapText="1" indent="1"/>
      <protection locked="0"/>
    </xf>
    <xf numFmtId="49" fontId="4" fillId="0" borderId="17" xfId="0" applyNumberFormat="1" applyFont="1" applyBorder="1" applyAlignment="1">
      <alignment horizontal="center" vertical="center" wrapText="1"/>
    </xf>
    <xf numFmtId="0" fontId="17" fillId="0" borderId="18" xfId="1" applyFont="1" applyBorder="1" applyAlignment="1">
      <alignment horizontal="left" vertical="center" wrapText="1" indent="1"/>
    </xf>
    <xf numFmtId="164" fontId="19" fillId="0" borderId="19" xfId="0" applyNumberFormat="1" applyFont="1" applyBorder="1" applyAlignment="1" applyProtection="1">
      <alignment horizontal="right" vertical="center" wrapText="1" indent="1"/>
      <protection locked="0"/>
    </xf>
    <xf numFmtId="0" fontId="17" fillId="0" borderId="20" xfId="1" applyFont="1" applyBorder="1" applyAlignment="1">
      <alignment horizontal="left" vertical="center" wrapText="1" indent="1"/>
    </xf>
    <xf numFmtId="164" fontId="19" fillId="0" borderId="21" xfId="0" applyNumberFormat="1" applyFont="1" applyBorder="1" applyAlignment="1" applyProtection="1">
      <alignment horizontal="right" vertical="center" wrapText="1" indent="1"/>
      <protection locked="0"/>
    </xf>
    <xf numFmtId="0" fontId="20" fillId="0" borderId="0" xfId="0" applyFont="1" applyAlignment="1">
      <alignment vertical="center" wrapText="1"/>
    </xf>
    <xf numFmtId="164" fontId="19" fillId="0" borderId="22" xfId="0" applyNumberFormat="1" applyFont="1" applyBorder="1" applyAlignment="1" applyProtection="1">
      <alignment horizontal="right" vertical="center" wrapText="1" indent="1"/>
      <protection locked="0"/>
    </xf>
    <xf numFmtId="0" fontId="17" fillId="0" borderId="23" xfId="1" applyFont="1" applyBorder="1" applyAlignment="1">
      <alignment horizontal="left" vertical="center" wrapText="1" indent="1"/>
    </xf>
    <xf numFmtId="164" fontId="18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Border="1" applyAlignment="1" applyProtection="1">
      <alignment horizontal="right" vertical="center" wrapText="1" indent="1"/>
      <protection locked="0"/>
    </xf>
    <xf numFmtId="0" fontId="8" fillId="0" borderId="10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 applyProtection="1">
      <alignment horizontal="right" vertical="center" wrapText="1" indent="1"/>
      <protection locked="0"/>
    </xf>
    <xf numFmtId="49" fontId="4" fillId="0" borderId="24" xfId="0" applyNumberFormat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wrapText="1" indent="1"/>
    </xf>
    <xf numFmtId="164" fontId="19" fillId="0" borderId="25" xfId="0" applyNumberFormat="1" applyFont="1" applyBorder="1" applyAlignment="1" applyProtection="1">
      <alignment horizontal="right" vertical="center" wrapText="1" indent="1"/>
      <protection locked="0"/>
    </xf>
    <xf numFmtId="0" fontId="4" fillId="0" borderId="18" xfId="1" applyFont="1" applyBorder="1" applyAlignment="1">
      <alignment horizontal="left" vertical="center" wrapText="1" indent="1"/>
    </xf>
    <xf numFmtId="0" fontId="4" fillId="0" borderId="26" xfId="1" applyFont="1" applyBorder="1" applyAlignment="1">
      <alignment horizontal="left" vertical="center" wrapText="1" indent="1"/>
    </xf>
    <xf numFmtId="164" fontId="19" fillId="0" borderId="27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Border="1" applyAlignment="1">
      <alignment horizontal="right" vertical="center" wrapText="1" indent="1"/>
    </xf>
    <xf numFmtId="0" fontId="21" fillId="0" borderId="10" xfId="0" applyFont="1" applyBorder="1" applyAlignment="1">
      <alignment horizontal="center" vertical="center" wrapText="1"/>
    </xf>
    <xf numFmtId="164" fontId="22" fillId="0" borderId="27" xfId="0" applyNumberFormat="1" applyFont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>
      <alignment horizontal="left" wrapText="1" indent="1"/>
    </xf>
    <xf numFmtId="164" fontId="12" fillId="0" borderId="28" xfId="0" applyNumberFormat="1" applyFont="1" applyBorder="1" applyAlignment="1">
      <alignment horizontal="right" vertical="center" wrapText="1" inden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 indent="1"/>
    </xf>
    <xf numFmtId="164" fontId="12" fillId="0" borderId="0" xfId="0" applyNumberFormat="1" applyFont="1" applyAlignment="1">
      <alignment horizontal="right" vertical="center" wrapText="1" inden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 indent="1"/>
    </xf>
    <xf numFmtId="0" fontId="11" fillId="0" borderId="7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164" fontId="22" fillId="0" borderId="19" xfId="0" applyNumberFormat="1" applyFont="1" applyBorder="1" applyAlignment="1" applyProtection="1">
      <alignment horizontal="right" vertical="center" wrapText="1" indent="1"/>
      <protection locked="0"/>
    </xf>
    <xf numFmtId="164" fontId="13" fillId="0" borderId="25" xfId="0" applyNumberFormat="1" applyFont="1" applyBorder="1" applyAlignment="1" applyProtection="1">
      <alignment horizontal="right" vertical="center" wrapText="1" indent="1"/>
      <protection locked="0"/>
    </xf>
    <xf numFmtId="0" fontId="5" fillId="0" borderId="11" xfId="0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25" fillId="0" borderId="0" xfId="0" applyFont="1" applyAlignment="1">
      <alignment horizontal="right" vertical="center" wrapText="1" indent="1"/>
    </xf>
    <xf numFmtId="0" fontId="10" fillId="0" borderId="10" xfId="0" applyFont="1" applyBorder="1" applyAlignment="1">
      <alignment horizontal="left" vertical="center"/>
    </xf>
    <xf numFmtId="0" fontId="10" fillId="0" borderId="29" xfId="0" applyFont="1" applyBorder="1" applyAlignment="1">
      <alignment vertical="center" wrapText="1"/>
    </xf>
    <xf numFmtId="4" fontId="26" fillId="0" borderId="12" xfId="0" applyNumberFormat="1" applyFont="1" applyBorder="1" applyAlignment="1" applyProtection="1">
      <alignment horizontal="right" vertical="center" wrapText="1" indent="1"/>
      <protection locked="0"/>
    </xf>
    <xf numFmtId="0" fontId="25" fillId="0" borderId="0" xfId="0" applyFont="1" applyAlignment="1">
      <alignment vertical="center" wrapText="1"/>
    </xf>
  </cellXfs>
  <cellStyles count="2">
    <cellStyle name="Normál" xfId="0" builtinId="0"/>
    <cellStyle name="Normál_KVRENMUNKA" xfId="1" xr:uid="{51CAA09B-9C5A-4CC6-A7FD-81E99912E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i_Ad&#243;igazgat&#225;si/2019/M&#225;t&#233;/K&#246;lts&#233;gvet&#233;s%20rend.%20m&#243;d.%20rendelettervezet%20mell&#233;klete-2019.03.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8.4. sz. 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C8">
            <v>10193500</v>
          </cell>
        </row>
        <row r="9">
          <cell r="C9">
            <v>20000</v>
          </cell>
        </row>
        <row r="10">
          <cell r="C10">
            <v>8650000</v>
          </cell>
        </row>
        <row r="11">
          <cell r="C11">
            <v>50000</v>
          </cell>
        </row>
        <row r="14">
          <cell r="C14">
            <v>823500</v>
          </cell>
        </row>
        <row r="15">
          <cell r="C15">
            <v>650000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10193500</v>
          </cell>
        </row>
        <row r="38">
          <cell r="C38">
            <v>99023908</v>
          </cell>
        </row>
        <row r="39">
          <cell r="C39">
            <v>435258</v>
          </cell>
        </row>
        <row r="41">
          <cell r="C41">
            <v>98588650</v>
          </cell>
        </row>
        <row r="42">
          <cell r="C42">
            <v>109217408</v>
          </cell>
        </row>
        <row r="46">
          <cell r="C46">
            <v>107231194</v>
          </cell>
        </row>
        <row r="47">
          <cell r="C47">
            <v>48091292</v>
          </cell>
        </row>
        <row r="48">
          <cell r="C48">
            <v>9499320</v>
          </cell>
        </row>
        <row r="49">
          <cell r="C49">
            <v>49640582</v>
          </cell>
        </row>
        <row r="52">
          <cell r="C52">
            <v>1986214</v>
          </cell>
        </row>
        <row r="53">
          <cell r="C53">
            <v>1986214</v>
          </cell>
        </row>
        <row r="58">
          <cell r="C58">
            <v>109217408</v>
          </cell>
        </row>
        <row r="60">
          <cell r="C60">
            <v>18.25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82F1C-98A5-4C0C-B9CA-37E4B66B5D44}">
  <sheetPr codeName="Munka28">
    <tabColor rgb="FF92D050"/>
  </sheetPr>
  <dimension ref="A1:F60"/>
  <sheetViews>
    <sheetView tabSelected="1" view="pageLayout" zoomScaleNormal="100" workbookViewId="0">
      <selection activeCell="G2" sqref="G2"/>
    </sheetView>
  </sheetViews>
  <sheetFormatPr defaultRowHeight="12.75" x14ac:dyDescent="0.2"/>
  <cols>
    <col min="1" max="1" width="13.83203125" style="74" customWidth="1"/>
    <col min="2" max="2" width="79.1640625" style="20" customWidth="1"/>
    <col min="3" max="3" width="25" style="79" customWidth="1"/>
    <col min="4" max="4" width="9.33203125" style="20"/>
    <col min="5" max="5" width="11.83203125" style="5" hidden="1" customWidth="1"/>
    <col min="6" max="6" width="12.664062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6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10409400</v>
      </c>
      <c r="E8" s="32" t="e">
        <f>'[1]9.4.1. sz. mell EKIK'!C8+#REF!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>
        <v>20000</v>
      </c>
      <c r="E9" s="32" t="e">
        <f>'[1]9.4.1. sz. mell EKIK'!C9+#REF!</f>
        <v>#REF!</v>
      </c>
      <c r="F9" s="32" t="e">
        <f t="shared" ref="F9:F60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v>8820000</v>
      </c>
      <c r="E10" s="32" t="e">
        <f>'[1]9.4.1. sz. mell EKIK'!C10+#REF!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50000</v>
      </c>
      <c r="E11" s="32" t="e">
        <f>'[1]9.4.1. sz. mell EKIK'!C11+#REF!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'[1]9.4.1. sz. mell EKIK'!C12+#REF!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/>
      <c r="E13" s="32" t="e">
        <f>'[1]9.4.1. sz. mell EKIK'!C13+#REF!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v>869400</v>
      </c>
      <c r="E14" s="32" t="e">
        <f>'[1]9.4.1. sz. mell EKIK'!C14+#REF!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>
        <v>650000</v>
      </c>
      <c r="E15" s="32" t="e">
        <f>'[1]9.4.1. sz. mell EKIK'!C15+#REF!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'[1]9.4.1. sz. mell EKIK'!C16+#REF!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'[1]9.4.1. sz. mell EKIK'!C17+#REF!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'[1]9.4.1. sz. mell EKIK'!C18+#REF!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2"/>
      <c r="E19" s="32" t="e">
        <f>'[1]9.4.1. sz. mell EKIK'!C19+#REF!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0</v>
      </c>
      <c r="E20" s="32" t="e">
        <f>'[1]9.4.1. sz. mell EKIK'!C20+#REF!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3" t="s">
        <v>41</v>
      </c>
      <c r="C21" s="44"/>
      <c r="E21" s="32" t="e">
        <f>'[1]9.4.1. sz. mell EKIK'!C21+#REF!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'[1]9.4.1. sz. mell EKIK'!C22+#REF!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/>
      <c r="E23" s="32" t="e">
        <f>'[1]9.4.1. sz. mell EKIK'!C23+#REF!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38"/>
      <c r="E24" s="32" t="e">
        <f>'[1]9.4.1. sz. mell EKIK'!C24+#REF!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'[1]9.4.1. sz. mell EKIK'!C25+#REF!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0</v>
      </c>
      <c r="E26" s="32" t="e">
        <f>'[1]9.4.1. sz. mell EKIK'!C26+#REF!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'[1]9.4.1. sz. mell EKIK'!C27+#REF!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44"/>
      <c r="E28" s="32" t="e">
        <f>'[1]9.4.1. sz. mell EKIK'!C28+#REF!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2" t="s">
        <v>56</v>
      </c>
      <c r="C29" s="44"/>
      <c r="E29" s="32" t="e">
        <f>'[1]9.4.1. sz. mell EKIK'!C29+#REF!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3" t="s">
        <v>58</v>
      </c>
      <c r="C30" s="54"/>
      <c r="E30" s="32" t="e">
        <f>'[1]9.4.1. sz. mell EKIK'!C30+#REF!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'[1]9.4.1. sz. mell EKIK'!C31+#REF!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'[1]9.4.1. sz. mell EKIK'!C32+#REF!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2" t="s">
        <v>64</v>
      </c>
      <c r="C33" s="40"/>
      <c r="E33" s="32" t="e">
        <f>'[1]9.4.1. sz. mell EKIK'!C33+#REF!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3" t="s">
        <v>66</v>
      </c>
      <c r="C34" s="54"/>
      <c r="E34" s="32" t="e">
        <f>'[1]9.4.1. sz. mell EKIK'!C34+#REF!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'[1]9.4.1. sz. mell EKIK'!C35+#REF!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5"/>
      <c r="E36" s="32" t="e">
        <f>'[1]9.4.1. sz. mell EKIK'!C36+#REF!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6">
        <f>+C8+C20+C25+C26+C31+C35+C36</f>
        <v>10409400</v>
      </c>
      <c r="E37" s="32" t="e">
        <f>'[1]9.4.1. sz. mell EKIK'!C37+#REF!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7" t="s">
        <v>73</v>
      </c>
      <c r="B38" s="47" t="s">
        <v>74</v>
      </c>
      <c r="C38" s="56">
        <f>+C39+C40+C41</f>
        <v>99023908</v>
      </c>
      <c r="E38" s="32" t="e">
        <f>'[1]9.4.1. sz. mell EKIK'!C38+#REF!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435258</v>
      </c>
      <c r="E39" s="32" t="e">
        <f>'[1]9.4.1. sz. mell EKIK'!C39+#REF!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2" t="s">
        <v>78</v>
      </c>
      <c r="C40" s="40"/>
      <c r="E40" s="32" t="e">
        <f>'[1]9.4.1. sz. mell EKIK'!C40+#REF!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3" t="s">
        <v>80</v>
      </c>
      <c r="C41" s="58">
        <f>99521250-932600</f>
        <v>98588650</v>
      </c>
      <c r="E41" s="32" t="e">
        <f>'[1]9.4.1. sz. mell EKIK'!C41+#REF!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7" t="s">
        <v>81</v>
      </c>
      <c r="B42" s="59" t="s">
        <v>82</v>
      </c>
      <c r="C42" s="60">
        <f>+C37+C38</f>
        <v>109433308</v>
      </c>
      <c r="E42" s="32" t="e">
        <f>'[1]9.4.1. sz. mell EKIK'!C42+#REF!</f>
        <v>#REF!</v>
      </c>
      <c r="F42" s="32" t="e">
        <f t="shared" si="0"/>
        <v>#REF!</v>
      </c>
    </row>
    <row r="43" spans="1:6" x14ac:dyDescent="0.2">
      <c r="A43" s="61"/>
      <c r="B43" s="62"/>
      <c r="C43" s="63"/>
      <c r="E43" s="32" t="e">
        <f>'[1]9.4.1. sz. mell EKIK'!C43+#REF!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4"/>
      <c r="B44" s="65"/>
      <c r="C44" s="66"/>
      <c r="E44" s="32" t="e">
        <f>'[1]9.4.1. sz. mell EKIK'!C44+#REF!</f>
        <v>#REF!</v>
      </c>
      <c r="F44" s="32" t="e">
        <f t="shared" si="0"/>
        <v>#REF!</v>
      </c>
    </row>
    <row r="45" spans="1:6" s="69" customFormat="1" ht="12" customHeight="1" thickBot="1" x14ac:dyDescent="0.25">
      <c r="A45" s="67"/>
      <c r="B45" s="68" t="s">
        <v>83</v>
      </c>
      <c r="C45" s="60"/>
      <c r="E45" s="32" t="e">
        <f>'[1]9.4.1. sz. mell EKIK'!C45+#REF!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107447094</v>
      </c>
      <c r="E46" s="32" t="e">
        <f>'[1]9.4.1. sz. mell EKIK'!C46+#REF!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3" t="s">
        <v>85</v>
      </c>
      <c r="C47" s="51">
        <v>48091292</v>
      </c>
      <c r="E47" s="32" t="e">
        <f>'[1]9.4.1. sz. mell EKIK'!C47+#REF!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38">
        <v>9499320</v>
      </c>
      <c r="E48" s="32" t="e">
        <f>'[1]9.4.1. sz. mell EKIK'!C48+#REF!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70">
        <f>50789082-932600</f>
        <v>49856482</v>
      </c>
      <c r="E49" s="32" t="e">
        <f>'[1]9.4.1. sz. mell EKIK'!C49+#REF!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'[1]9.4.1. sz. mell EKIK'!C50+#REF!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38"/>
      <c r="E51" s="32" t="e">
        <f>'[1]9.4.1. sz. mell EKIK'!C51+#REF!</f>
        <v>#REF!</v>
      </c>
      <c r="F51" s="32" t="e">
        <f t="shared" si="0"/>
        <v>#REF!</v>
      </c>
    </row>
    <row r="52" spans="1:6" s="69" customFormat="1" ht="12" customHeight="1" thickBot="1" x14ac:dyDescent="0.25">
      <c r="A52" s="46" t="s">
        <v>38</v>
      </c>
      <c r="B52" s="47" t="s">
        <v>90</v>
      </c>
      <c r="C52" s="30">
        <f>SUM(C53:C55)</f>
        <v>1986214</v>
      </c>
      <c r="E52" s="32" t="e">
        <f>'[1]9.4.1. sz. mell EKIK'!C52+#REF!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3" t="s">
        <v>91</v>
      </c>
      <c r="C53" s="71">
        <v>1986214</v>
      </c>
      <c r="E53" s="32" t="e">
        <f>'[1]9.4.1. sz. mell EKIK'!C53+#REF!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'[1]9.4.1. sz. mell EKIK'!C54+#REF!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38"/>
      <c r="E55" s="32" t="e">
        <f>'[1]9.4.1. sz. mell EKIK'!C55+#REF!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38"/>
      <c r="E56" s="32" t="e">
        <f>'[1]9.4.1. sz. mell EKIK'!C56+#REF!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'[1]9.4.1. sz. mell EKIK'!C57+#REF!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2" t="s">
        <v>96</v>
      </c>
      <c r="C58" s="73">
        <f>+C46+C52+C57</f>
        <v>109433308</v>
      </c>
      <c r="E58" s="32" t="e">
        <f>'[1]9.4.1. sz. mell EKIK'!C58+#REF!</f>
        <v>#REF!</v>
      </c>
      <c r="F58" s="32" t="e">
        <f t="shared" si="0"/>
        <v>#REF!</v>
      </c>
    </row>
    <row r="59" spans="1:6" ht="14.25" customHeight="1" thickBot="1" x14ac:dyDescent="0.25">
      <c r="C59" s="75"/>
      <c r="E59" s="32" t="e">
        <f>'[1]9.4.1. sz. mell EKIK'!C59+#REF!</f>
        <v>#REF!</v>
      </c>
      <c r="F59" s="32" t="e">
        <f t="shared" si="0"/>
        <v>#REF!</v>
      </c>
    </row>
    <row r="60" spans="1:6" ht="13.5" thickBot="1" x14ac:dyDescent="0.25">
      <c r="A60" s="76" t="s">
        <v>97</v>
      </c>
      <c r="B60" s="77"/>
      <c r="C60" s="78">
        <v>18.25</v>
      </c>
      <c r="E60" s="32" t="e">
        <f>'[1]9.4.1. sz. mell EKIK'!C60+#REF!</f>
        <v>#REF!</v>
      </c>
      <c r="F60" s="32" t="e">
        <f t="shared" si="0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 sz. mell EKIK</vt:lpstr>
      <vt:lpstr>'9.4. sz. mell EKIK'!Nyomtatási_cím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2019-03-28T13:32:18Z</dcterms:created>
  <dcterms:modified xsi:type="dcterms:W3CDTF">2019-03-28T13:32:19Z</dcterms:modified>
</cp:coreProperties>
</file>