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9" firstSheet="17" activeTab="22"/>
  </bookViews>
  <sheets>
    <sheet name="1.sz.mell." sheetId="1" r:id="rId1"/>
    <sheet name="1.2.sz.mell. " sheetId="2" r:id="rId2"/>
    <sheet name="1.3.sz.mell." sheetId="3" r:id="rId3"/>
    <sheet name="2.1.sz.mell  " sheetId="4" r:id="rId4"/>
    <sheet name="2.2.sz.mell  " sheetId="5" r:id="rId5"/>
    <sheet name="3.sz.mell.  " sheetId="6" r:id="rId6"/>
    <sheet name="4.sz.mell." sheetId="7" r:id="rId7"/>
    <sheet name="5.sz.mell." sheetId="8" r:id="rId8"/>
    <sheet name="6.sz.mell." sheetId="9" r:id="rId9"/>
    <sheet name="7.sz.mell." sheetId="10" r:id="rId10"/>
    <sheet name="8.sz.mell." sheetId="11" r:id="rId11"/>
    <sheet name="10. sz. mell. " sheetId="12" r:id="rId12"/>
    <sheet name="11. sz. mell" sheetId="13" r:id="rId13"/>
    <sheet name="11.a.sz.mell." sheetId="14" r:id="rId14"/>
    <sheet name="11.b.sz.mell." sheetId="15" r:id="rId15"/>
    <sheet name="11.2. sz. mell" sheetId="16" r:id="rId16"/>
    <sheet name="12..sz.mell." sheetId="17" r:id="rId17"/>
    <sheet name="14.1.sz.mell." sheetId="18" r:id="rId18"/>
    <sheet name="14.2. sz.mell." sheetId="19" r:id="rId19"/>
    <sheet name="14.3.sz.mell." sheetId="20" r:id="rId20"/>
    <sheet name="15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6.sz tájékoztató t." sheetId="26" r:id="rId26"/>
  </sheets>
  <definedNames>
    <definedName name="_xlnm.Print_Titles" localSheetId="12">'11. sz. mell'!$1:$6</definedName>
    <definedName name="_xlnm.Print_Titles" localSheetId="15">'11.2. sz. mell'!$1:$6</definedName>
    <definedName name="_xlnm.Print_Area" localSheetId="21">'1. sz tájékoztató t.'!$A$1:$E$132</definedName>
    <definedName name="_xlnm.Print_Area" localSheetId="1">'1.2.sz.mell. '!$A$1:$C$127</definedName>
    <definedName name="_xlnm.Print_Area" localSheetId="2">'1.3.sz.mell.'!$A$1:$C$127</definedName>
    <definedName name="_xlnm.Print_Area" localSheetId="0">'1.sz.mell.'!$A$3:$C$147</definedName>
  </definedNames>
  <calcPr fullCalcOnLoad="1"/>
</workbook>
</file>

<file path=xl/sharedStrings.xml><?xml version="1.0" encoding="utf-8"?>
<sst xmlns="http://schemas.openxmlformats.org/spreadsheetml/2006/main" count="2461" uniqueCount="843">
  <si>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</si>
  <si>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</si>
  <si>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</si>
  <si>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</si>
  <si>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</si>
  <si>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</si>
  <si>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</si>
  <si>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</si>
  <si>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</si>
  <si>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</si>
  <si>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</si>
  <si>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</si>
  <si>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</si>
  <si>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</si>
  <si>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</si>
  <si>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</si>
  <si>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</si>
  <si>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</si>
  <si>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</si>
  <si>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</si>
  <si>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</si>
  <si>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</si>
  <si>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</si>
  <si>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</si>
  <si>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</si>
  <si>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</si>
  <si>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</si>
  <si>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</si>
  <si>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</si>
  <si>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</si>
  <si>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</si>
  <si>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</si>
  <si>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</si>
  <si>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</si>
  <si>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</si>
  <si>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Ellátottak pénzbeli juttatása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</si>
  <si>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</si>
  <si>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</si>
  <si>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</si>
  <si>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</si>
  <si>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</si>
  <si>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</si>
  <si>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</si>
  <si>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</si>
  <si>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</si>
  <si>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</si>
  <si>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</si>
  <si>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</si>
  <si>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</si>
  <si>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</si>
  <si>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</si>
  <si>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</si>
  <si>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</si>
  <si>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</si>
  <si>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Igazgatási feladatok</t>
  </si>
  <si>
    <t>02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</si>
  <si>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</si>
  <si>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</si>
  <si>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</si>
  <si>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</si>
  <si>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</si>
  <si>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</si>
  <si>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</si>
  <si>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</si>
  <si>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</si>
  <si>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</si>
  <si>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</si>
  <si>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</si>
  <si>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</si>
  <si>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</si>
  <si>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</si>
  <si>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</si>
  <si>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</si>
  <si>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</si>
  <si>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</si>
  <si>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</si>
  <si>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</si>
  <si>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</si>
  <si>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</si>
  <si>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</si>
  <si>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</si>
  <si>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</si>
  <si>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</si>
  <si>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</si>
  <si>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Tárgyi eszközök, immateriális javak értékesítése</t>
  </si>
  <si>
    <t>Illetékek</t>
  </si>
  <si>
    <t>Előző évi pénzmaradvány igénybevétele</t>
  </si>
  <si>
    <t>Támogatások, kiegészítések</t>
  </si>
  <si>
    <t>6=(2-4-5)</t>
  </si>
  <si>
    <t>Kötelezettség jogcíme</t>
  </si>
  <si>
    <t>Köt. váll.
 éve</t>
  </si>
  <si>
    <t>9=(4+5+6+7+8)</t>
  </si>
  <si>
    <t>Hitelek kamatai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</si>
  <si>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</si>
  <si>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</si>
  <si>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</si>
  <si>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</si>
  <si>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</si>
  <si>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</si>
  <si>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</si>
  <si>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</si>
  <si>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</si>
  <si>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</si>
  <si>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</si>
  <si>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</si>
  <si>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</si>
  <si>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</si>
  <si>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</si>
  <si>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</si>
  <si>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</si>
  <si>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</si>
  <si>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</si>
  <si>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</si>
  <si>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</si>
  <si>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</si>
  <si>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</si>
  <si>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</si>
  <si>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</si>
  <si>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</si>
  <si>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</si>
  <si>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</si>
  <si>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</si>
  <si>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</si>
  <si>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</si>
  <si>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</si>
  <si>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</si>
  <si>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</si>
  <si>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</si>
  <si>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</si>
  <si>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</si>
  <si>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</si>
  <si>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</si>
  <si>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</si>
  <si>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</si>
  <si>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</si>
  <si>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</si>
  <si>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</si>
  <si>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Támogatások, elvonások</t>
  </si>
  <si>
    <t>Támogatásértékű kiadások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</si>
  <si>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</si>
  <si>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</si>
  <si>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</si>
  <si>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</si>
  <si>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</si>
  <si>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</si>
  <si>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</si>
  <si>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</si>
  <si>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</si>
  <si>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</si>
  <si>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</si>
  <si>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</si>
  <si>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</si>
  <si>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</si>
  <si>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</si>
  <si>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</si>
  <si>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</si>
  <si>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</si>
  <si>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</si>
  <si>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</si>
  <si>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</si>
  <si>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</si>
  <si>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</si>
  <si>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</si>
  <si>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</si>
  <si>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</si>
  <si>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</si>
  <si>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</si>
  <si>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</si>
  <si>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</si>
  <si>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</si>
  <si>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</si>
  <si>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</si>
  <si>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</si>
  <si>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</si>
  <si>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</si>
  <si>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</si>
  <si>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</si>
  <si>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</si>
  <si>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</si>
  <si>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</si>
  <si>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</si>
  <si>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</si>
  <si>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</si>
  <si>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</si>
  <si>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</si>
  <si>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</si>
  <si>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</si>
  <si>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</si>
  <si>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</si>
  <si>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</si>
  <si>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</si>
  <si>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</si>
  <si>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</si>
  <si>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</si>
  <si>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</si>
  <si>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</si>
  <si>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</si>
  <si>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</si>
  <si>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</si>
  <si>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</si>
  <si>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</si>
  <si>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</si>
  <si>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</si>
  <si>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</si>
  <si>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</si>
  <si>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</si>
  <si>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</si>
  <si>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</si>
  <si>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</si>
  <si>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</si>
  <si>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</si>
  <si>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2013.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</si>
  <si>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</si>
  <si>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</si>
  <si>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</si>
  <si>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</si>
  <si>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</si>
  <si>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</si>
  <si>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</si>
  <si>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</si>
  <si>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</si>
  <si>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</si>
  <si>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</si>
  <si>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</si>
  <si>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</si>
  <si>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</si>
  <si>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</si>
  <si>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</si>
  <si>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</si>
  <si>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</si>
  <si>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</si>
  <si>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</si>
  <si>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</si>
  <si>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</si>
  <si>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</si>
  <si>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</si>
  <si>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</si>
  <si>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</si>
  <si>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</si>
  <si>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</si>
  <si>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</si>
  <si>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</si>
  <si>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</si>
  <si>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</si>
  <si>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</si>
  <si>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</si>
  <si>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</si>
  <si>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</si>
  <si>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</si>
  <si>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</si>
  <si>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</si>
  <si>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</si>
  <si>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</si>
  <si>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</si>
  <si>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</si>
  <si>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</si>
  <si>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</si>
  <si>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</si>
  <si>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</si>
  <si>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</si>
  <si>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</si>
  <si>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</si>
  <si>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</si>
  <si>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</si>
  <si>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</si>
  <si>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</si>
  <si>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</si>
  <si>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</si>
  <si>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</si>
  <si>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</si>
  <si>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</si>
  <si>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</si>
  <si>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</si>
  <si>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</si>
  <si>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</si>
  <si>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</si>
  <si>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</si>
  <si>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</si>
  <si>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</si>
  <si>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</si>
  <si>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</si>
  <si>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</si>
  <si>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</si>
  <si>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</si>
  <si>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</si>
  <si>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</si>
  <si>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</si>
  <si>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</si>
  <si>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</si>
  <si>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</si>
  <si>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</si>
  <si>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</si>
  <si>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</si>
  <si>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</si>
  <si>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</si>
  <si>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</si>
  <si>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</si>
  <si>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</si>
  <si>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</si>
  <si>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</si>
  <si>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</si>
  <si>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</si>
  <si>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</si>
  <si>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</si>
  <si>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</si>
  <si>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</si>
  <si>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</si>
  <si>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</si>
  <si>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</si>
  <si>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</si>
  <si>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</si>
  <si>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</si>
  <si>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</si>
  <si>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</si>
  <si>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</si>
  <si>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</si>
  <si>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</si>
  <si>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</si>
  <si>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</si>
  <si>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</si>
  <si>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</si>
  <si>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</si>
  <si>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</si>
  <si>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</si>
  <si>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</si>
  <si>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</si>
  <si>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</si>
  <si>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</si>
  <si>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</si>
  <si>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</si>
  <si>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</si>
  <si>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</si>
  <si>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</si>
  <si>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</si>
  <si>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</si>
  <si>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</si>
  <si>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</si>
  <si>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</si>
  <si>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</si>
  <si>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</si>
  <si>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</si>
  <si>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</si>
  <si>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</si>
  <si>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</si>
  <si>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</si>
  <si>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</si>
  <si>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</si>
  <si>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</si>
  <si>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</si>
  <si>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</si>
  <si>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</si>
  <si>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</si>
  <si>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</si>
  <si>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</si>
  <si>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</si>
  <si>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</si>
  <si>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</si>
  <si>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</si>
  <si>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</si>
  <si>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</si>
  <si>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</si>
  <si>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</si>
  <si>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</si>
  <si>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</si>
  <si>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</si>
  <si>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</si>
  <si>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</si>
  <si>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</si>
  <si>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</si>
  <si>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KIADÁSOK ÖSSZESEN (13+25)</t>
  </si>
  <si>
    <t>BEVÉTELEK ÖSSZESEN (13+14+15+25)</t>
  </si>
  <si>
    <t>Bevételi jogcímek</t>
  </si>
  <si>
    <t>Kezességvállalással kapcsolatos megtérülés</t>
  </si>
  <si>
    <t>Kamatbevétel</t>
  </si>
  <si>
    <t>MEGNEVEZÉS</t>
  </si>
  <si>
    <t>Évek</t>
  </si>
  <si>
    <t>2014.</t>
  </si>
  <si>
    <t>Összesen
(7=3+4+5+6)</t>
  </si>
  <si>
    <t>ÖSSZES KÖTELEZETTSÉG</t>
  </si>
  <si>
    <t>Osztalékok, koncessziós díjak, hozam</t>
  </si>
  <si>
    <t>Díjak, pótlékok bírságok</t>
  </si>
  <si>
    <t>Részvények, részesedések értékesítése</t>
  </si>
  <si>
    <t>Vállalatértékesítésből, privatizációból származó bevételek</t>
  </si>
  <si>
    <t>SAJÁT BEVÉTELEK ÖSSZESEN*</t>
  </si>
  <si>
    <t>Tárgyi eszközök, immateriális javak, vagyoni értékű jog értékesítése, 
vagyonhasznosításból származó bevétel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</si>
  <si>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</si>
  <si>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</si>
  <si>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</si>
  <si>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</si>
  <si>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</si>
  <si>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</si>
  <si>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</si>
  <si>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</si>
  <si>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</si>
  <si>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</si>
  <si>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</si>
  <si>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</si>
  <si>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</si>
  <si>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</si>
  <si>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</si>
  <si>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</si>
  <si>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</si>
  <si>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</si>
  <si>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</si>
  <si>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</si>
  <si>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</si>
  <si>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</si>
  <si>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</si>
  <si>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</si>
  <si>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</si>
  <si>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</si>
  <si>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</si>
  <si>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</si>
  <si>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</si>
  <si>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</si>
  <si>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</si>
  <si>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</si>
  <si>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</si>
  <si>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</si>
  <si>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</si>
  <si>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</si>
  <si>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Támogatások, hozzájárulások bevételei</t>
  </si>
  <si>
    <t>Felhalmozási célú bevételek</t>
  </si>
  <si>
    <t>Előző évi pénzmaradvány, vállalkozási eredmény</t>
  </si>
  <si>
    <t>Finanszírozási célú bevételek</t>
  </si>
  <si>
    <t>Felhalmozási költségvetés kiadásai</t>
  </si>
  <si>
    <t>Finanszírozási célú kiadások</t>
  </si>
  <si>
    <t>Lakosságnak juttatott tám., szociális, rászorultság jellegű tám.</t>
  </si>
  <si>
    <t>Működési célú pénzügyi műveletek kiadásai
(hiteltörlesztés, értékpapír vásárlás, stb.)</t>
  </si>
  <si>
    <t>Felhalmozási célú pénzügyi műveletek kiadásai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</si>
  <si>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</si>
  <si>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</si>
  <si>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</si>
  <si>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Egyéb felhalmozási célú támogatásértékű bevétel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</si>
  <si>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</si>
  <si>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</si>
  <si>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</si>
  <si>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</si>
  <si>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</si>
  <si>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</si>
  <si>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</si>
  <si>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</si>
  <si>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</si>
  <si>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</si>
  <si>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</si>
  <si>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</si>
  <si>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</si>
  <si>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</si>
  <si>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</si>
  <si>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</si>
  <si>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</si>
  <si>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......................, 2012. .......................... hó ..... nap</t>
  </si>
  <si>
    <t>Fejlesztés várható kiadása</t>
  </si>
  <si>
    <t>Önkormányzat</t>
  </si>
  <si>
    <t>megnevezése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</si>
  <si>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</si>
  <si>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</si>
  <si>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</si>
  <si>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</si>
  <si>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</si>
  <si>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</si>
  <si>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</si>
  <si>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-</t>
  </si>
  <si>
    <t>*Az adósságot keletkeztető ügyletekhez történő hozzájárulás részletes szabályairól szóló 353/2011. (XII.31.) Korm. Rendelet 2.§ (1) bekezdése alapján.</t>
  </si>
  <si>
    <t>VIII. Pénzmaradvány, vállalkozási tevékenység maradványa (12.1.+12.2.)</t>
  </si>
  <si>
    <t>IX. Finanszírozási célú pénzügyi műveletek bevételei (12.1+12.2.)</t>
  </si>
  <si>
    <t>Elek Város Önkormányzat adósságot keletkeztető ügyletekből és kezességvállalásokból fennálló kötelezettségei</t>
  </si>
  <si>
    <t>Napköziotthonos Óvodák</t>
  </si>
  <si>
    <t>Óvodai nevelés</t>
  </si>
  <si>
    <t>Reibel Mihály Művelődési Központ és Könyvtár</t>
  </si>
  <si>
    <t xml:space="preserve">Közművelődés, könyvtári szolgáltatás 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</si>
  <si>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</si>
  <si>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</si>
  <si>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</si>
  <si>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</si>
  <si>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</si>
  <si>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</si>
  <si>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</si>
  <si>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</si>
  <si>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</si>
  <si>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</si>
  <si>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</si>
  <si>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</si>
  <si>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</si>
  <si>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</si>
  <si>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</si>
  <si>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</si>
  <si>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Sorszám</t>
  </si>
  <si>
    <t>Személyi juttatás</t>
  </si>
  <si>
    <t>Működési célú pe. átadás</t>
  </si>
  <si>
    <t>Ellátottak pénbeli juttatása</t>
  </si>
  <si>
    <t>Működési kiadások összesen /4+5+6+7+8/</t>
  </si>
  <si>
    <t>Felhalmozási célú átadott pe.</t>
  </si>
  <si>
    <t>Felújítási kiadások</t>
  </si>
  <si>
    <t>Önkormányzati igazgatás</t>
  </si>
  <si>
    <t>Pályázatokhoz kapcsolódó utólagos költség (közbeszerzés megjelentetés)</t>
  </si>
  <si>
    <t>Önkormányzati igazgatás összesen:</t>
  </si>
  <si>
    <t>Közrendvédelmi feladatok</t>
  </si>
  <si>
    <t>Közrendvédelem támogatása</t>
  </si>
  <si>
    <t>Közterület, parkok, parkolók fentarása</t>
  </si>
  <si>
    <t>Út-, járda karbantarás</t>
  </si>
  <si>
    <t>Piac fentartása</t>
  </si>
  <si>
    <t>Köztemető fentartása</t>
  </si>
  <si>
    <t>Veszélyes hulladék kezelése</t>
  </si>
  <si>
    <t>Közvilágítás</t>
  </si>
  <si>
    <t>Önkormányzati ingatlanok karbantartása</t>
  </si>
  <si>
    <t>Pályázatok előkészítése</t>
  </si>
  <si>
    <t>Vagyonbiztosítás</t>
  </si>
  <si>
    <t>Napközi Konyha</t>
  </si>
  <si>
    <t>DAREH-szeméttelep rekultiváció-önrész</t>
  </si>
  <si>
    <t>Kultúra, oktatás, ifjúság, sport feladatok</t>
  </si>
  <si>
    <t>Szociális és egészségügyi feladatok</t>
  </si>
  <si>
    <t xml:space="preserve">BURSA HUNGARICA  </t>
  </si>
  <si>
    <t>Orvosi ügyelet</t>
  </si>
  <si>
    <t>Család-,növéd.-, és ifjuságvédellem</t>
  </si>
  <si>
    <t>Szociális helyi rendelet szerint</t>
  </si>
  <si>
    <t>Egyéb feladatok</t>
  </si>
  <si>
    <t xml:space="preserve">ÁFA befizetés - fordított ÁFÁ-val együtt </t>
  </si>
  <si>
    <t>Hiteltörlesztés</t>
  </si>
  <si>
    <t>Tartalék</t>
  </si>
  <si>
    <t>Kistérség működ. kiadás támogatása</t>
  </si>
  <si>
    <t>ezer Ft-ban</t>
  </si>
  <si>
    <t>Bevételek összesen</t>
  </si>
  <si>
    <t>Intézményi működési bevétel</t>
  </si>
  <si>
    <t>Helyi adó bevételek</t>
  </si>
  <si>
    <t>Felhalmozási bevételek</t>
  </si>
  <si>
    <t>Önk. költségvetési támogatása</t>
  </si>
  <si>
    <t>Működési célra átvett pe.</t>
  </si>
  <si>
    <t>Felhalmozási célra átvett pe.</t>
  </si>
  <si>
    <t>Hitelek bevétele</t>
  </si>
  <si>
    <t>Különböző visszatérü-lések</t>
  </si>
  <si>
    <t>Előző évi tartalék-maradvány</t>
  </si>
  <si>
    <t>Visszaigényelhető ÁFA</t>
  </si>
  <si>
    <t>II.</t>
  </si>
  <si>
    <t>Központosított támogatás</t>
  </si>
  <si>
    <t>Talajterhelési díj</t>
  </si>
  <si>
    <t>Termőföld bérbeadása</t>
  </si>
  <si>
    <t>Támogatásértékű átv,pénzeszk.-k-műk.</t>
  </si>
  <si>
    <t>9/a.</t>
  </si>
  <si>
    <t>9/b.</t>
  </si>
  <si>
    <t>9/c.</t>
  </si>
  <si>
    <t>Nemzetiségi kiegészítő támogatás</t>
  </si>
  <si>
    <t xml:space="preserve">A.  </t>
  </si>
  <si>
    <t>Önkorm.-i lakóingatlan hasznosítás</t>
  </si>
  <si>
    <t xml:space="preserve">Önkorm.-i egyéb ingatlan hasznosítás </t>
  </si>
  <si>
    <t>Önkorm.-i egyéb vagyon hasznosítás</t>
  </si>
  <si>
    <t>Piac</t>
  </si>
  <si>
    <t>11.b, számú feladatokat részletező melléklet</t>
  </si>
  <si>
    <t>9/d.</t>
  </si>
  <si>
    <t>Egyéb feladatok összesen</t>
  </si>
  <si>
    <t>Pénzmaradvány</t>
  </si>
  <si>
    <t xml:space="preserve">Elek Város Önkormányzat álláshelyeinek száma </t>
  </si>
  <si>
    <t>Alapfeladatot ellátó szakfeladatok</t>
  </si>
  <si>
    <t>Városüzemeltetés</t>
  </si>
  <si>
    <t>III.</t>
  </si>
  <si>
    <t xml:space="preserve">Alapfeladatokat ellátó intézmények  </t>
  </si>
  <si>
    <t>Alapfeladatokat ellátók összesen /I.-III.-ig/:</t>
  </si>
  <si>
    <t>IV.</t>
  </si>
  <si>
    <t xml:space="preserve">Vállalt feladatokat ellátó intézmények  </t>
  </si>
  <si>
    <t>MINDÖSSZESEN /I.-IV.-ig/</t>
  </si>
  <si>
    <t>Kerekítve</t>
  </si>
  <si>
    <t>12. számú melléklet</t>
  </si>
  <si>
    <t>Elek Város Önkormányzat saját bevételeinek részletezése az adósságot keletkeztető ügyletből származó tárgyévi fizetési kötelezettség megállapításához</t>
  </si>
  <si>
    <t>Önkormányzat összesen /A-D-ig/:</t>
  </si>
  <si>
    <t>Nyitó pénzkészlet</t>
  </si>
  <si>
    <t>Önkorm.-i igazgatás összesen</t>
  </si>
  <si>
    <t>2013. évi előirányzat</t>
  </si>
  <si>
    <t>Általános feladatok támogatása</t>
  </si>
  <si>
    <t>Hozzájárulás a pénzbeli szociális ellátásokhoz</t>
  </si>
  <si>
    <t>Idősek átmeneti és tartós ellátási feladatok támogatása</t>
  </si>
  <si>
    <t>Kulturális feladatok támogatása</t>
  </si>
  <si>
    <t>EU támogatás /tárgyévi: előző évről áthúzódó: 6000 eFt/</t>
  </si>
  <si>
    <t>Folyószámlahitel-keret</t>
  </si>
  <si>
    <t>Polgármesteri Hivatal</t>
  </si>
  <si>
    <t>Általános Iskola (üzemeltetés)</t>
  </si>
  <si>
    <t>Naplemente Idősek Otthona</t>
  </si>
  <si>
    <t xml:space="preserve">ebből: szakmai </t>
  </si>
  <si>
    <t>Alapfeladatokat ellátó intézmények összesen /1.-3.-ig/:</t>
  </si>
  <si>
    <t>VI.</t>
  </si>
  <si>
    <t>VII.</t>
  </si>
  <si>
    <t>2014. után</t>
  </si>
  <si>
    <t>Belvíz-, katastrófavédelem</t>
  </si>
  <si>
    <t>Sportlétesítmények üzemeltetése, fentarása</t>
  </si>
  <si>
    <t>Általános Iskola üzemeltetése</t>
  </si>
  <si>
    <t>Ífjuságvédelem (iskolaorvos)</t>
  </si>
  <si>
    <t xml:space="preserve">Pénzügyi műveletek kiadásai </t>
  </si>
  <si>
    <t xml:space="preserve">Egyéb igazgatás összesen </t>
  </si>
  <si>
    <t xml:space="preserve">Közfoglalkoztatás </t>
  </si>
  <si>
    <t xml:space="preserve">Szoc. ellátás kötelező össz. </t>
  </si>
  <si>
    <t>Likvidhitel visszafize-tése</t>
  </si>
  <si>
    <t xml:space="preserve">Egyéb feladatok összesen </t>
  </si>
  <si>
    <t xml:space="preserve">Önkormányzat összesen </t>
  </si>
  <si>
    <t xml:space="preserve">Kultúra, közművl. összesen </t>
  </si>
  <si>
    <t>Egyéb tagdíjak</t>
  </si>
  <si>
    <t>Állami tám.</t>
  </si>
  <si>
    <t>Sportcsarnok hasznosítása</t>
  </si>
  <si>
    <t>2015.</t>
  </si>
  <si>
    <t>Gazdasági és városüz.-i feladatok</t>
  </si>
  <si>
    <t>Gazd.-i és városüz.-i feladatok össz.</t>
  </si>
  <si>
    <t>Intézményfinanszírozás</t>
  </si>
  <si>
    <t>Intézm.finansz.</t>
  </si>
  <si>
    <t>jogcím</t>
  </si>
  <si>
    <t>Helyi önkormányzatok általános működésének és ágazati felatainak támogatása</t>
  </si>
  <si>
    <t>Önkorm.-k működési támogarása</t>
  </si>
  <si>
    <t>1.a.</t>
  </si>
  <si>
    <t>Önkorm.-i hivatal műk.támog.</t>
  </si>
  <si>
    <t>1.b.</t>
  </si>
  <si>
    <t>Település üzemeltetés műk.támog.</t>
  </si>
  <si>
    <t>ba.</t>
  </si>
  <si>
    <t>Zöldterület-gazdálkodás</t>
  </si>
  <si>
    <t>bb.</t>
  </si>
  <si>
    <t>Közvilágítás fenntartás</t>
  </si>
  <si>
    <t>bd.</t>
  </si>
  <si>
    <t>Közutak fenntartása</t>
  </si>
  <si>
    <t>c.</t>
  </si>
  <si>
    <t>d.</t>
  </si>
  <si>
    <t>I. összesen: a+b-c+d</t>
  </si>
  <si>
    <t>Egyes köznevelési feladatok támogatása</t>
  </si>
  <si>
    <t xml:space="preserve">1. </t>
  </si>
  <si>
    <t>Szakmai dolgozók bértámogatása</t>
  </si>
  <si>
    <t xml:space="preserve">2. </t>
  </si>
  <si>
    <t>Óvodaműködtetési támogatás</t>
  </si>
  <si>
    <t xml:space="preserve">3.b. </t>
  </si>
  <si>
    <t>Szociális és gyermekjóléti feladatok támogatása</t>
  </si>
  <si>
    <t>Szoc.és gyerm.jóléti alapellátások támogatása</t>
  </si>
  <si>
    <t>Szociális étkeztetés</t>
  </si>
  <si>
    <t>Idősek bentlakásos ellátása</t>
  </si>
  <si>
    <t>a.</t>
  </si>
  <si>
    <t>Szakmai dolgozók bértámogatás</t>
  </si>
  <si>
    <t>b.</t>
  </si>
  <si>
    <t>Intézmény-üzemeltetési támogatás</t>
  </si>
  <si>
    <t>Könyvtári és közműv.-i feladatok</t>
  </si>
  <si>
    <t>Szennyvízcsatorna építés VI.ütem</t>
  </si>
  <si>
    <t>Sajátos bevételek</t>
  </si>
  <si>
    <t>Fejlesztési hitel Szennyvízcsatorna építés VI. ütem</t>
  </si>
  <si>
    <t>Hitel kamat</t>
  </si>
  <si>
    <t>Szennyvízcsatorna építés KEOP-1.2.0/09-11.</t>
  </si>
  <si>
    <t>Szennyvízcsatorna építés VI. ütem</t>
  </si>
  <si>
    <t>2016.</t>
  </si>
  <si>
    <t>2016.után</t>
  </si>
  <si>
    <t>Ezer forintban</t>
  </si>
  <si>
    <t>I/1. Közhatalmi bevételek (2.1. + …+ 2.4.)</t>
  </si>
  <si>
    <t>Általános forgalmi adó bevétel, visszatérülések</t>
  </si>
  <si>
    <t>II. Átengedett központi adók</t>
  </si>
  <si>
    <t>Vis maior támogatás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</si>
  <si>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</si>
  <si>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</si>
  <si>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</si>
  <si>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</si>
  <si>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</si>
  <si>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</si>
  <si>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</si>
  <si>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</si>
  <si>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</si>
  <si>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V. Átvett pénzeszközök államháztartáson kívülről (7.1.+7.2.)</t>
  </si>
  <si>
    <t>Működési célú pénzeszközök átvétele államháztartáson kívülről</t>
  </si>
  <si>
    <t>Felhalmozási célú pénzeszközök átvétele államháztartáson kívülről</t>
  </si>
  <si>
    <t>VI. Felhalmozási célú bevételek (8.1+8.2+8.3.)</t>
  </si>
  <si>
    <t>8.3.</t>
  </si>
  <si>
    <t xml:space="preserve">Pénzügyi befektetésekből származó bevétel </t>
  </si>
  <si>
    <t>VII. Kölcsön visszatérülése</t>
  </si>
  <si>
    <t>VIII. Finanszírozási bevételek (11.1.+11.2.)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</si>
  <si>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</si>
  <si>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</si>
  <si>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</si>
  <si>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</si>
  <si>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</si>
  <si>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</si>
  <si>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</si>
  <si>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</si>
  <si>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</si>
  <si>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</si>
  <si>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</si>
  <si>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</si>
  <si>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</si>
  <si>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</si>
  <si>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</si>
  <si>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</si>
  <si>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</si>
  <si>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</si>
  <si>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</si>
  <si>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</si>
  <si>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</si>
  <si>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</si>
  <si>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</si>
  <si>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</si>
  <si>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</si>
  <si>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 xml:space="preserve">   - Működési célú pénzeszköz átadás államháztartáson belülre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</si>
  <si>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</si>
  <si>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Beruházások</t>
  </si>
  <si>
    <t>Egyéb felhalmozási kiadások</t>
  </si>
  <si>
    <t>a 2.3-ból   - Felhalmozási célú pénzeszköz átadás államháztartáson belülre</t>
  </si>
  <si>
    <t xml:space="preserve">               - Felhalmozási célú pénzeszköz átadás államháztartáson kívülre</t>
  </si>
  <si>
    <t xml:space="preserve">               - Pénzügyi befektetések kiadásai</t>
  </si>
  <si>
    <t>- Lakástámogatás</t>
  </si>
  <si>
    <t>- Lakásépítés</t>
  </si>
  <si>
    <t>- EU-s forrásból finanszírozott támogatással megvalósuló programok, projektek kiadásai</t>
  </si>
  <si>
    <t>- EU-s forrásból finanszírozott támogatással megvalósuló  programok,  projektek önkormányzati
  hozzájárulásának kiadásai</t>
  </si>
  <si>
    <t>III. Tartalékok (3.1.+3.2.)</t>
  </si>
  <si>
    <t>IV. Kölcsön nyújtása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</si>
  <si>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</si>
  <si>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</si>
  <si>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</si>
  <si>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</si>
  <si>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</si>
  <si>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</si>
  <si>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</si>
  <si>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</si>
  <si>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</si>
  <si>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>Felhalmozási célú finanszírozási bevételek (6.2.1.+…..6.2.8.)</t>
  </si>
  <si>
    <t xml:space="preserve">   Hitelek törlesztése</t>
  </si>
  <si>
    <t xml:space="preserve">   Befektetési célú belföldi, külföldi értékpapírok vásárlása</t>
  </si>
  <si>
    <t xml:space="preserve">   Pénzügyi lízing tőkerész törlesztés kiadása</t>
  </si>
  <si>
    <t>KÖLTSÉGVETÉSI ÉS FINANSZÍROZÁSI KIADÁSOK ÖSSZESEN: (5+6)</t>
  </si>
  <si>
    <t>VI. Függő, átfutó, kiegyenlítő kiadások</t>
  </si>
  <si>
    <t>KIADÁSOK ÖSSZESEN: (7+8)</t>
  </si>
  <si>
    <t>Támogatott szervezet neve</t>
  </si>
  <si>
    <t>Támogatás célja</t>
  </si>
  <si>
    <t>Támogatás összge</t>
  </si>
  <si>
    <t>Gyula és Környéke Többcélú Kistérségi Társulás</t>
  </si>
  <si>
    <t>Központi orvosi ügyelet működtetése</t>
  </si>
  <si>
    <t>Működési hozzájárulás</t>
  </si>
  <si>
    <t>Békés Megyei Rendőrkapitányság</t>
  </si>
  <si>
    <t>Közrend fentartásának támogatása</t>
  </si>
  <si>
    <t>DAREH</t>
  </si>
  <si>
    <t>Szeméttelep rekultiváció pályázat önerő</t>
  </si>
  <si>
    <t>Gyula-Elek ivóvíz-minőségjavító Társulás</t>
  </si>
  <si>
    <t>Pályázati önerő</t>
  </si>
  <si>
    <t>Tagdíj</t>
  </si>
  <si>
    <t xml:space="preserve">BURSA </t>
  </si>
  <si>
    <t>Ösztöndíj hozzájárulás</t>
  </si>
  <si>
    <t>Rendezvények, programok támogatása</t>
  </si>
  <si>
    <t>30.</t>
  </si>
  <si>
    <t>31.</t>
  </si>
  <si>
    <t>32.</t>
  </si>
  <si>
    <t>33.</t>
  </si>
  <si>
    <t>Kiadás összesen /9+10+11+12+13+14+15+16</t>
  </si>
  <si>
    <t>2014. évi előirányzat</t>
  </si>
  <si>
    <t>Szociális feladatok támogatása (szoc.étkezés)</t>
  </si>
  <si>
    <t>Gyermekétkeztetési feladatok támogatása</t>
  </si>
  <si>
    <t>Köznevelési feladatok támogatása</t>
  </si>
  <si>
    <t>Önkorm. igazgatás bevételei</t>
  </si>
  <si>
    <t>Feladatra nem tervezhető bevételek</t>
  </si>
  <si>
    <t>Gépjárműadó 40%</t>
  </si>
  <si>
    <t>Eu-támogatások fejl-i projektekre</t>
  </si>
  <si>
    <t>Igazgatás összesen</t>
  </si>
  <si>
    <t>Önkorm.-i egyéb szolgáltatások</t>
  </si>
  <si>
    <t>Napközi Konyha értékesítése</t>
  </si>
  <si>
    <t>Hitel, fejlesztési</t>
  </si>
  <si>
    <t>11.a, számú feladatokat részletező melléklet</t>
  </si>
  <si>
    <t>Beruházási kiadások</t>
  </si>
  <si>
    <t>Jogalkotás (Képv.testület)</t>
  </si>
  <si>
    <t xml:space="preserve">Közrendvéd.feladatok összesen </t>
  </si>
  <si>
    <t>Lakások karbantartása</t>
  </si>
  <si>
    <t>Világtalálkozó</t>
  </si>
  <si>
    <t>Szennyvíz VI.ütem beruházás</t>
  </si>
  <si>
    <t>Garázs építés</t>
  </si>
  <si>
    <t>Járda felújítás</t>
  </si>
  <si>
    <t>Működési támog. 20/2012. (I.26.) Kt. hat.</t>
  </si>
  <si>
    <t>Helyi védettségű ingatl.-k felújítása</t>
  </si>
  <si>
    <t>Nemz.-i önkorm.-k, civil szerv.-k támog.</t>
  </si>
  <si>
    <t>Bcs.Önkorm. Holocaust emlékmű tám.</t>
  </si>
  <si>
    <t>Szoc. és egészségügyi feladatok</t>
  </si>
  <si>
    <t>Szoc.és eg.-ügyi felad.-k össz.</t>
  </si>
  <si>
    <t>Eleki Közös Önkormányzati Hivatal</t>
  </si>
  <si>
    <t>Álláshelyek száma 2014. január 01-től</t>
  </si>
  <si>
    <t>ebből: pedagógus</t>
  </si>
  <si>
    <t xml:space="preserve">         dajka</t>
  </si>
  <si>
    <t xml:space="preserve">         pedagógiai asszisztens</t>
  </si>
  <si>
    <t xml:space="preserve">        óvodatitkár</t>
  </si>
  <si>
    <t>Idősek otthona</t>
  </si>
  <si>
    <t>szociális étkeztetés</t>
  </si>
  <si>
    <t xml:space="preserve">          üzemeltetési</t>
  </si>
  <si>
    <t>idősek bentlakásos ápolása-gondozása, szociális étkeztetés</t>
  </si>
  <si>
    <t>Elek Város Önkormányzat 2014. évi adósságot keletkeztető fejlesztési céljai</t>
  </si>
  <si>
    <t>2013. évi CCXXX. Tv. 2. melléklete alapján</t>
  </si>
  <si>
    <t>mut.egys.</t>
  </si>
  <si>
    <t>mutató</t>
  </si>
  <si>
    <t>fajl Ft/mut.</t>
  </si>
  <si>
    <t>Támogatás</t>
  </si>
  <si>
    <t>hiv.-i létsz.</t>
  </si>
  <si>
    <t>ha</t>
  </si>
  <si>
    <t>km</t>
  </si>
  <si>
    <t>bc.</t>
  </si>
  <si>
    <t>Köztemető fenntartás</t>
  </si>
  <si>
    <t>nm</t>
  </si>
  <si>
    <t>Egy.köt.önk.-i feladatok támog.</t>
  </si>
  <si>
    <t>fő</t>
  </si>
  <si>
    <t>külön számítás</t>
  </si>
  <si>
    <t>Ingy.és kedvezm.óvodai, isk.étk.tám.</t>
  </si>
  <si>
    <t>bértámogatás</t>
  </si>
  <si>
    <t>üzemeltetési támogatás</t>
  </si>
  <si>
    <t>Hozzájár.a pénzbeli szoc.ellát.-hoz</t>
  </si>
  <si>
    <t>helyi hatáskörű segélyezéshez, vmint önerőhöz</t>
  </si>
  <si>
    <t>Beszámítási összeg</t>
  </si>
  <si>
    <t>2. számú melléklet összesen</t>
  </si>
  <si>
    <t>2013. évi CCXXX. Tv. 3. melléklete alapján</t>
  </si>
  <si>
    <t>Köznev.intézm.-k kieg. támogatása</t>
  </si>
  <si>
    <t>Lakott külter.-tel kapcs. fel.támog.</t>
  </si>
  <si>
    <t>3. számú melléklet összesen</t>
  </si>
  <si>
    <t>MINDÖSSZESEN</t>
  </si>
  <si>
    <t>Szennyvíz elvezetés VI.ütem</t>
  </si>
  <si>
    <t>Felhasználás
2013. XII.31-ig</t>
  </si>
  <si>
    <t xml:space="preserve">
2014. év utáni szükséglet
</t>
  </si>
  <si>
    <t>Garázsépítés (26 lakás)</t>
  </si>
  <si>
    <t>2013.-2015.</t>
  </si>
  <si>
    <t>2014.-2014.</t>
  </si>
  <si>
    <t>Járdaépítés</t>
  </si>
  <si>
    <t>2014. előtti kifizetés</t>
  </si>
  <si>
    <t>2017.</t>
  </si>
  <si>
    <t>2017.után</t>
  </si>
  <si>
    <t>Szennyvízcsatorna VI.ütem kamat</t>
  </si>
  <si>
    <t>II. Átengedett bevételek</t>
  </si>
  <si>
    <r>
      <t xml:space="preserve">I/1. Közhatalmi bevételek </t>
    </r>
    <r>
      <rPr>
        <sz val="8"/>
        <rFont val="Times New Roman CE"/>
        <family val="0"/>
      </rPr>
      <t>(2.1+…+2.6)</t>
    </r>
  </si>
  <si>
    <t>Átengedett bevételek</t>
  </si>
  <si>
    <t>Beruházási ÁFA</t>
  </si>
  <si>
    <t>Beruházási ÁFA visszaigénylése</t>
  </si>
  <si>
    <t>2014. év utáni szükséglet
(6=2 - 4 - 5)</t>
  </si>
  <si>
    <t>11.a.és 11.b. sz.feladatokat részletező melléklet szerint</t>
  </si>
  <si>
    <t>2012. évi tény</t>
  </si>
  <si>
    <t>Egyéb tagdíjak (TÖOSZ, Katasztrófavédelem)</t>
  </si>
  <si>
    <t>Civilszervezetek Nemzetiségi Önkormányzatok</t>
  </si>
  <si>
    <t xml:space="preserve"> Nemzetiségi Önkormányzatok</t>
  </si>
  <si>
    <t>Általános támogatás</t>
  </si>
  <si>
    <t>Békéscsaba Önkormányzat</t>
  </si>
  <si>
    <t>Holocaust emlékmű támogatása</t>
  </si>
  <si>
    <t>2013. évi 
várható</t>
  </si>
  <si>
    <t>K I M U T A T Á S
a 2014. évben céljelleggel juttatott támogatásokról</t>
  </si>
  <si>
    <t>Likviditási terv
2014. évre</t>
  </si>
  <si>
    <t>2014. ………</t>
  </si>
  <si>
    <t>Labdarúgó Egyesület</t>
  </si>
  <si>
    <t>Fejlesztési pályázat önerő</t>
  </si>
  <si>
    <t>Helyi védettségű ingatlano felújításának támogatása</t>
  </si>
  <si>
    <t>Ingatlantulajdonosok</t>
  </si>
  <si>
    <t xml:space="preserve">2.1. melléklet a 1/2014. (II.21.)  önkormányzati rendelethez     </t>
  </si>
  <si>
    <t xml:space="preserve">2.2. melléklet a 1/2014. (II.21.)  önkormányzati rendelethez     </t>
  </si>
  <si>
    <t>6. számú melléklet a 1/2014. (II.21.)  számú KT rendelethez</t>
  </si>
  <si>
    <t>11. melléklet a 1/2014. (II.21.)  önkormányzati rendelethez</t>
  </si>
  <si>
    <t>11.2. melléklet a 1/2014. (II.21.)  önkormányzati rendelethez</t>
  </si>
  <si>
    <t xml:space="preserve"> 1/2014. (II.21.)  KT rendelethez</t>
  </si>
  <si>
    <t>14.1. melléklet a 1/2014. (II.21.)   önkormányzati rendelethez</t>
  </si>
  <si>
    <t>14.2. melléklet a 1/2014. (II.21.) önkormányzati rendelethez</t>
  </si>
  <si>
    <t>14.3. melléklet a 1/2014. (II.21.)  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</si>
</sst>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6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i/>
      <sz val="12"/>
      <name val="Times New Roman CE"/>
      <family val="1"/>
    </font>
    <font>
      <sz val="8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b/>
      <i/>
      <sz val="8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darkHorizontal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47" fillId="14" borderId="0" applyNumberFormat="0" applyBorder="0" applyAlignment="0" applyProtection="0"/>
    <xf numFmtId="0" fontId="33" fillId="7" borderId="1" applyNumberFormat="0" applyAlignment="0" applyProtection="0"/>
    <xf numFmtId="0" fontId="49" fillId="15" borderId="1" applyNumberFormat="0" applyAlignment="0" applyProtection="0"/>
    <xf numFmtId="0" fontId="38" fillId="1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2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3" fillId="7" borderId="1" applyNumberFormat="0" applyAlignment="0" applyProtection="0"/>
    <xf numFmtId="0" fontId="0" fillId="4" borderId="7" applyNumberFormat="0" applyFont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42" fillId="17" borderId="0" applyNumberFormat="0" applyBorder="0" applyAlignment="0" applyProtection="0"/>
    <xf numFmtId="0" fontId="43" fillId="15" borderId="8" applyNumberFormat="0" applyAlignment="0" applyProtection="0"/>
    <xf numFmtId="0" fontId="41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4" borderId="0" applyNumberFormat="0" applyBorder="0" applyAlignment="0" applyProtection="0"/>
    <xf numFmtId="0" fontId="48" fillId="7" borderId="0" applyNumberFormat="0" applyBorder="0" applyAlignment="0" applyProtection="0"/>
    <xf numFmtId="0" fontId="49" fillId="15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4">
    <xf numFmtId="0" fontId="0" fillId="0" borderId="0" xfId="0" applyAlignment="1">
      <alignment/>
    </xf>
    <xf numFmtId="164" fontId="6" fillId="0" borderId="0" xfId="94" applyNumberFormat="1" applyFont="1" applyFill="1" applyBorder="1" applyAlignment="1" applyProtection="1">
      <alignment vertical="center" wrapText="1"/>
      <protection/>
    </xf>
    <xf numFmtId="0" fontId="0" fillId="0" borderId="0" xfId="94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94" applyFont="1" applyFill="1" applyBorder="1" applyAlignment="1" applyProtection="1">
      <alignment horizontal="center" vertical="center" wrapText="1"/>
      <protection/>
    </xf>
    <xf numFmtId="0" fontId="6" fillId="0" borderId="0" xfId="94" applyFont="1" applyFill="1" applyBorder="1" applyAlignment="1" applyProtection="1">
      <alignment vertical="center" wrapText="1"/>
      <protection/>
    </xf>
    <xf numFmtId="0" fontId="16" fillId="0" borderId="10" xfId="94" applyFont="1" applyFill="1" applyBorder="1" applyAlignment="1" applyProtection="1">
      <alignment horizontal="left" vertical="center" wrapText="1" indent="1"/>
      <protection/>
    </xf>
    <xf numFmtId="0" fontId="16" fillId="0" borderId="11" xfId="94" applyFont="1" applyFill="1" applyBorder="1" applyAlignment="1" applyProtection="1">
      <alignment horizontal="left" vertical="center" wrapText="1" indent="1"/>
      <protection/>
    </xf>
    <xf numFmtId="164" fontId="16" fillId="0" borderId="12" xfId="94" applyNumberFormat="1" applyFont="1" applyFill="1" applyBorder="1" applyAlignment="1" applyProtection="1">
      <alignment vertical="center" wrapText="1"/>
      <protection locked="0"/>
    </xf>
    <xf numFmtId="0" fontId="16" fillId="0" borderId="13" xfId="94" applyFont="1" applyFill="1" applyBorder="1" applyAlignment="1" applyProtection="1">
      <alignment horizontal="left" vertical="center" wrapText="1" indent="1"/>
      <protection/>
    </xf>
    <xf numFmtId="0" fontId="16" fillId="0" borderId="14" xfId="94" applyFont="1" applyFill="1" applyBorder="1" applyAlignment="1" applyProtection="1">
      <alignment horizontal="left" vertical="center" wrapText="1" indent="1"/>
      <protection/>
    </xf>
    <xf numFmtId="164" fontId="16" fillId="0" borderId="15" xfId="94" applyNumberFormat="1" applyFont="1" applyFill="1" applyBorder="1" applyAlignment="1" applyProtection="1">
      <alignment vertical="center" wrapText="1"/>
      <protection locked="0"/>
    </xf>
    <xf numFmtId="0" fontId="16" fillId="0" borderId="0" xfId="94" applyFont="1" applyFill="1" applyAlignment="1" applyProtection="1">
      <alignment horizontal="left" indent="1"/>
      <protection/>
    </xf>
    <xf numFmtId="164" fontId="16" fillId="0" borderId="16" xfId="94" applyNumberFormat="1" applyFont="1" applyFill="1" applyBorder="1" applyAlignment="1" applyProtection="1">
      <alignment vertical="center" wrapText="1"/>
      <protection locked="0"/>
    </xf>
    <xf numFmtId="0" fontId="16" fillId="0" borderId="17" xfId="94" applyFont="1" applyFill="1" applyBorder="1" applyAlignment="1" applyProtection="1">
      <alignment horizontal="left" vertical="center" wrapText="1" indent="1"/>
      <protection/>
    </xf>
    <xf numFmtId="164" fontId="16" fillId="0" borderId="18" xfId="94" applyNumberFormat="1" applyFont="1" applyFill="1" applyBorder="1" applyAlignment="1" applyProtection="1">
      <alignment vertical="center" wrapText="1"/>
      <protection locked="0"/>
    </xf>
    <xf numFmtId="0" fontId="16" fillId="0" borderId="19" xfId="94" applyFont="1" applyFill="1" applyBorder="1" applyAlignment="1" applyProtection="1">
      <alignment horizontal="left" vertical="center" wrapText="1" indent="1"/>
      <protection/>
    </xf>
    <xf numFmtId="0" fontId="16" fillId="0" borderId="20" xfId="94" applyFont="1" applyFill="1" applyBorder="1" applyAlignment="1" applyProtection="1">
      <alignment horizontal="left" vertical="center" wrapText="1" indent="1"/>
      <protection/>
    </xf>
    <xf numFmtId="49" fontId="16" fillId="0" borderId="21" xfId="94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94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94" applyNumberFormat="1" applyFont="1" applyFill="1" applyBorder="1" applyAlignment="1" applyProtection="1">
      <alignment horizontal="left" vertical="center" wrapText="1" indent="1"/>
      <protection/>
    </xf>
    <xf numFmtId="49" fontId="16" fillId="0" borderId="24" xfId="94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94" applyNumberFormat="1" applyFont="1" applyFill="1" applyBorder="1" applyAlignment="1" applyProtection="1">
      <alignment horizontal="left" vertical="center" wrapText="1" indent="1"/>
      <protection/>
    </xf>
    <xf numFmtId="49" fontId="16" fillId="0" borderId="26" xfId="94" applyNumberFormat="1" applyFont="1" applyFill="1" applyBorder="1" applyAlignment="1" applyProtection="1">
      <alignment horizontal="left" vertical="center" wrapText="1" indent="1"/>
      <protection/>
    </xf>
    <xf numFmtId="49" fontId="16" fillId="0" borderId="27" xfId="94" applyNumberFormat="1" applyFont="1" applyFill="1" applyBorder="1" applyAlignment="1" applyProtection="1">
      <alignment horizontal="left" vertical="center" wrapText="1" indent="1"/>
      <protection/>
    </xf>
    <xf numFmtId="164" fontId="16" fillId="0" borderId="28" xfId="94" applyNumberFormat="1" applyFont="1" applyFill="1" applyBorder="1" applyAlignment="1" applyProtection="1">
      <alignment horizontal="right" vertical="center" wrapText="1"/>
      <protection locked="0"/>
    </xf>
    <xf numFmtId="164" fontId="16" fillId="0" borderId="29" xfId="94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94" applyNumberFormat="1" applyFont="1" applyFill="1" applyBorder="1" applyAlignment="1" applyProtection="1">
      <alignment horizontal="right" vertical="center" wrapText="1"/>
      <protection locked="0"/>
    </xf>
    <xf numFmtId="164" fontId="16" fillId="0" borderId="30" xfId="94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94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94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94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94" applyFont="1" applyFill="1" applyBorder="1" applyAlignment="1" applyProtection="1">
      <alignment horizontal="left" vertical="center" wrapText="1" indent="1"/>
      <protection/>
    </xf>
    <xf numFmtId="164" fontId="16" fillId="0" borderId="28" xfId="94" applyNumberFormat="1" applyFont="1" applyFill="1" applyBorder="1" applyAlignment="1" applyProtection="1">
      <alignment vertical="center" wrapText="1"/>
      <protection locked="0"/>
    </xf>
    <xf numFmtId="0" fontId="14" fillId="0" borderId="31" xfId="94" applyFont="1" applyFill="1" applyBorder="1" applyAlignment="1" applyProtection="1">
      <alignment horizontal="left" vertical="center" wrapText="1" indent="1"/>
      <protection/>
    </xf>
    <xf numFmtId="0" fontId="14" fillId="0" borderId="32" xfId="94" applyFont="1" applyFill="1" applyBorder="1" applyAlignment="1" applyProtection="1">
      <alignment horizontal="left" vertical="center" wrapText="1" indent="1"/>
      <protection/>
    </xf>
    <xf numFmtId="164" fontId="14" fillId="0" borderId="33" xfId="94" applyNumberFormat="1" applyFont="1" applyFill="1" applyBorder="1" applyAlignment="1" applyProtection="1">
      <alignment horizontal="right" vertical="center" wrapText="1"/>
      <protection locked="0"/>
    </xf>
    <xf numFmtId="0" fontId="14" fillId="0" borderId="34" xfId="94" applyFont="1" applyFill="1" applyBorder="1" applyAlignment="1" applyProtection="1">
      <alignment horizontal="left" vertical="center" wrapText="1" indent="1"/>
      <protection/>
    </xf>
    <xf numFmtId="0" fontId="14" fillId="0" borderId="35" xfId="94" applyFont="1" applyFill="1" applyBorder="1" applyAlignment="1" applyProtection="1">
      <alignment horizontal="left" vertical="center" wrapText="1" indent="1"/>
      <protection/>
    </xf>
    <xf numFmtId="0" fontId="18" fillId="0" borderId="32" xfId="94" applyFont="1" applyFill="1" applyBorder="1" applyAlignment="1" applyProtection="1">
      <alignment horizontal="left" vertical="center" wrapText="1" indent="1"/>
      <protection/>
    </xf>
    <xf numFmtId="0" fontId="16" fillId="0" borderId="11" xfId="94" applyFont="1" applyFill="1" applyBorder="1" applyAlignment="1" applyProtection="1">
      <alignment horizontal="left" vertical="center" wrapText="1" indent="2"/>
      <protection/>
    </xf>
    <xf numFmtId="0" fontId="16" fillId="0" borderId="20" xfId="94" applyFont="1" applyFill="1" applyBorder="1" applyAlignment="1" applyProtection="1">
      <alignment horizontal="left" vertical="center" wrapText="1" indent="2"/>
      <protection/>
    </xf>
    <xf numFmtId="0" fontId="17" fillId="0" borderId="14" xfId="94" applyFont="1" applyFill="1" applyBorder="1" applyAlignment="1" applyProtection="1">
      <alignment horizontal="left" vertical="center" wrapText="1" indent="1"/>
      <protection/>
    </xf>
    <xf numFmtId="0" fontId="7" fillId="0" borderId="31" xfId="94" applyFont="1" applyFill="1" applyBorder="1" applyAlignment="1" applyProtection="1">
      <alignment horizontal="center" vertical="center" wrapText="1"/>
      <protection/>
    </xf>
    <xf numFmtId="0" fontId="7" fillId="0" borderId="32" xfId="94" applyFont="1" applyFill="1" applyBorder="1" applyAlignment="1" applyProtection="1">
      <alignment horizontal="center" vertical="center" wrapText="1"/>
      <protection/>
    </xf>
    <xf numFmtId="164" fontId="16" fillId="0" borderId="12" xfId="0" applyNumberFormat="1" applyFont="1" applyFill="1" applyBorder="1" applyAlignment="1" applyProtection="1">
      <alignment vertical="center" wrapText="1"/>
      <protection locked="0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16" fillId="0" borderId="29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164" fontId="16" fillId="0" borderId="14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20" xfId="0" applyNumberFormat="1" applyFont="1" applyFill="1" applyBorder="1" applyAlignment="1" applyProtection="1">
      <alignment vertical="center" wrapText="1"/>
      <protection locked="0"/>
    </xf>
    <xf numFmtId="0" fontId="14" fillId="0" borderId="32" xfId="94" applyFont="1" applyFill="1" applyBorder="1" applyAlignment="1" applyProtection="1">
      <alignment vertical="center" wrapText="1"/>
      <protection/>
    </xf>
    <xf numFmtId="0" fontId="14" fillId="0" borderId="35" xfId="94" applyFont="1" applyFill="1" applyBorder="1" applyAlignment="1" applyProtection="1">
      <alignment vertical="center" wrapText="1"/>
      <protection/>
    </xf>
    <xf numFmtId="0" fontId="7" fillId="0" borderId="32" xfId="94" applyFont="1" applyFill="1" applyBorder="1" applyAlignment="1" applyProtection="1">
      <alignment horizontal="left" vertical="center" wrapText="1" indent="1"/>
      <protection/>
    </xf>
    <xf numFmtId="0" fontId="7" fillId="0" borderId="32" xfId="94" applyFont="1" applyFill="1" applyBorder="1" applyAlignment="1" applyProtection="1">
      <alignment vertical="center" wrapText="1"/>
      <protection/>
    </xf>
    <xf numFmtId="0" fontId="14" fillId="0" borderId="31" xfId="94" applyFont="1" applyFill="1" applyBorder="1" applyAlignment="1" applyProtection="1">
      <alignment horizontal="center" vertical="center" wrapText="1"/>
      <protection/>
    </xf>
    <xf numFmtId="0" fontId="14" fillId="0" borderId="32" xfId="94" applyFont="1" applyFill="1" applyBorder="1" applyAlignment="1" applyProtection="1">
      <alignment horizontal="center" vertical="center" wrapText="1"/>
      <protection/>
    </xf>
    <xf numFmtId="0" fontId="14" fillId="0" borderId="33" xfId="94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7" fillId="0" borderId="32" xfId="96" applyFont="1" applyFill="1" applyBorder="1" applyAlignment="1" applyProtection="1">
      <alignment horizontal="left" vertical="center" indent="1"/>
      <protection/>
    </xf>
    <xf numFmtId="164" fontId="7" fillId="0" borderId="31" xfId="0" applyNumberFormat="1" applyFont="1" applyFill="1" applyBorder="1" applyAlignment="1">
      <alignment horizontal="left" vertical="center" wrapText="1" indent="1"/>
    </xf>
    <xf numFmtId="164" fontId="14" fillId="0" borderId="23" xfId="0" applyNumberFormat="1" applyFont="1" applyFill="1" applyBorder="1" applyAlignment="1">
      <alignment horizontal="left" vertical="center" wrapText="1" indent="1"/>
    </xf>
    <xf numFmtId="164" fontId="16" fillId="0" borderId="12" xfId="94" applyNumberFormat="1" applyFont="1" applyFill="1" applyBorder="1" applyAlignment="1" applyProtection="1">
      <alignment horizontal="right" vertical="center" wrapText="1"/>
      <protection locked="0"/>
    </xf>
    <xf numFmtId="164" fontId="16" fillId="0" borderId="29" xfId="94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94" applyNumberFormat="1" applyFont="1" applyFill="1" applyBorder="1" applyAlignment="1" applyProtection="1">
      <alignment horizontal="centerContinuous" vertical="center"/>
      <protection/>
    </xf>
    <xf numFmtId="0" fontId="2" fillId="0" borderId="0" xfId="94" applyFill="1">
      <alignment/>
      <protection/>
    </xf>
    <xf numFmtId="0" fontId="7" fillId="0" borderId="33" xfId="94" applyFont="1" applyFill="1" applyBorder="1" applyAlignment="1" applyProtection="1">
      <alignment horizontal="center" vertical="center" wrapText="1"/>
      <protection/>
    </xf>
    <xf numFmtId="0" fontId="16" fillId="0" borderId="0" xfId="94" applyFont="1" applyFill="1">
      <alignment/>
      <protection/>
    </xf>
    <xf numFmtId="164" fontId="14" fillId="0" borderId="36" xfId="94" applyNumberFormat="1" applyFont="1" applyFill="1" applyBorder="1" applyAlignment="1" applyProtection="1">
      <alignment horizontal="right" vertical="center" wrapText="1"/>
      <protection/>
    </xf>
    <xf numFmtId="164" fontId="14" fillId="0" borderId="33" xfId="94" applyNumberFormat="1" applyFont="1" applyFill="1" applyBorder="1" applyAlignment="1" applyProtection="1">
      <alignment horizontal="right" vertical="center" wrapText="1"/>
      <protection/>
    </xf>
    <xf numFmtId="0" fontId="19" fillId="0" borderId="0" xfId="94" applyFont="1" applyFill="1">
      <alignment/>
      <protection/>
    </xf>
    <xf numFmtId="164" fontId="18" fillId="0" borderId="33" xfId="94" applyNumberFormat="1" applyFont="1" applyFill="1" applyBorder="1" applyAlignment="1" applyProtection="1">
      <alignment horizontal="right" vertical="center" wrapText="1"/>
      <protection/>
    </xf>
    <xf numFmtId="164" fontId="14" fillId="0" borderId="36" xfId="94" applyNumberFormat="1" applyFont="1" applyFill="1" applyBorder="1" applyAlignment="1" applyProtection="1">
      <alignment vertical="center" wrapText="1"/>
      <protection/>
    </xf>
    <xf numFmtId="164" fontId="14" fillId="0" borderId="33" xfId="94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31" xfId="0" applyNumberFormat="1" applyFont="1" applyFill="1" applyBorder="1" applyAlignment="1">
      <alignment horizontal="centerContinuous" vertical="center" wrapText="1"/>
    </xf>
    <xf numFmtId="164" fontId="7" fillId="0" borderId="32" xfId="0" applyNumberFormat="1" applyFont="1" applyFill="1" applyBorder="1" applyAlignment="1">
      <alignment horizontal="centerContinuous" vertical="center" wrapText="1"/>
    </xf>
    <xf numFmtId="164" fontId="7" fillId="0" borderId="33" xfId="0" applyNumberFormat="1" applyFont="1" applyFill="1" applyBorder="1" applyAlignment="1">
      <alignment horizontal="centerContinuous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37" xfId="0" applyNumberFormat="1" applyFont="1" applyFill="1" applyBorder="1" applyAlignment="1" applyProtection="1">
      <alignment vertical="center" wrapText="1"/>
      <protection locked="0"/>
    </xf>
    <xf numFmtId="164" fontId="1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3" xfId="94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3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13" xfId="0" applyNumberFormat="1" applyFont="1" applyFill="1" applyBorder="1" applyAlignment="1" applyProtection="1">
      <alignment horizontal="center" vertical="center" wrapText="1"/>
      <protection/>
    </xf>
    <xf numFmtId="164" fontId="14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Fill="1" applyBorder="1" applyAlignment="1" applyProtection="1">
      <alignment vertical="center" wrapText="1"/>
      <protection/>
    </xf>
    <xf numFmtId="164" fontId="0" fillId="0" borderId="21" xfId="0" applyNumberFormat="1" applyFill="1" applyBorder="1" applyAlignment="1" applyProtection="1">
      <alignment horizontal="center" vertical="center" wrapText="1"/>
      <protection locked="0"/>
    </xf>
    <xf numFmtId="164" fontId="16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20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7" fillId="0" borderId="3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6" fillId="0" borderId="38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vertical="center" wrapText="1"/>
      <protection/>
    </xf>
    <xf numFmtId="164" fontId="16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39" xfId="0" applyNumberFormat="1" applyFont="1" applyFill="1" applyBorder="1" applyAlignment="1" applyProtection="1">
      <alignment vertical="center" wrapText="1"/>
      <protection locked="0"/>
    </xf>
    <xf numFmtId="164" fontId="16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6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0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40" xfId="0" applyNumberFormat="1" applyFont="1" applyFill="1" applyBorder="1" applyAlignment="1" applyProtection="1">
      <alignment vertical="center" wrapText="1"/>
      <protection locked="0"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16" fillId="0" borderId="38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 locked="0"/>
    </xf>
    <xf numFmtId="164" fontId="16" fillId="0" borderId="32" xfId="0" applyNumberFormat="1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vertical="center" wrapText="1"/>
      <protection locked="0"/>
    </xf>
    <xf numFmtId="164" fontId="16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2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43" xfId="0" applyNumberFormat="1" applyFont="1" applyFill="1" applyBorder="1" applyAlignment="1" applyProtection="1">
      <alignment vertical="center" wrapText="1"/>
      <protection locked="0"/>
    </xf>
    <xf numFmtId="164" fontId="16" fillId="0" borderId="21" xfId="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44" xfId="0" applyFont="1" applyFill="1" applyBorder="1" applyAlignment="1" applyProtection="1">
      <alignment vertical="center" wrapTex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6" fillId="0" borderId="17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34" xfId="96" applyFont="1" applyFill="1" applyBorder="1" applyAlignment="1" applyProtection="1">
      <alignment horizontal="center" vertical="center" wrapText="1"/>
      <protection/>
    </xf>
    <xf numFmtId="0" fontId="7" fillId="0" borderId="35" xfId="96" applyFont="1" applyFill="1" applyBorder="1" applyAlignment="1" applyProtection="1">
      <alignment horizontal="center" vertical="center"/>
      <protection/>
    </xf>
    <xf numFmtId="0" fontId="7" fillId="0" borderId="36" xfId="96" applyFont="1" applyFill="1" applyBorder="1" applyAlignment="1" applyProtection="1">
      <alignment horizontal="center" vertical="center"/>
      <protection/>
    </xf>
    <xf numFmtId="0" fontId="2" fillId="0" borderId="0" xfId="96" applyFill="1" applyProtection="1">
      <alignment/>
      <protection/>
    </xf>
    <xf numFmtId="0" fontId="16" fillId="0" borderId="31" xfId="96" applyFont="1" applyFill="1" applyBorder="1" applyAlignment="1" applyProtection="1">
      <alignment horizontal="left" vertical="center" indent="1"/>
      <protection/>
    </xf>
    <xf numFmtId="0" fontId="2" fillId="0" borderId="0" xfId="96" applyFill="1" applyAlignment="1" applyProtection="1">
      <alignment vertical="center"/>
      <protection/>
    </xf>
    <xf numFmtId="0" fontId="16" fillId="0" borderId="21" xfId="96" applyFont="1" applyFill="1" applyBorder="1" applyAlignment="1" applyProtection="1">
      <alignment horizontal="left" vertical="center" indent="1"/>
      <protection/>
    </xf>
    <xf numFmtId="0" fontId="16" fillId="0" borderId="10" xfId="96" applyFont="1" applyFill="1" applyBorder="1" applyAlignment="1" applyProtection="1">
      <alignment horizontal="left" vertical="center" indent="1"/>
      <protection/>
    </xf>
    <xf numFmtId="164" fontId="16" fillId="0" borderId="10" xfId="96" applyNumberFormat="1" applyFont="1" applyFill="1" applyBorder="1" applyAlignment="1" applyProtection="1">
      <alignment vertical="center"/>
      <protection locked="0"/>
    </xf>
    <xf numFmtId="164" fontId="16" fillId="0" borderId="29" xfId="96" applyNumberFormat="1" applyFont="1" applyFill="1" applyBorder="1" applyAlignment="1" applyProtection="1">
      <alignment vertical="center"/>
      <protection/>
    </xf>
    <xf numFmtId="0" fontId="16" fillId="0" borderId="22" xfId="96" applyFont="1" applyFill="1" applyBorder="1" applyAlignment="1" applyProtection="1">
      <alignment horizontal="left" vertical="center" indent="1"/>
      <protection/>
    </xf>
    <xf numFmtId="164" fontId="16" fillId="0" borderId="11" xfId="96" applyNumberFormat="1" applyFont="1" applyFill="1" applyBorder="1" applyAlignment="1" applyProtection="1">
      <alignment vertical="center"/>
      <protection locked="0"/>
    </xf>
    <xf numFmtId="164" fontId="16" fillId="0" borderId="12" xfId="96" applyNumberFormat="1" applyFont="1" applyFill="1" applyBorder="1" applyAlignment="1" applyProtection="1">
      <alignment vertical="center"/>
      <protection/>
    </xf>
    <xf numFmtId="0" fontId="2" fillId="0" borderId="0" xfId="96" applyFill="1" applyAlignment="1" applyProtection="1">
      <alignment vertical="center"/>
      <protection locked="0"/>
    </xf>
    <xf numFmtId="164" fontId="16" fillId="0" borderId="14" xfId="96" applyNumberFormat="1" applyFont="1" applyFill="1" applyBorder="1" applyAlignment="1" applyProtection="1">
      <alignment vertical="center"/>
      <protection locked="0"/>
    </xf>
    <xf numFmtId="164" fontId="16" fillId="0" borderId="15" xfId="96" applyNumberFormat="1" applyFont="1" applyFill="1" applyBorder="1" applyAlignment="1" applyProtection="1">
      <alignment vertical="center"/>
      <protection/>
    </xf>
    <xf numFmtId="164" fontId="14" fillId="0" borderId="32" xfId="96" applyNumberFormat="1" applyFont="1" applyFill="1" applyBorder="1" applyAlignment="1" applyProtection="1">
      <alignment vertical="center"/>
      <protection/>
    </xf>
    <xf numFmtId="164" fontId="14" fillId="0" borderId="33" xfId="96" applyNumberFormat="1" applyFont="1" applyFill="1" applyBorder="1" applyAlignment="1" applyProtection="1">
      <alignment vertical="center"/>
      <protection/>
    </xf>
    <xf numFmtId="0" fontId="16" fillId="0" borderId="24" xfId="96" applyFont="1" applyFill="1" applyBorder="1" applyAlignment="1" applyProtection="1">
      <alignment horizontal="left" vertical="center" indent="1"/>
      <protection/>
    </xf>
    <xf numFmtId="0" fontId="14" fillId="0" borderId="31" xfId="96" applyFont="1" applyFill="1" applyBorder="1" applyAlignment="1" applyProtection="1">
      <alignment horizontal="left" vertical="center" indent="1"/>
      <protection/>
    </xf>
    <xf numFmtId="164" fontId="14" fillId="0" borderId="32" xfId="96" applyNumberFormat="1" applyFont="1" applyFill="1" applyBorder="1" applyProtection="1">
      <alignment/>
      <protection/>
    </xf>
    <xf numFmtId="164" fontId="14" fillId="0" borderId="33" xfId="96" applyNumberFormat="1" applyFont="1" applyFill="1" applyBorder="1" applyProtection="1">
      <alignment/>
      <protection/>
    </xf>
    <xf numFmtId="0" fontId="2" fillId="0" borderId="0" xfId="96" applyFill="1" applyProtection="1">
      <alignment/>
      <protection locked="0"/>
    </xf>
    <xf numFmtId="0" fontId="0" fillId="0" borderId="0" xfId="96" applyFont="1" applyFill="1" applyProtection="1">
      <alignment/>
      <protection/>
    </xf>
    <xf numFmtId="0" fontId="4" fillId="0" borderId="0" xfId="96" applyFont="1" applyFill="1" applyProtection="1">
      <alignment/>
      <protection locked="0"/>
    </xf>
    <xf numFmtId="0" fontId="6" fillId="0" borderId="0" xfId="96" applyFont="1" applyFill="1" applyProtection="1">
      <alignment/>
      <protection locked="0"/>
    </xf>
    <xf numFmtId="164" fontId="16" fillId="0" borderId="16" xfId="94" applyNumberFormat="1" applyFont="1" applyFill="1" applyBorder="1" applyAlignment="1" applyProtection="1">
      <alignment horizontal="right" vertical="center" wrapText="1"/>
      <protection locked="0"/>
    </xf>
    <xf numFmtId="164" fontId="14" fillId="18" borderId="32" xfId="0" applyNumberFormat="1" applyFont="1" applyFill="1" applyBorder="1" applyAlignment="1" applyProtection="1">
      <alignment vertical="center" wrapText="1"/>
      <protection/>
    </xf>
    <xf numFmtId="164" fontId="7" fillId="18" borderId="32" xfId="0" applyNumberFormat="1" applyFont="1" applyFill="1" applyBorder="1" applyAlignment="1" applyProtection="1">
      <alignment vertical="center" wrapText="1"/>
      <protection/>
    </xf>
    <xf numFmtId="164" fontId="0" fillId="18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4" xfId="0" applyFont="1" applyFill="1" applyBorder="1" applyAlignment="1" applyProtection="1">
      <alignment vertical="center" wrapText="1"/>
      <protection locked="0"/>
    </xf>
    <xf numFmtId="49" fontId="14" fillId="0" borderId="31" xfId="94" applyNumberFormat="1" applyFont="1" applyFill="1" applyBorder="1" applyAlignment="1" applyProtection="1">
      <alignment horizontal="left" vertical="center" wrapText="1" indent="1"/>
      <protection/>
    </xf>
    <xf numFmtId="0" fontId="18" fillId="0" borderId="32" xfId="94" applyFont="1" applyFill="1" applyBorder="1" applyAlignment="1" applyProtection="1">
      <alignment horizontal="left" vertical="center" wrapText="1" indent="1"/>
      <protection/>
    </xf>
    <xf numFmtId="0" fontId="14" fillId="0" borderId="32" xfId="94" applyFont="1" applyFill="1" applyBorder="1" applyAlignment="1" applyProtection="1">
      <alignment horizontal="left" vertical="center" wrapText="1" indent="1"/>
      <protection/>
    </xf>
    <xf numFmtId="0" fontId="16" fillId="0" borderId="14" xfId="94" applyFont="1" applyFill="1" applyBorder="1" applyAlignment="1" applyProtection="1">
      <alignment horizontal="left" vertical="center" wrapText="1" indent="2"/>
      <protection/>
    </xf>
    <xf numFmtId="164" fontId="0" fillId="0" borderId="41" xfId="0" applyNumberFormat="1" applyFill="1" applyBorder="1" applyAlignment="1">
      <alignment horizontal="left" vertical="center" wrapText="1" indent="1"/>
    </xf>
    <xf numFmtId="164" fontId="0" fillId="0" borderId="39" xfId="0" applyNumberFormat="1" applyFill="1" applyBorder="1" applyAlignment="1">
      <alignment horizontal="left" vertical="center" wrapText="1" indent="1"/>
    </xf>
    <xf numFmtId="164" fontId="0" fillId="0" borderId="40" xfId="0" applyNumberFormat="1" applyFill="1" applyBorder="1" applyAlignment="1">
      <alignment horizontal="left" vertical="center" wrapText="1" indent="1"/>
    </xf>
    <xf numFmtId="164" fontId="3" fillId="0" borderId="38" xfId="0" applyNumberFormat="1" applyFont="1" applyFill="1" applyBorder="1" applyAlignment="1">
      <alignment horizontal="left" vertical="center" wrapText="1" indent="1"/>
    </xf>
    <xf numFmtId="164" fontId="14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44" xfId="94" applyFont="1" applyFill="1" applyBorder="1" applyAlignment="1" applyProtection="1">
      <alignment horizontal="left" vertical="center" wrapText="1" indent="2"/>
      <protection/>
    </xf>
    <xf numFmtId="164" fontId="16" fillId="0" borderId="29" xfId="94" applyNumberFormat="1" applyFont="1" applyFill="1" applyBorder="1" applyAlignment="1" applyProtection="1">
      <alignment vertical="center" wrapText="1"/>
      <protection locked="0"/>
    </xf>
    <xf numFmtId="0" fontId="6" fillId="0" borderId="0" xfId="94" applyFont="1" applyFill="1">
      <alignment/>
      <protection/>
    </xf>
    <xf numFmtId="164" fontId="0" fillId="0" borderId="47" xfId="0" applyNumberFormat="1" applyFill="1" applyBorder="1" applyAlignment="1">
      <alignment horizontal="left" vertical="center" wrapText="1" indent="1"/>
    </xf>
    <xf numFmtId="164" fontId="19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4" fillId="0" borderId="38" xfId="0" applyNumberFormat="1" applyFont="1" applyFill="1" applyBorder="1" applyAlignment="1">
      <alignment horizontal="center" vertical="center" wrapText="1"/>
    </xf>
    <xf numFmtId="164" fontId="14" fillId="0" borderId="31" xfId="0" applyNumberFormat="1" applyFont="1" applyFill="1" applyBorder="1" applyAlignment="1">
      <alignment horizontal="center" vertical="center" wrapText="1"/>
    </xf>
    <xf numFmtId="164" fontId="14" fillId="0" borderId="32" xfId="0" applyNumberFormat="1" applyFont="1" applyFill="1" applyBorder="1" applyAlignment="1">
      <alignment horizontal="center" vertical="center" wrapText="1"/>
    </xf>
    <xf numFmtId="164" fontId="14" fillId="0" borderId="33" xfId="0" applyNumberFormat="1" applyFont="1" applyFill="1" applyBorder="1" applyAlignment="1">
      <alignment horizontal="center" vertical="center" wrapText="1"/>
    </xf>
    <xf numFmtId="0" fontId="22" fillId="0" borderId="0" xfId="94" applyFont="1" applyFill="1">
      <alignment/>
      <protection/>
    </xf>
    <xf numFmtId="164" fontId="14" fillId="0" borderId="31" xfId="0" applyNumberFormat="1" applyFont="1" applyFill="1" applyBorder="1" applyAlignment="1" applyProtection="1">
      <alignment horizontal="left" vertical="center" wrapText="1" indent="1"/>
      <protection/>
    </xf>
    <xf numFmtId="3" fontId="16" fillId="0" borderId="28" xfId="94" applyNumberFormat="1" applyFont="1" applyFill="1" applyBorder="1" applyAlignment="1" applyProtection="1">
      <alignment horizontal="right" vertical="center" wrapText="1"/>
      <protection/>
    </xf>
    <xf numFmtId="3" fontId="14" fillId="0" borderId="33" xfId="94" applyNumberFormat="1" applyFont="1" applyFill="1" applyBorder="1" applyAlignment="1" applyProtection="1">
      <alignment horizontal="right" vertical="center" wrapText="1"/>
      <protection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horizontal="right" vertical="center" wrapText="1"/>
      <protection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>
      <alignment vertical="center" wrapText="1"/>
    </xf>
    <xf numFmtId="164" fontId="14" fillId="0" borderId="33" xfId="0" applyNumberFormat="1" applyFont="1" applyFill="1" applyBorder="1" applyAlignment="1">
      <alignment vertical="center" wrapText="1"/>
    </xf>
    <xf numFmtId="164" fontId="14" fillId="0" borderId="33" xfId="94" applyNumberFormat="1" applyFont="1" applyFill="1" applyBorder="1" applyAlignment="1" applyProtection="1">
      <alignment horizontal="right" vertical="center" wrapText="1"/>
      <protection locked="0"/>
    </xf>
    <xf numFmtId="164" fontId="14" fillId="0" borderId="45" xfId="94" applyNumberFormat="1" applyFont="1" applyFill="1" applyBorder="1" applyAlignment="1" applyProtection="1">
      <alignment horizontal="right" vertical="center" wrapText="1"/>
      <protection/>
    </xf>
    <xf numFmtId="0" fontId="0" fillId="0" borderId="46" xfId="94" applyFont="1" applyFill="1" applyBorder="1">
      <alignment/>
      <protection/>
    </xf>
    <xf numFmtId="164" fontId="16" fillId="19" borderId="28" xfId="94" applyNumberFormat="1" applyFont="1" applyFill="1" applyBorder="1" applyAlignment="1" applyProtection="1">
      <alignment horizontal="right" vertical="center" wrapText="1"/>
      <protection locked="0"/>
    </xf>
    <xf numFmtId="0" fontId="2" fillId="0" borderId="46" xfId="94" applyFill="1" applyBorder="1">
      <alignment/>
      <protection/>
    </xf>
    <xf numFmtId="164" fontId="3" fillId="0" borderId="43" xfId="0" applyNumberFormat="1" applyFont="1" applyFill="1" applyBorder="1" applyAlignment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9" xfId="0" applyNumberFormat="1" applyFont="1" applyFill="1" applyBorder="1" applyAlignment="1">
      <alignment horizontal="left" vertical="center" wrapText="1" indent="1"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3" xfId="0" applyNumberFormat="1" applyFont="1" applyFill="1" applyBorder="1" applyAlignment="1">
      <alignment horizontal="left" vertical="center" wrapText="1" indent="1"/>
    </xf>
    <xf numFmtId="164" fontId="0" fillId="0" borderId="39" xfId="0" applyNumberFormat="1" applyFont="1" applyFill="1" applyBorder="1" applyAlignment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164" fontId="3" fillId="0" borderId="41" xfId="0" applyNumberFormat="1" applyFont="1" applyFill="1" applyBorder="1" applyAlignment="1">
      <alignment horizontal="left" vertical="center" wrapText="1" indent="1"/>
    </xf>
    <xf numFmtId="0" fontId="14" fillId="0" borderId="32" xfId="94" applyFont="1" applyFill="1" applyBorder="1" applyAlignment="1" applyProtection="1">
      <alignment horizontal="left" vertical="center" wrapText="1"/>
      <protection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6" fillId="19" borderId="28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6" fillId="19" borderId="4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9" xfId="0" applyFont="1" applyFill="1" applyBorder="1" applyAlignment="1" applyProtection="1">
      <alignment horizontal="right"/>
      <protection/>
    </xf>
    <xf numFmtId="164" fontId="15" fillId="0" borderId="49" xfId="94" applyNumberFormat="1" applyFont="1" applyFill="1" applyBorder="1" applyAlignment="1" applyProtection="1">
      <alignment horizontal="left" vertical="center"/>
      <protection/>
    </xf>
    <xf numFmtId="164" fontId="16" fillId="0" borderId="18" xfId="94" applyNumberFormat="1" applyFont="1" applyFill="1" applyBorder="1" applyAlignment="1" applyProtection="1">
      <alignment horizontal="right" vertical="center" wrapText="1"/>
      <protection locked="0"/>
    </xf>
    <xf numFmtId="164" fontId="14" fillId="0" borderId="30" xfId="94" applyNumberFormat="1" applyFont="1" applyFill="1" applyBorder="1" applyAlignment="1" applyProtection="1">
      <alignment horizontal="right" vertical="center" wrapText="1"/>
      <protection locked="0"/>
    </xf>
    <xf numFmtId="49" fontId="16" fillId="0" borderId="26" xfId="94" applyNumberFormat="1" applyFont="1" applyFill="1" applyBorder="1" applyAlignment="1" applyProtection="1">
      <alignment horizontal="left" vertical="center" wrapText="1" indent="1"/>
      <protection/>
    </xf>
    <xf numFmtId="0" fontId="16" fillId="0" borderId="17" xfId="94" applyFont="1" applyFill="1" applyBorder="1" applyAlignment="1" applyProtection="1">
      <alignment horizontal="left" vertical="center" wrapText="1" indent="1"/>
      <protection/>
    </xf>
    <xf numFmtId="49" fontId="16" fillId="0" borderId="23" xfId="94" applyNumberFormat="1" applyFont="1" applyFill="1" applyBorder="1" applyAlignment="1" applyProtection="1">
      <alignment horizontal="left" vertical="center" wrapText="1" indent="1"/>
      <protection/>
    </xf>
    <xf numFmtId="0" fontId="16" fillId="0" borderId="13" xfId="94" applyFont="1" applyFill="1" applyBorder="1" applyAlignment="1" applyProtection="1">
      <alignment horizontal="left" vertical="center" wrapText="1" indent="1"/>
      <protection/>
    </xf>
    <xf numFmtId="164" fontId="16" fillId="0" borderId="30" xfId="94" applyNumberFormat="1" applyFont="1" applyFill="1" applyBorder="1" applyAlignment="1" applyProtection="1">
      <alignment horizontal="right" vertical="center" wrapText="1"/>
      <protection locked="0"/>
    </xf>
    <xf numFmtId="0" fontId="16" fillId="0" borderId="11" xfId="94" applyFont="1" applyFill="1" applyBorder="1" applyAlignment="1" applyProtection="1">
      <alignment horizontal="left" indent="6"/>
      <protection/>
    </xf>
    <xf numFmtId="0" fontId="16" fillId="0" borderId="11" xfId="94" applyFont="1" applyFill="1" applyBorder="1" applyAlignment="1" applyProtection="1">
      <alignment horizontal="left" vertical="center" wrapText="1" indent="6"/>
      <protection/>
    </xf>
    <xf numFmtId="0" fontId="16" fillId="0" borderId="20" xfId="94" applyFont="1" applyFill="1" applyBorder="1" applyAlignment="1" applyProtection="1">
      <alignment horizontal="left" vertical="center" wrapText="1" indent="6"/>
      <protection/>
    </xf>
    <xf numFmtId="0" fontId="16" fillId="0" borderId="44" xfId="94" applyFont="1" applyFill="1" applyBorder="1" applyAlignment="1" applyProtection="1">
      <alignment horizontal="left" vertical="center" wrapText="1" indent="6"/>
      <protection/>
    </xf>
    <xf numFmtId="0" fontId="16" fillId="0" borderId="11" xfId="94" applyFont="1" applyFill="1" applyBorder="1" applyAlignment="1" applyProtection="1">
      <alignment horizontal="left" indent="5"/>
      <protection/>
    </xf>
    <xf numFmtId="3" fontId="16" fillId="0" borderId="29" xfId="94" applyNumberFormat="1" applyFont="1" applyFill="1" applyBorder="1" applyAlignment="1" applyProtection="1">
      <alignment horizontal="right" vertical="center" wrapText="1"/>
      <protection/>
    </xf>
    <xf numFmtId="3" fontId="16" fillId="0" borderId="16" xfId="94" applyNumberFormat="1" applyFont="1" applyFill="1" applyBorder="1" applyAlignment="1" applyProtection="1">
      <alignment horizontal="right" vertical="center" wrapText="1"/>
      <protection/>
    </xf>
    <xf numFmtId="3" fontId="16" fillId="0" borderId="18" xfId="94" applyNumberFormat="1" applyFont="1" applyFill="1" applyBorder="1" applyAlignment="1" applyProtection="1">
      <alignment horizontal="right" vertical="center" wrapText="1"/>
      <protection/>
    </xf>
    <xf numFmtId="0" fontId="16" fillId="0" borderId="44" xfId="94" applyFont="1" applyFill="1" applyBorder="1" applyAlignment="1" applyProtection="1">
      <alignment horizontal="left" indent="5"/>
      <protection/>
    </xf>
    <xf numFmtId="3" fontId="16" fillId="0" borderId="12" xfId="94" applyNumberFormat="1" applyFont="1" applyFill="1" applyBorder="1" applyAlignment="1" applyProtection="1">
      <alignment horizontal="right" vertical="center" wrapText="1"/>
      <protection/>
    </xf>
    <xf numFmtId="164" fontId="14" fillId="0" borderId="31" xfId="0" applyNumberFormat="1" applyFont="1" applyFill="1" applyBorder="1" applyAlignment="1">
      <alignment horizontal="left" vertical="center" wrapText="1" indent="1"/>
    </xf>
    <xf numFmtId="164" fontId="14" fillId="0" borderId="32" xfId="0" applyNumberFormat="1" applyFont="1" applyFill="1" applyBorder="1" applyAlignment="1" applyProtection="1">
      <alignment horizontal="right" vertical="center" wrapText="1"/>
      <protection/>
    </xf>
    <xf numFmtId="164" fontId="14" fillId="0" borderId="33" xfId="0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94" applyFont="1" applyFill="1" applyBorder="1">
      <alignment/>
      <protection/>
    </xf>
    <xf numFmtId="49" fontId="16" fillId="0" borderId="11" xfId="94" applyNumberFormat="1" applyFont="1" applyFill="1" applyBorder="1" applyAlignment="1" applyProtection="1">
      <alignment horizontal="left" vertical="center" wrapText="1" indent="1"/>
      <protection/>
    </xf>
    <xf numFmtId="164" fontId="16" fillId="0" borderId="12" xfId="94" applyNumberFormat="1" applyFont="1" applyFill="1" applyBorder="1" applyAlignment="1" applyProtection="1">
      <alignment horizontal="right" vertical="center" wrapText="1"/>
      <protection/>
    </xf>
    <xf numFmtId="164" fontId="17" fillId="0" borderId="16" xfId="94" applyNumberFormat="1" applyFont="1" applyFill="1" applyBorder="1" applyAlignment="1" applyProtection="1">
      <alignment horizontal="right" vertical="center" wrapText="1"/>
      <protection/>
    </xf>
    <xf numFmtId="164" fontId="17" fillId="0" borderId="29" xfId="94" applyNumberFormat="1" applyFont="1" applyFill="1" applyBorder="1" applyAlignment="1" applyProtection="1">
      <alignment horizontal="right" vertical="center" wrapText="1"/>
      <protection/>
    </xf>
    <xf numFmtId="0" fontId="1" fillId="0" borderId="0" xfId="94" applyFont="1" applyFill="1">
      <alignment/>
      <protection/>
    </xf>
    <xf numFmtId="164" fontId="4" fillId="0" borderId="0" xfId="94" applyNumberFormat="1" applyFont="1" applyFill="1" applyBorder="1" applyAlignment="1" applyProtection="1">
      <alignment horizontal="centerContinuous" vertical="center"/>
      <protection/>
    </xf>
    <xf numFmtId="0" fontId="0" fillId="0" borderId="22" xfId="94" applyFont="1" applyFill="1" applyBorder="1" applyAlignment="1">
      <alignment horizontal="center" vertical="center"/>
      <protection/>
    </xf>
    <xf numFmtId="0" fontId="3" fillId="0" borderId="20" xfId="94" applyFont="1" applyFill="1" applyBorder="1" applyAlignment="1">
      <alignment horizontal="center" vertical="center" wrapText="1"/>
      <protection/>
    </xf>
    <xf numFmtId="0" fontId="0" fillId="0" borderId="24" xfId="94" applyFont="1" applyFill="1" applyBorder="1" applyAlignment="1">
      <alignment horizontal="center" vertical="center"/>
      <protection/>
    </xf>
    <xf numFmtId="0" fontId="0" fillId="0" borderId="31" xfId="94" applyFont="1" applyFill="1" applyBorder="1" applyAlignment="1">
      <alignment horizontal="center" vertical="center"/>
      <protection/>
    </xf>
    <xf numFmtId="0" fontId="0" fillId="0" borderId="32" xfId="94" applyFont="1" applyFill="1" applyBorder="1" applyAlignment="1">
      <alignment horizontal="center" vertical="center"/>
      <protection/>
    </xf>
    <xf numFmtId="0" fontId="0" fillId="0" borderId="33" xfId="94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5" xfId="94" applyFont="1" applyFill="1" applyBorder="1" applyAlignment="1">
      <alignment horizontal="center" vertical="center"/>
      <protection/>
    </xf>
    <xf numFmtId="0" fontId="3" fillId="0" borderId="32" xfId="94" applyFont="1" applyFill="1" applyBorder="1">
      <alignment/>
      <protection/>
    </xf>
    <xf numFmtId="166" fontId="0" fillId="0" borderId="15" xfId="68" applyNumberFormat="1" applyFont="1" applyFill="1" applyBorder="1" applyAlignment="1">
      <alignment/>
    </xf>
    <xf numFmtId="166" fontId="0" fillId="0" borderId="12" xfId="68" applyNumberFormat="1" applyFont="1" applyFill="1" applyBorder="1" applyAlignment="1">
      <alignment/>
    </xf>
    <xf numFmtId="166" fontId="0" fillId="0" borderId="32" xfId="94" applyNumberFormat="1" applyFont="1" applyFill="1" applyBorder="1">
      <alignment/>
      <protection/>
    </xf>
    <xf numFmtId="166" fontId="0" fillId="0" borderId="33" xfId="94" applyNumberFormat="1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7" fillId="0" borderId="11" xfId="94" applyFont="1" applyFill="1" applyBorder="1" applyAlignment="1" applyProtection="1">
      <alignment horizontal="left" vertical="center" wrapText="1" indent="1"/>
      <protection/>
    </xf>
    <xf numFmtId="49" fontId="16" fillId="0" borderId="14" xfId="94" applyNumberFormat="1" applyFont="1" applyFill="1" applyBorder="1" applyAlignment="1" applyProtection="1">
      <alignment horizontal="left" vertical="center" wrapText="1" indent="1"/>
      <protection/>
    </xf>
    <xf numFmtId="164" fontId="14" fillId="0" borderId="33" xfId="0" applyNumberFormat="1" applyFont="1" applyFill="1" applyBorder="1" applyAlignment="1" applyProtection="1">
      <alignment vertical="center" wrapText="1"/>
      <protection locked="0"/>
    </xf>
    <xf numFmtId="49" fontId="16" fillId="0" borderId="17" xfId="94" applyNumberFormat="1" applyFont="1" applyFill="1" applyBorder="1" applyAlignment="1" applyProtection="1">
      <alignment horizontal="left" vertical="center" wrapText="1" indent="1"/>
      <protection/>
    </xf>
    <xf numFmtId="0" fontId="17" fillId="0" borderId="17" xfId="94" applyFont="1" applyFill="1" applyBorder="1" applyAlignment="1" applyProtection="1">
      <alignment horizontal="left" vertical="center" wrapText="1" indent="1"/>
      <protection/>
    </xf>
    <xf numFmtId="49" fontId="16" fillId="0" borderId="44" xfId="94" applyNumberFormat="1" applyFont="1" applyFill="1" applyBorder="1" applyAlignment="1" applyProtection="1">
      <alignment horizontal="left" vertical="center" wrapText="1" indent="1"/>
      <protection/>
    </xf>
    <xf numFmtId="164" fontId="16" fillId="0" borderId="28" xfId="0" applyNumberFormat="1" applyFont="1" applyFill="1" applyBorder="1" applyAlignment="1" applyProtection="1">
      <alignment vertical="center" wrapText="1"/>
      <protection locked="0"/>
    </xf>
    <xf numFmtId="49" fontId="14" fillId="0" borderId="32" xfId="94" applyNumberFormat="1" applyFont="1" applyFill="1" applyBorder="1" applyAlignment="1" applyProtection="1">
      <alignment horizontal="left" vertical="center" wrapText="1" indent="1"/>
      <protection/>
    </xf>
    <xf numFmtId="49" fontId="16" fillId="0" borderId="35" xfId="94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94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6" fillId="0" borderId="20" xfId="94" applyFont="1" applyFill="1" applyBorder="1" applyAlignment="1" applyProtection="1">
      <alignment horizontal="left" indent="6"/>
      <protection/>
    </xf>
    <xf numFmtId="0" fontId="7" fillId="0" borderId="45" xfId="94" applyFont="1" applyFill="1" applyBorder="1" applyAlignment="1" applyProtection="1">
      <alignment horizontal="center" vertical="center" wrapText="1"/>
      <protection/>
    </xf>
    <xf numFmtId="0" fontId="14" fillId="0" borderId="45" xfId="94" applyFont="1" applyFill="1" applyBorder="1" applyAlignment="1" applyProtection="1">
      <alignment horizontal="center" vertical="center" wrapText="1"/>
      <protection/>
    </xf>
    <xf numFmtId="0" fontId="16" fillId="0" borderId="0" xfId="94" applyFont="1" applyFill="1" applyBorder="1" applyAlignment="1" applyProtection="1">
      <alignment horizontal="left" indent="1"/>
      <protection/>
    </xf>
    <xf numFmtId="0" fontId="7" fillId="0" borderId="50" xfId="94" applyFont="1" applyFill="1" applyBorder="1" applyAlignment="1" applyProtection="1">
      <alignment horizontal="center" vertical="center" wrapText="1"/>
      <protection/>
    </xf>
    <xf numFmtId="0" fontId="14" fillId="0" borderId="50" xfId="94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4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2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6" fillId="0" borderId="32" xfId="94" applyNumberFormat="1" applyFont="1" applyFill="1" applyBorder="1" applyAlignment="1" applyProtection="1">
      <alignment horizontal="left" vertical="center" wrapText="1" indent="1"/>
      <protection/>
    </xf>
    <xf numFmtId="164" fontId="16" fillId="0" borderId="15" xfId="94" applyNumberFormat="1" applyFont="1" applyFill="1" applyBorder="1" applyAlignment="1" applyProtection="1">
      <alignment horizontal="right" vertical="center" wrapText="1"/>
      <protection/>
    </xf>
    <xf numFmtId="164" fontId="14" fillId="0" borderId="33" xfId="94" applyNumberFormat="1" applyFont="1" applyFill="1" applyBorder="1" applyAlignment="1" applyProtection="1">
      <alignment vertical="center" wrapText="1"/>
      <protection locked="0"/>
    </xf>
    <xf numFmtId="164" fontId="16" fillId="0" borderId="12" xfId="94" applyNumberFormat="1" applyFont="1" applyFill="1" applyBorder="1" applyAlignment="1" applyProtection="1">
      <alignment vertical="center" wrapText="1"/>
      <protection/>
    </xf>
    <xf numFmtId="0" fontId="0" fillId="0" borderId="14" xfId="94" applyFont="1" applyFill="1" applyBorder="1" applyProtection="1">
      <alignment/>
      <protection locked="0"/>
    </xf>
    <xf numFmtId="166" fontId="0" fillId="0" borderId="14" xfId="68" applyNumberFormat="1" applyFont="1" applyFill="1" applyBorder="1" applyAlignment="1" applyProtection="1">
      <alignment/>
      <protection locked="0"/>
    </xf>
    <xf numFmtId="0" fontId="0" fillId="0" borderId="11" xfId="94" applyFont="1" applyFill="1" applyBorder="1" applyProtection="1">
      <alignment/>
      <protection locked="0"/>
    </xf>
    <xf numFmtId="166" fontId="0" fillId="0" borderId="11" xfId="68" applyNumberFormat="1" applyFont="1" applyFill="1" applyBorder="1" applyAlignment="1" applyProtection="1">
      <alignment/>
      <protection locked="0"/>
    </xf>
    <xf numFmtId="0" fontId="0" fillId="0" borderId="20" xfId="94" applyFont="1" applyFill="1" applyBorder="1" applyProtection="1">
      <alignment/>
      <protection locked="0"/>
    </xf>
    <xf numFmtId="166" fontId="0" fillId="0" borderId="20" xfId="68" applyNumberFormat="1" applyFont="1" applyFill="1" applyBorder="1" applyAlignment="1" applyProtection="1">
      <alignment/>
      <protection locked="0"/>
    </xf>
    <xf numFmtId="0" fontId="14" fillId="0" borderId="26" xfId="94" applyFont="1" applyFill="1" applyBorder="1" applyAlignment="1" applyProtection="1">
      <alignment horizontal="center" vertical="center" wrapText="1"/>
      <protection/>
    </xf>
    <xf numFmtId="0" fontId="14" fillId="0" borderId="17" xfId="94" applyFont="1" applyFill="1" applyBorder="1" applyAlignment="1" applyProtection="1">
      <alignment horizontal="center" vertical="center" wrapText="1"/>
      <protection/>
    </xf>
    <xf numFmtId="0" fontId="14" fillId="0" borderId="18" xfId="94" applyFont="1" applyFill="1" applyBorder="1" applyAlignment="1" applyProtection="1">
      <alignment horizontal="center" vertical="center" wrapText="1"/>
      <protection/>
    </xf>
    <xf numFmtId="0" fontId="16" fillId="0" borderId="31" xfId="94" applyFont="1" applyFill="1" applyBorder="1" applyAlignment="1" applyProtection="1">
      <alignment horizontal="center" vertical="center"/>
      <protection/>
    </xf>
    <xf numFmtId="0" fontId="16" fillId="0" borderId="32" xfId="94" applyFont="1" applyFill="1" applyBorder="1" applyAlignment="1" applyProtection="1">
      <alignment horizontal="center" vertical="center"/>
      <protection/>
    </xf>
    <xf numFmtId="0" fontId="16" fillId="0" borderId="33" xfId="94" applyFont="1" applyFill="1" applyBorder="1" applyAlignment="1" applyProtection="1">
      <alignment horizontal="center" vertical="center"/>
      <protection/>
    </xf>
    <xf numFmtId="0" fontId="16" fillId="0" borderId="26" xfId="94" applyFont="1" applyFill="1" applyBorder="1" applyAlignment="1" applyProtection="1">
      <alignment horizontal="center" vertical="center"/>
      <protection/>
    </xf>
    <xf numFmtId="0" fontId="16" fillId="0" borderId="17" xfId="94" applyFont="1" applyFill="1" applyBorder="1" applyProtection="1">
      <alignment/>
      <protection/>
    </xf>
    <xf numFmtId="0" fontId="16" fillId="0" borderId="22" xfId="94" applyFont="1" applyFill="1" applyBorder="1" applyAlignment="1" applyProtection="1">
      <alignment horizontal="center" vertical="center"/>
      <protection/>
    </xf>
    <xf numFmtId="0" fontId="16" fillId="0" borderId="11" xfId="94" applyFont="1" applyFill="1" applyBorder="1" applyProtection="1">
      <alignment/>
      <protection/>
    </xf>
    <xf numFmtId="0" fontId="16" fillId="0" borderId="11" xfId="94" applyFont="1" applyFill="1" applyBorder="1" applyAlignment="1" applyProtection="1">
      <alignment wrapText="1"/>
      <protection/>
    </xf>
    <xf numFmtId="0" fontId="16" fillId="0" borderId="25" xfId="94" applyFont="1" applyFill="1" applyBorder="1" applyAlignment="1" applyProtection="1">
      <alignment horizontal="center" vertical="center"/>
      <protection/>
    </xf>
    <xf numFmtId="0" fontId="16" fillId="0" borderId="20" xfId="94" applyFont="1" applyFill="1" applyBorder="1" applyProtection="1">
      <alignment/>
      <protection/>
    </xf>
    <xf numFmtId="166" fontId="14" fillId="0" borderId="33" xfId="68" applyNumberFormat="1" applyFont="1" applyFill="1" applyBorder="1" applyAlignment="1" applyProtection="1">
      <alignment/>
      <protection/>
    </xf>
    <xf numFmtId="166" fontId="16" fillId="0" borderId="18" xfId="68" applyNumberFormat="1" applyFont="1" applyFill="1" applyBorder="1" applyAlignment="1" applyProtection="1">
      <alignment/>
      <protection locked="0"/>
    </xf>
    <xf numFmtId="166" fontId="16" fillId="0" borderId="12" xfId="68" applyNumberFormat="1" applyFont="1" applyFill="1" applyBorder="1" applyAlignment="1" applyProtection="1">
      <alignment/>
      <protection locked="0"/>
    </xf>
    <xf numFmtId="166" fontId="16" fillId="0" borderId="16" xfId="68" applyNumberFormat="1" applyFont="1" applyFill="1" applyBorder="1" applyAlignment="1" applyProtection="1">
      <alignment/>
      <protection locked="0"/>
    </xf>
    <xf numFmtId="0" fontId="16" fillId="0" borderId="11" xfId="94" applyFont="1" applyFill="1" applyBorder="1" applyProtection="1">
      <alignment/>
      <protection locked="0"/>
    </xf>
    <xf numFmtId="0" fontId="16" fillId="0" borderId="20" xfId="94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left" vertical="center" wrapText="1"/>
      <protection/>
    </xf>
    <xf numFmtId="164" fontId="7" fillId="0" borderId="32" xfId="0" applyNumberFormat="1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Fill="1" applyBorder="1" applyAlignment="1" applyProtection="1">
      <alignment horizontal="left" vertical="center" wrapText="1" indent="1"/>
      <protection/>
    </xf>
    <xf numFmtId="0" fontId="20" fillId="0" borderId="19" xfId="0" applyFont="1" applyFill="1" applyBorder="1" applyAlignment="1" applyProtection="1">
      <alignment horizontal="left" vertical="center" wrapText="1" indent="1"/>
      <protection/>
    </xf>
    <xf numFmtId="0" fontId="20" fillId="0" borderId="19" xfId="0" applyFont="1" applyFill="1" applyBorder="1" applyAlignment="1" applyProtection="1">
      <alignment horizontal="left" vertical="center" wrapText="1" indent="8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16" fillId="0" borderId="26" xfId="0" applyNumberFormat="1" applyFont="1" applyFill="1" applyBorder="1" applyAlignment="1" applyProtection="1">
      <alignment vertical="center"/>
      <protection/>
    </xf>
    <xf numFmtId="3" fontId="16" fillId="0" borderId="18" xfId="0" applyNumberFormat="1" applyFont="1" applyFill="1" applyBorder="1" applyAlignment="1" applyProtection="1">
      <alignment vertical="center"/>
      <protection/>
    </xf>
    <xf numFmtId="49" fontId="17" fillId="0" borderId="22" xfId="0" applyNumberFormat="1" applyFont="1" applyFill="1" applyBorder="1" applyAlignment="1" applyProtection="1" quotePrefix="1">
      <alignment horizontal="left" vertical="center" indent="1"/>
      <protection/>
    </xf>
    <xf numFmtId="3" fontId="17" fillId="0" borderId="12" xfId="0" applyNumberFormat="1" applyFont="1" applyFill="1" applyBorder="1" applyAlignment="1" applyProtection="1">
      <alignment vertical="center"/>
      <protection/>
    </xf>
    <xf numFmtId="49" fontId="16" fillId="0" borderId="22" xfId="0" applyNumberFormat="1" applyFont="1" applyFill="1" applyBorder="1" applyAlignment="1" applyProtection="1">
      <alignment vertical="center"/>
      <protection/>
    </xf>
    <xf numFmtId="3" fontId="16" fillId="0" borderId="12" xfId="0" applyNumberFormat="1" applyFont="1" applyFill="1" applyBorder="1" applyAlignment="1" applyProtection="1">
      <alignment vertical="center"/>
      <protection/>
    </xf>
    <xf numFmtId="49" fontId="7" fillId="0" borderId="31" xfId="0" applyNumberFormat="1" applyFont="1" applyFill="1" applyBorder="1" applyAlignment="1" applyProtection="1">
      <alignment vertical="center"/>
      <protection/>
    </xf>
    <xf numFmtId="3" fontId="16" fillId="0" borderId="32" xfId="0" applyNumberFormat="1" applyFont="1" applyFill="1" applyBorder="1" applyAlignment="1" applyProtection="1">
      <alignment vertical="center"/>
      <protection/>
    </xf>
    <xf numFmtId="3" fontId="16" fillId="0" borderId="33" xfId="0" applyNumberFormat="1" applyFont="1" applyFill="1" applyBorder="1" applyAlignment="1" applyProtection="1">
      <alignment vertical="center"/>
      <protection/>
    </xf>
    <xf numFmtId="49" fontId="16" fillId="0" borderId="22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7" fillId="0" borderId="18" xfId="0" applyFont="1" applyFill="1" applyBorder="1" applyAlignment="1" applyProtection="1" quotePrefix="1">
      <alignment horizontal="right" vertical="center"/>
      <protection/>
    </xf>
    <xf numFmtId="0" fontId="7" fillId="0" borderId="51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left" vertical="center" wrapText="1" inden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left" vertical="center" wrapText="1" inden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164" fontId="16" fillId="0" borderId="18" xfId="0" applyNumberFormat="1" applyFont="1" applyFill="1" applyBorder="1" applyAlignment="1" applyProtection="1">
      <alignment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6" fillId="0" borderId="32" xfId="0" applyFont="1" applyFill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left" wrapText="1" indent="1"/>
      <protection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0" fontId="18" fillId="0" borderId="35" xfId="0" applyFont="1" applyFill="1" applyBorder="1" applyAlignment="1" applyProtection="1">
      <alignment horizontal="center" vertical="center" wrapText="1"/>
      <protection/>
    </xf>
    <xf numFmtId="0" fontId="26" fillId="0" borderId="57" xfId="0" applyFont="1" applyBorder="1" applyAlignment="1" applyProtection="1">
      <alignment horizontal="left" wrapText="1" indent="1"/>
      <protection/>
    </xf>
    <xf numFmtId="164" fontId="18" fillId="0" borderId="58" xfId="0" applyNumberFormat="1" applyFont="1" applyFill="1" applyBorder="1" applyAlignment="1" applyProtection="1">
      <alignment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0" fontId="23" fillId="0" borderId="32" xfId="0" applyFont="1" applyBorder="1" applyAlignment="1" applyProtection="1">
      <alignment horizontal="center" wrapText="1"/>
      <protection/>
    </xf>
    <xf numFmtId="0" fontId="28" fillId="0" borderId="24" xfId="0" applyFont="1" applyBorder="1" applyAlignment="1" applyProtection="1">
      <alignment horizontal="center" wrapTex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16" fillId="0" borderId="20" xfId="0" applyFont="1" applyFill="1" applyBorder="1" applyAlignment="1" applyProtection="1">
      <alignment horizontal="left" vertical="center" wrapText="1" indent="1"/>
      <protection/>
    </xf>
    <xf numFmtId="0" fontId="24" fillId="0" borderId="56" xfId="0" applyFont="1" applyBorder="1" applyAlignment="1" applyProtection="1">
      <alignment horizontal="center" wrapText="1"/>
      <protection/>
    </xf>
    <xf numFmtId="0" fontId="25" fillId="0" borderId="56" xfId="0" applyFont="1" applyBorder="1" applyAlignment="1" applyProtection="1">
      <alignment horizontal="left" wrapText="1" indent="1"/>
      <protection/>
    </xf>
    <xf numFmtId="164" fontId="14" fillId="0" borderId="50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59" xfId="0" applyFont="1" applyFill="1" applyBorder="1" applyAlignment="1" applyProtection="1">
      <alignment horizontal="center" vertical="center" wrapText="1"/>
      <protection/>
    </xf>
    <xf numFmtId="0" fontId="14" fillId="0" borderId="60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164" fontId="14" fillId="0" borderId="50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0" fillId="0" borderId="60" xfId="0" applyFont="1" applyFill="1" applyBorder="1" applyAlignment="1" applyProtection="1">
      <alignment vertical="center" wrapText="1"/>
      <protection/>
    </xf>
    <xf numFmtId="0" fontId="3" fillId="0" borderId="56" xfId="0" applyFont="1" applyFill="1" applyBorder="1" applyAlignment="1" applyProtection="1">
      <alignment vertical="center" wrapText="1"/>
      <protection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3" fillId="0" borderId="0" xfId="0" applyNumberFormat="1" applyFont="1" applyFill="1" applyAlignment="1" applyProtection="1">
      <alignment vertical="center" wrapText="1"/>
      <protection locked="0"/>
    </xf>
    <xf numFmtId="49" fontId="7" fillId="0" borderId="18" xfId="0" applyNumberFormat="1" applyFont="1" applyFill="1" applyBorder="1" applyAlignment="1" applyProtection="1">
      <alignment horizontal="right" vertical="center"/>
      <protection locked="0"/>
    </xf>
    <xf numFmtId="49" fontId="7" fillId="0" borderId="6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/>
    </xf>
    <xf numFmtId="0" fontId="16" fillId="0" borderId="24" xfId="0" applyFont="1" applyFill="1" applyBorder="1" applyAlignment="1" applyProtection="1">
      <alignment horizontal="center" vertical="center"/>
      <protection/>
    </xf>
    <xf numFmtId="164" fontId="14" fillId="0" borderId="15" xfId="0" applyNumberFormat="1" applyFont="1" applyFill="1" applyBorder="1" applyAlignment="1" applyProtection="1">
      <alignment vertical="center"/>
      <protection/>
    </xf>
    <xf numFmtId="0" fontId="16" fillId="0" borderId="22" xfId="0" applyFont="1" applyFill="1" applyBorder="1" applyAlignment="1" applyProtection="1">
      <alignment horizontal="center" vertical="center"/>
      <protection/>
    </xf>
    <xf numFmtId="164" fontId="14" fillId="0" borderId="12" xfId="0" applyNumberFormat="1" applyFont="1" applyFill="1" applyBorder="1" applyAlignment="1" applyProtection="1">
      <alignment vertical="center"/>
      <protection/>
    </xf>
    <xf numFmtId="0" fontId="16" fillId="0" borderId="25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vertical="center" wrapText="1"/>
      <protection/>
    </xf>
    <xf numFmtId="164" fontId="14" fillId="0" borderId="16" xfId="0" applyNumberFormat="1" applyFont="1" applyFill="1" applyBorder="1" applyAlignment="1" applyProtection="1">
      <alignment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vertical="center"/>
      <protection/>
    </xf>
    <xf numFmtId="164" fontId="14" fillId="0" borderId="33" xfId="0" applyNumberFormat="1" applyFont="1" applyFill="1" applyBorder="1" applyAlignment="1" applyProtection="1">
      <alignment vertical="center"/>
      <protection/>
    </xf>
    <xf numFmtId="0" fontId="0" fillId="0" borderId="62" xfId="0" applyFill="1" applyBorder="1" applyAlignment="1" applyProtection="1">
      <alignment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6" fillId="0" borderId="11" xfId="94" applyFont="1" applyFill="1" applyBorder="1" applyAlignment="1" applyProtection="1">
      <alignment horizontal="right" vertical="center" wrapText="1" indent="1"/>
      <protection locked="0"/>
    </xf>
    <xf numFmtId="0" fontId="16" fillId="0" borderId="17" xfId="94" applyFont="1" applyFill="1" applyBorder="1" applyAlignment="1" applyProtection="1">
      <alignment horizontal="right" vertical="center" wrapText="1" indent="1"/>
      <protection locked="0"/>
    </xf>
    <xf numFmtId="0" fontId="16" fillId="0" borderId="10" xfId="94" applyFont="1" applyFill="1" applyBorder="1" applyAlignment="1" applyProtection="1">
      <alignment horizontal="right" vertical="center" wrapText="1" indent="1"/>
      <protection locked="0"/>
    </xf>
    <xf numFmtId="0" fontId="16" fillId="0" borderId="13" xfId="94" applyFont="1" applyFill="1" applyBorder="1" applyAlignment="1" applyProtection="1">
      <alignment horizontal="right" vertical="center" wrapText="1" indent="1"/>
      <protection locked="0"/>
    </xf>
    <xf numFmtId="0" fontId="14" fillId="0" borderId="13" xfId="94" applyFont="1" applyFill="1" applyBorder="1" applyAlignment="1" applyProtection="1">
      <alignment horizontal="right" vertical="center" wrapText="1" indent="1"/>
      <protection locked="0"/>
    </xf>
    <xf numFmtId="0" fontId="16" fillId="0" borderId="14" xfId="94" applyFont="1" applyFill="1" applyBorder="1" applyAlignment="1" applyProtection="1">
      <alignment horizontal="right" vertical="center" wrapText="1" indent="1"/>
      <protection locked="0"/>
    </xf>
    <xf numFmtId="0" fontId="16" fillId="0" borderId="20" xfId="94" applyFont="1" applyFill="1" applyBorder="1" applyAlignment="1" applyProtection="1">
      <alignment horizontal="right" vertical="center" wrapText="1" indent="1"/>
      <protection locked="0"/>
    </xf>
    <xf numFmtId="0" fontId="16" fillId="0" borderId="44" xfId="94" applyFont="1" applyFill="1" applyBorder="1" applyAlignment="1" applyProtection="1">
      <alignment horizontal="right" indent="1"/>
      <protection locked="0"/>
    </xf>
    <xf numFmtId="0" fontId="14" fillId="0" borderId="32" xfId="94" applyFont="1" applyFill="1" applyBorder="1" applyAlignment="1" applyProtection="1">
      <alignment horizontal="right" vertical="center" wrapText="1" indent="1"/>
      <protection locked="0"/>
    </xf>
    <xf numFmtId="0" fontId="16" fillId="0" borderId="17" xfId="94" applyFont="1" applyFill="1" applyBorder="1" applyAlignment="1" applyProtection="1">
      <alignment horizontal="right" vertical="center" wrapText="1" indent="1"/>
      <protection locked="0"/>
    </xf>
    <xf numFmtId="0" fontId="16" fillId="0" borderId="13" xfId="94" applyFont="1" applyFill="1" applyBorder="1" applyAlignment="1" applyProtection="1">
      <alignment horizontal="right" vertical="center" wrapText="1" indent="1"/>
      <protection locked="0"/>
    </xf>
    <xf numFmtId="164" fontId="14" fillId="0" borderId="35" xfId="94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94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94" applyNumberFormat="1" applyFont="1" applyFill="1" applyBorder="1" applyAlignment="1" applyProtection="1">
      <alignment horizontal="right" vertical="center" wrapText="1" indent="1"/>
      <protection/>
    </xf>
    <xf numFmtId="164" fontId="14" fillId="0" borderId="50" xfId="94" applyNumberFormat="1" applyFont="1" applyFill="1" applyBorder="1" applyAlignment="1" applyProtection="1">
      <alignment horizontal="right" vertical="center" wrapText="1" indent="1"/>
      <protection/>
    </xf>
    <xf numFmtId="164" fontId="16" fillId="0" borderId="63" xfId="9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4" xfId="9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9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1" xfId="9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9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6" xfId="9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9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3" xfId="9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9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0" xfId="9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94" applyNumberFormat="1" applyFont="1" applyFill="1" applyBorder="1" applyAlignment="1" applyProtection="1">
      <alignment horizontal="right" vertical="center" wrapText="1" indent="1"/>
      <protection/>
    </xf>
    <xf numFmtId="164" fontId="18" fillId="0" borderId="50" xfId="94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94" applyNumberFormat="1" applyFont="1" applyFill="1" applyBorder="1" applyAlignment="1" applyProtection="1">
      <alignment horizontal="right" vertical="center" wrapText="1" indent="1"/>
      <protection/>
    </xf>
    <xf numFmtId="164" fontId="14" fillId="0" borderId="50" xfId="94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9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1" xfId="9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94" applyNumberFormat="1" applyFont="1" applyFill="1" applyBorder="1" applyAlignment="1" applyProtection="1">
      <alignment horizontal="right" vertical="center" wrapText="1" indent="1"/>
      <protection/>
    </xf>
    <xf numFmtId="164" fontId="17" fillId="0" borderId="65" xfId="94" applyNumberFormat="1" applyFont="1" applyFill="1" applyBorder="1" applyAlignment="1" applyProtection="1">
      <alignment horizontal="right" vertical="center" wrapText="1" indent="1"/>
      <protection/>
    </xf>
    <xf numFmtId="164" fontId="16" fillId="0" borderId="65" xfId="9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94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94" applyNumberFormat="1" applyFont="1" applyFill="1" applyBorder="1" applyAlignment="1" applyProtection="1">
      <alignment horizontal="right" vertical="center" wrapText="1" indent="1"/>
      <protection/>
    </xf>
    <xf numFmtId="0" fontId="16" fillId="0" borderId="44" xfId="94" applyFont="1" applyFill="1" applyBorder="1" applyAlignment="1" applyProtection="1">
      <alignment horizontal="right" vertical="center" wrapText="1" indent="1"/>
      <protection locked="0"/>
    </xf>
    <xf numFmtId="164" fontId="16" fillId="0" borderId="67" xfId="9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94" applyFont="1" applyFill="1" applyBorder="1" applyAlignment="1" applyProtection="1">
      <alignment horizontal="right" indent="1"/>
      <protection locked="0"/>
    </xf>
    <xf numFmtId="0" fontId="16" fillId="0" borderId="11" xfId="94" applyFont="1" applyFill="1" applyBorder="1" applyAlignment="1" applyProtection="1">
      <alignment horizontal="right" indent="1"/>
      <protection locked="0"/>
    </xf>
    <xf numFmtId="164" fontId="14" fillId="0" borderId="50" xfId="94" applyNumberFormat="1" applyFont="1" applyFill="1" applyBorder="1" applyAlignment="1" applyProtection="1">
      <alignment horizontal="right" vertical="center" wrapText="1" indent="1"/>
      <protection locked="0"/>
    </xf>
    <xf numFmtId="164" fontId="16" fillId="19" borderId="67" xfId="9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59" xfId="0" applyNumberFormat="1" applyFont="1" applyFill="1" applyBorder="1" applyAlignment="1" applyProtection="1">
      <alignment horizontal="center" vertical="center" wrapText="1"/>
      <protection/>
    </xf>
    <xf numFmtId="164" fontId="14" fillId="0" borderId="38" xfId="0" applyNumberFormat="1" applyFont="1" applyFill="1" applyBorder="1" applyAlignment="1" applyProtection="1">
      <alignment horizontal="center" vertical="center" wrapText="1"/>
      <protection/>
    </xf>
    <xf numFmtId="164" fontId="14" fillId="0" borderId="45" xfId="0" applyNumberFormat="1" applyFont="1" applyFill="1" applyBorder="1" applyAlignment="1" applyProtection="1">
      <alignment horizontal="center" vertical="center" wrapText="1"/>
      <protection/>
    </xf>
    <xf numFmtId="164" fontId="14" fillId="0" borderId="33" xfId="0" applyNumberFormat="1" applyFont="1" applyFill="1" applyBorder="1" applyAlignment="1" applyProtection="1">
      <alignment horizontal="center" vertical="center" wrapText="1"/>
      <protection/>
    </xf>
    <xf numFmtId="164" fontId="14" fillId="0" borderId="43" xfId="0" applyNumberFormat="1" applyFont="1" applyFill="1" applyBorder="1" applyAlignment="1" applyProtection="1">
      <alignment horizontal="center"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14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39" xfId="0" applyNumberFormat="1" applyFont="1" applyFill="1" applyBorder="1" applyAlignment="1" applyProtection="1">
      <alignment vertical="center" wrapText="1"/>
      <protection/>
    </xf>
    <xf numFmtId="164" fontId="14" fillId="0" borderId="25" xfId="0" applyNumberFormat="1" applyFont="1" applyFill="1" applyBorder="1" applyAlignment="1" applyProtection="1">
      <alignment horizontal="center" vertical="center" wrapText="1"/>
      <protection/>
    </xf>
    <xf numFmtId="164" fontId="16" fillId="0" borderId="40" xfId="0" applyNumberFormat="1" applyFont="1" applyFill="1" applyBorder="1" applyAlignment="1" applyProtection="1">
      <alignment vertical="center" wrapText="1"/>
      <protection/>
    </xf>
    <xf numFmtId="164" fontId="14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1" xfId="0" applyNumberFormat="1" applyFont="1" applyFill="1" applyBorder="1" applyAlignment="1" applyProtection="1">
      <alignment horizontal="center" vertical="center" wrapText="1"/>
      <protection/>
    </xf>
    <xf numFmtId="164" fontId="16" fillId="0" borderId="43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32" xfId="0" applyNumberFormat="1" applyFont="1" applyFill="1" applyBorder="1" applyAlignment="1" applyProtection="1">
      <alignment horizontal="left" vertical="center" wrapText="1" indent="2"/>
      <protection locked="0"/>
    </xf>
    <xf numFmtId="0" fontId="16" fillId="0" borderId="11" xfId="96" applyFont="1" applyFill="1" applyBorder="1" applyAlignment="1" applyProtection="1">
      <alignment horizontal="left" vertical="center" indent="1"/>
      <protection/>
    </xf>
    <xf numFmtId="0" fontId="16" fillId="0" borderId="14" xfId="96" applyFont="1" applyFill="1" applyBorder="1" applyAlignment="1" applyProtection="1">
      <alignment horizontal="left" vertical="center" wrapText="1" indent="1"/>
      <protection/>
    </xf>
    <xf numFmtId="0" fontId="16" fillId="0" borderId="11" xfId="96" applyFont="1" applyFill="1" applyBorder="1" applyAlignment="1" applyProtection="1">
      <alignment horizontal="left" vertical="center" wrapText="1" indent="1"/>
      <protection/>
    </xf>
    <xf numFmtId="0" fontId="16" fillId="0" borderId="14" xfId="96" applyFont="1" applyFill="1" applyBorder="1" applyAlignment="1" applyProtection="1">
      <alignment horizontal="left" vertical="center" indent="1"/>
      <protection/>
    </xf>
    <xf numFmtId="0" fontId="7" fillId="0" borderId="32" xfId="96" applyFont="1" applyFill="1" applyBorder="1" applyAlignment="1" applyProtection="1">
      <alignment horizontal="left" indent="1"/>
      <protection/>
    </xf>
    <xf numFmtId="164" fontId="7" fillId="0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/>
      <protection/>
    </xf>
    <xf numFmtId="164" fontId="16" fillId="0" borderId="15" xfId="94" applyNumberFormat="1" applyFont="1" applyFill="1" applyBorder="1" applyAlignment="1" applyProtection="1">
      <alignment horizontal="right" vertical="center" wrapText="1"/>
      <protection locked="0"/>
    </xf>
    <xf numFmtId="164" fontId="14" fillId="0" borderId="58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 locked="0"/>
    </xf>
    <xf numFmtId="164" fontId="16" fillId="0" borderId="58" xfId="0" applyNumberFormat="1" applyFont="1" applyFill="1" applyBorder="1" applyAlignment="1" applyProtection="1">
      <alignment vertical="center" wrapText="1"/>
      <protection locked="0"/>
    </xf>
    <xf numFmtId="164" fontId="16" fillId="0" borderId="28" xfId="0" applyNumberFormat="1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50" xfId="0" applyNumberFormat="1" applyFont="1" applyFill="1" applyBorder="1" applyAlignment="1" applyProtection="1">
      <alignment vertical="center" wrapText="1"/>
      <protection/>
    </xf>
    <xf numFmtId="164" fontId="18" fillId="0" borderId="33" xfId="0" applyNumberFormat="1" applyFont="1" applyFill="1" applyBorder="1" applyAlignment="1" applyProtection="1">
      <alignment vertical="center" wrapText="1"/>
      <protection/>
    </xf>
    <xf numFmtId="164" fontId="14" fillId="0" borderId="50" xfId="0" applyNumberFormat="1" applyFont="1" applyFill="1" applyBorder="1" applyAlignment="1" applyProtection="1">
      <alignment vertical="center" wrapText="1"/>
      <protection locked="0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16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11" xfId="94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94" applyNumberFormat="1" applyFont="1" applyFill="1" applyBorder="1" applyAlignment="1" applyProtection="1">
      <alignment horizontal="right" vertical="center" wrapText="1" indent="1"/>
      <protection/>
    </xf>
    <xf numFmtId="164" fontId="17" fillId="0" borderId="14" xfId="94" applyNumberFormat="1" applyFont="1" applyFill="1" applyBorder="1" applyAlignment="1" applyProtection="1">
      <alignment horizontal="right" vertical="center" wrapText="1" indent="1"/>
      <protection/>
    </xf>
    <xf numFmtId="164" fontId="17" fillId="0" borderId="66" xfId="94" applyNumberFormat="1" applyFont="1" applyFill="1" applyBorder="1" applyAlignment="1" applyProtection="1">
      <alignment horizontal="right" vertical="center" wrapText="1" indent="1"/>
      <protection/>
    </xf>
    <xf numFmtId="164" fontId="16" fillId="0" borderId="66" xfId="9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Border="1" applyAlignment="1">
      <alignment vertical="center"/>
    </xf>
    <xf numFmtId="3" fontId="53" fillId="15" borderId="11" xfId="0" applyNumberFormat="1" applyFont="1" applyFill="1" applyBorder="1" applyAlignment="1">
      <alignment horizontal="center"/>
    </xf>
    <xf numFmtId="3" fontId="53" fillId="15" borderId="11" xfId="0" applyNumberFormat="1" applyFont="1" applyFill="1" applyBorder="1" applyAlignment="1">
      <alignment horizontal="center" wrapText="1"/>
    </xf>
    <xf numFmtId="3" fontId="51" fillId="0" borderId="11" xfId="0" applyNumberFormat="1" applyFont="1" applyBorder="1" applyAlignment="1">
      <alignment horizontal="center" vertical="center" textRotation="90" wrapText="1"/>
    </xf>
    <xf numFmtId="3" fontId="51" fillId="0" borderId="11" xfId="0" applyNumberFormat="1" applyFont="1" applyBorder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 vertical="center" wrapText="1"/>
    </xf>
    <xf numFmtId="0" fontId="50" fillId="15" borderId="11" xfId="0" applyFont="1" applyFill="1" applyBorder="1" applyAlignment="1">
      <alignment wrapText="1"/>
    </xf>
    <xf numFmtId="0" fontId="50" fillId="15" borderId="11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 indent="1"/>
      <protection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3" fillId="15" borderId="11" xfId="0" applyFont="1" applyFill="1" applyBorder="1" applyAlignment="1">
      <alignment horizontal="center" vertical="center" wrapText="1"/>
    </xf>
    <xf numFmtId="0" fontId="53" fillId="15" borderId="14" xfId="0" applyFont="1" applyFill="1" applyBorder="1" applyAlignment="1">
      <alignment horizontal="center" vertical="center"/>
    </xf>
    <xf numFmtId="0" fontId="50" fillId="15" borderId="14" xfId="0" applyFont="1" applyFill="1" applyBorder="1" applyAlignment="1">
      <alignment horizontal="center" vertical="center" textRotation="90"/>
    </xf>
    <xf numFmtId="0" fontId="50" fillId="15" borderId="14" xfId="0" applyFont="1" applyFill="1" applyBorder="1" applyAlignment="1">
      <alignment horizontal="center" vertical="center"/>
    </xf>
    <xf numFmtId="0" fontId="50" fillId="15" borderId="14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horizontal="center" vertical="center" wrapText="1"/>
    </xf>
    <xf numFmtId="0" fontId="50" fillId="15" borderId="11" xfId="0" applyFont="1" applyFill="1" applyBorder="1" applyAlignment="1">
      <alignment horizontal="center" vertical="center"/>
    </xf>
    <xf numFmtId="0" fontId="50" fillId="15" borderId="11" xfId="0" applyFont="1" applyFill="1" applyBorder="1" applyAlignment="1">
      <alignment vertical="center" wrapText="1"/>
    </xf>
    <xf numFmtId="2" fontId="50" fillId="15" borderId="11" xfId="0" applyNumberFormat="1" applyFont="1" applyFill="1" applyBorder="1" applyAlignment="1">
      <alignment vertical="center"/>
    </xf>
    <xf numFmtId="0" fontId="57" fillId="15" borderId="11" xfId="0" applyFont="1" applyFill="1" applyBorder="1" applyAlignment="1">
      <alignment vertical="center" wrapText="1"/>
    </xf>
    <xf numFmtId="0" fontId="57" fillId="15" borderId="11" xfId="0" applyNumberFormat="1" applyFont="1" applyFill="1" applyBorder="1" applyAlignment="1">
      <alignment vertical="center"/>
    </xf>
    <xf numFmtId="0" fontId="50" fillId="15" borderId="11" xfId="0" applyFont="1" applyFill="1" applyBorder="1" applyAlignment="1">
      <alignment vertical="center"/>
    </xf>
    <xf numFmtId="0" fontId="53" fillId="15" borderId="11" xfId="0" applyFont="1" applyFill="1" applyBorder="1" applyAlignment="1">
      <alignment horizontal="center" vertical="center"/>
    </xf>
    <xf numFmtId="0" fontId="53" fillId="15" borderId="11" xfId="0" applyFont="1" applyFill="1" applyBorder="1" applyAlignment="1">
      <alignment vertical="center"/>
    </xf>
    <xf numFmtId="0" fontId="57" fillId="15" borderId="11" xfId="0" applyFont="1" applyFill="1" applyBorder="1" applyAlignment="1">
      <alignment horizontal="left" vertical="center" wrapText="1"/>
    </xf>
    <xf numFmtId="0" fontId="57" fillId="15" borderId="11" xfId="0" applyFont="1" applyFill="1" applyBorder="1" applyAlignment="1">
      <alignment vertical="center"/>
    </xf>
    <xf numFmtId="2" fontId="50" fillId="15" borderId="11" xfId="0" applyNumberFormat="1" applyFont="1" applyFill="1" applyBorder="1" applyAlignment="1">
      <alignment horizontal="right" vertical="center" wrapText="1"/>
    </xf>
    <xf numFmtId="1" fontId="50" fillId="15" borderId="11" xfId="0" applyNumberFormat="1" applyFont="1" applyFill="1" applyBorder="1" applyAlignment="1">
      <alignment horizontal="center" vertical="center"/>
    </xf>
    <xf numFmtId="1" fontId="50" fillId="15" borderId="11" xfId="0" applyNumberFormat="1" applyFont="1" applyFill="1" applyBorder="1" applyAlignment="1">
      <alignment vertical="center"/>
    </xf>
    <xf numFmtId="0" fontId="53" fillId="15" borderId="11" xfId="0" applyFont="1" applyFill="1" applyBorder="1" applyAlignment="1">
      <alignment horizontal="left" vertical="center" wrapText="1"/>
    </xf>
    <xf numFmtId="0" fontId="16" fillId="0" borderId="34" xfId="96" applyFont="1" applyFill="1" applyBorder="1" applyAlignment="1" applyProtection="1">
      <alignment horizontal="left" vertical="center" indent="1"/>
      <protection/>
    </xf>
    <xf numFmtId="0" fontId="15" fillId="0" borderId="11" xfId="96" applyFont="1" applyFill="1" applyBorder="1" applyAlignment="1" applyProtection="1">
      <alignment horizontal="left" vertical="center" indent="1"/>
      <protection/>
    </xf>
    <xf numFmtId="3" fontId="52" fillId="15" borderId="11" xfId="0" applyNumberFormat="1" applyFont="1" applyFill="1" applyBorder="1" applyAlignment="1">
      <alignment horizontal="center"/>
    </xf>
    <xf numFmtId="3" fontId="51" fillId="0" borderId="11" xfId="0" applyNumberFormat="1" applyFont="1" applyBorder="1" applyAlignment="1">
      <alignment horizontal="center" wrapText="1"/>
    </xf>
    <xf numFmtId="0" fontId="51" fillId="15" borderId="11" xfId="0" applyFont="1" applyFill="1" applyBorder="1" applyAlignment="1">
      <alignment horizontal="center" wrapText="1"/>
    </xf>
    <xf numFmtId="0" fontId="51" fillId="15" borderId="11" xfId="0" applyFont="1" applyFill="1" applyBorder="1" applyAlignment="1">
      <alignment wrapText="1"/>
    </xf>
    <xf numFmtId="3" fontId="51" fillId="0" borderId="11" xfId="0" applyNumberFormat="1" applyFont="1" applyFill="1" applyBorder="1" applyAlignment="1">
      <alignment wrapText="1"/>
    </xf>
    <xf numFmtId="3" fontId="52" fillId="0" borderId="11" xfId="0" applyNumberFormat="1" applyFont="1" applyFill="1" applyBorder="1" applyAlignment="1">
      <alignment wrapText="1"/>
    </xf>
    <xf numFmtId="0" fontId="51" fillId="15" borderId="11" xfId="0" applyFont="1" applyFill="1" applyBorder="1" applyAlignment="1">
      <alignment horizontal="left" wrapText="1"/>
    </xf>
    <xf numFmtId="3" fontId="52" fillId="0" borderId="11" xfId="0" applyNumberFormat="1" applyFont="1" applyFill="1" applyBorder="1" applyAlignment="1">
      <alignment horizontal="center" wrapText="1"/>
    </xf>
    <xf numFmtId="0" fontId="52" fillId="0" borderId="11" xfId="0" applyFont="1" applyFill="1" applyBorder="1" applyAlignment="1">
      <alignment wrapText="1"/>
    </xf>
    <xf numFmtId="3" fontId="51" fillId="15" borderId="11" xfId="0" applyNumberFormat="1" applyFont="1" applyFill="1" applyBorder="1" applyAlignment="1">
      <alignment wrapText="1"/>
    </xf>
    <xf numFmtId="3" fontId="52" fillId="15" borderId="11" xfId="0" applyNumberFormat="1" applyFont="1" applyFill="1" applyBorder="1" applyAlignment="1">
      <alignment wrapText="1"/>
    </xf>
    <xf numFmtId="0" fontId="52" fillId="15" borderId="11" xfId="0" applyFont="1" applyFill="1" applyBorder="1" applyAlignment="1">
      <alignment horizontal="center" wrapText="1"/>
    </xf>
    <xf numFmtId="0" fontId="52" fillId="15" borderId="11" xfId="0" applyFont="1" applyFill="1" applyBorder="1" applyAlignment="1">
      <alignment wrapText="1"/>
    </xf>
    <xf numFmtId="49" fontId="52" fillId="15" borderId="11" xfId="0" applyNumberFormat="1" applyFont="1" applyFill="1" applyBorder="1" applyAlignment="1">
      <alignment horizontal="center" wrapText="1"/>
    </xf>
    <xf numFmtId="3" fontId="59" fillId="15" borderId="11" xfId="0" applyNumberFormat="1" applyFont="1" applyFill="1" applyBorder="1" applyAlignment="1">
      <alignment wrapText="1"/>
    </xf>
    <xf numFmtId="3" fontId="59" fillId="15" borderId="11" xfId="0" applyNumberFormat="1" applyFont="1" applyFill="1" applyBorder="1" applyAlignment="1">
      <alignment wrapText="1"/>
    </xf>
    <xf numFmtId="3" fontId="52" fillId="15" borderId="11" xfId="0" applyNumberFormat="1" applyFont="1" applyFill="1" applyBorder="1" applyAlignment="1">
      <alignment/>
    </xf>
    <xf numFmtId="0" fontId="60" fillId="15" borderId="11" xfId="0" applyFont="1" applyFill="1" applyBorder="1" applyAlignment="1">
      <alignment horizontal="center" wrapText="1"/>
    </xf>
    <xf numFmtId="0" fontId="60" fillId="15" borderId="11" xfId="0" applyFont="1" applyFill="1" applyBorder="1" applyAlignment="1">
      <alignment wrapText="1"/>
    </xf>
    <xf numFmtId="3" fontId="51" fillId="15" borderId="11" xfId="0" applyNumberFormat="1" applyFont="1" applyFill="1" applyBorder="1" applyAlignment="1">
      <alignment horizontal="center" wrapText="1"/>
    </xf>
    <xf numFmtId="3" fontId="52" fillId="15" borderId="11" xfId="0" applyNumberFormat="1" applyFont="1" applyFill="1" applyBorder="1" applyAlignment="1">
      <alignment horizontal="center" wrapText="1"/>
    </xf>
    <xf numFmtId="3" fontId="16" fillId="15" borderId="11" xfId="0" applyNumberFormat="1" applyFont="1" applyFill="1" applyBorder="1" applyAlignment="1">
      <alignment wrapText="1"/>
    </xf>
    <xf numFmtId="0" fontId="52" fillId="15" borderId="0" xfId="0" applyFont="1" applyFill="1" applyAlignment="1">
      <alignment wrapText="1"/>
    </xf>
    <xf numFmtId="0" fontId="52" fillId="15" borderId="11" xfId="0" applyFont="1" applyFill="1" applyBorder="1" applyAlignment="1">
      <alignment vertical="center" wrapText="1"/>
    </xf>
    <xf numFmtId="3" fontId="52" fillId="15" borderId="11" xfId="95" applyNumberFormat="1" applyFont="1" applyFill="1" applyBorder="1" applyAlignment="1">
      <alignment wrapText="1"/>
      <protection/>
    </xf>
    <xf numFmtId="3" fontId="60" fillId="15" borderId="11" xfId="0" applyNumberFormat="1" applyFont="1" applyFill="1" applyBorder="1" applyAlignment="1">
      <alignment horizontal="center" wrapText="1"/>
    </xf>
    <xf numFmtId="164" fontId="2" fillId="0" borderId="0" xfId="96" applyNumberFormat="1" applyFill="1" applyProtection="1">
      <alignment/>
      <protection locked="0"/>
    </xf>
    <xf numFmtId="3" fontId="60" fillId="15" borderId="11" xfId="0" applyNumberFormat="1" applyFont="1" applyFill="1" applyBorder="1" applyAlignment="1">
      <alignment horizontal="left" wrapText="1"/>
    </xf>
    <xf numFmtId="0" fontId="5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0" fillId="0" borderId="11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3" fontId="50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0" fontId="50" fillId="0" borderId="11" xfId="0" applyFont="1" applyBorder="1" applyAlignment="1">
      <alignment/>
    </xf>
    <xf numFmtId="3" fontId="50" fillId="0" borderId="11" xfId="0" applyNumberFormat="1" applyFont="1" applyBorder="1" applyAlignment="1">
      <alignment/>
    </xf>
    <xf numFmtId="0" fontId="55" fillId="0" borderId="11" xfId="0" applyFont="1" applyBorder="1" applyAlignment="1">
      <alignment/>
    </xf>
    <xf numFmtId="3" fontId="50" fillId="0" borderId="11" xfId="0" applyNumberFormat="1" applyFont="1" applyBorder="1" applyAlignment="1">
      <alignment/>
    </xf>
    <xf numFmtId="0" fontId="0" fillId="0" borderId="11" xfId="0" applyBorder="1" applyAlignment="1">
      <alignment horizontal="left"/>
    </xf>
    <xf numFmtId="3" fontId="50" fillId="0" borderId="11" xfId="0" applyNumberFormat="1" applyFont="1" applyBorder="1" applyAlignment="1">
      <alignment horizontal="center"/>
    </xf>
    <xf numFmtId="0" fontId="3" fillId="0" borderId="11" xfId="94" applyFont="1" applyFill="1" applyBorder="1" applyProtection="1">
      <alignment/>
      <protection locked="0"/>
    </xf>
    <xf numFmtId="166" fontId="14" fillId="0" borderId="18" xfId="68" applyNumberFormat="1" applyFont="1" applyFill="1" applyBorder="1" applyAlignment="1" applyProtection="1">
      <alignment/>
      <protection locked="0"/>
    </xf>
    <xf numFmtId="3" fontId="13" fillId="0" borderId="11" xfId="96" applyNumberFormat="1" applyFont="1" applyFill="1" applyBorder="1" applyAlignment="1" applyProtection="1">
      <alignment horizontal="right" vertical="center" indent="1"/>
      <protection/>
    </xf>
    <xf numFmtId="0" fontId="3" fillId="0" borderId="70" xfId="94" applyFont="1" applyFill="1" applyBorder="1" applyAlignment="1">
      <alignment horizontal="center" vertical="center" wrapText="1"/>
      <protection/>
    </xf>
    <xf numFmtId="0" fontId="0" fillId="0" borderId="45" xfId="94" applyFont="1" applyFill="1" applyBorder="1" applyAlignment="1">
      <alignment horizontal="center" vertical="center"/>
      <protection/>
    </xf>
    <xf numFmtId="166" fontId="0" fillId="0" borderId="71" xfId="68" applyNumberFormat="1" applyFont="1" applyFill="1" applyBorder="1" applyAlignment="1" applyProtection="1">
      <alignment/>
      <protection locked="0"/>
    </xf>
    <xf numFmtId="166" fontId="0" fillId="0" borderId="37" xfId="68" applyNumberFormat="1" applyFont="1" applyFill="1" applyBorder="1" applyAlignment="1" applyProtection="1">
      <alignment/>
      <protection locked="0"/>
    </xf>
    <xf numFmtId="166" fontId="0" fillId="0" borderId="70" xfId="68" applyNumberFormat="1" applyFont="1" applyFill="1" applyBorder="1" applyAlignment="1" applyProtection="1">
      <alignment/>
      <protection locked="0"/>
    </xf>
    <xf numFmtId="166" fontId="0" fillId="0" borderId="45" xfId="94" applyNumberFormat="1" applyFont="1" applyFill="1" applyBorder="1">
      <alignment/>
      <protection/>
    </xf>
    <xf numFmtId="164" fontId="16" fillId="0" borderId="45" xfId="0" applyNumberFormat="1" applyFont="1" applyFill="1" applyBorder="1" applyAlignment="1" applyProtection="1">
      <alignment vertical="center" wrapText="1"/>
      <protection locked="0"/>
    </xf>
    <xf numFmtId="164" fontId="16" fillId="0" borderId="70" xfId="0" applyNumberFormat="1" applyFont="1" applyFill="1" applyBorder="1" applyAlignment="1" applyProtection="1">
      <alignment vertical="center" wrapText="1"/>
      <protection locked="0"/>
    </xf>
    <xf numFmtId="164" fontId="16" fillId="0" borderId="42" xfId="0" applyNumberFormat="1" applyFont="1" applyFill="1" applyBorder="1" applyAlignment="1" applyProtection="1">
      <alignment vertical="center" wrapText="1"/>
      <protection locked="0"/>
    </xf>
    <xf numFmtId="0" fontId="5" fillId="0" borderId="49" xfId="0" applyFont="1" applyFill="1" applyBorder="1" applyAlignment="1" applyProtection="1">
      <alignment horizontal="right" vertical="center"/>
      <protection/>
    </xf>
    <xf numFmtId="164" fontId="14" fillId="0" borderId="36" xfId="94" applyNumberFormat="1" applyFont="1" applyFill="1" applyBorder="1" applyAlignment="1" applyProtection="1">
      <alignment horizontal="right" vertical="center" wrapText="1" indent="1"/>
      <protection/>
    </xf>
    <xf numFmtId="0" fontId="21" fillId="0" borderId="32" xfId="0" applyFont="1" applyBorder="1" applyAlignment="1" applyProtection="1">
      <alignment horizontal="left" vertical="center" wrapText="1" indent="1"/>
      <protection/>
    </xf>
    <xf numFmtId="0" fontId="20" fillId="0" borderId="17" xfId="0" applyFont="1" applyBorder="1" applyAlignment="1" applyProtection="1">
      <alignment horizontal="left" vertical="center" wrapText="1" indent="1"/>
      <protection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164" fontId="14" fillId="0" borderId="33" xfId="94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9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9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9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9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9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9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9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94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59" xfId="94" applyFont="1" applyFill="1" applyBorder="1" applyAlignment="1" applyProtection="1">
      <alignment horizontal="left" vertical="center" wrapText="1" indent="1"/>
      <protection/>
    </xf>
    <xf numFmtId="49" fontId="16" fillId="0" borderId="72" xfId="94" applyNumberFormat="1" applyFont="1" applyFill="1" applyBorder="1" applyAlignment="1" applyProtection="1">
      <alignment horizontal="left" vertical="center" wrapText="1" indent="1"/>
      <protection/>
    </xf>
    <xf numFmtId="0" fontId="61" fillId="0" borderId="14" xfId="0" applyFont="1" applyBorder="1" applyAlignment="1" applyProtection="1">
      <alignment horizontal="left" vertical="center" wrapText="1" indent="1"/>
      <protection/>
    </xf>
    <xf numFmtId="49" fontId="16" fillId="0" borderId="73" xfId="94" applyNumberFormat="1" applyFont="1" applyFill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61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49" fontId="16" fillId="0" borderId="53" xfId="94" applyNumberFormat="1" applyFont="1" applyFill="1" applyBorder="1" applyAlignment="1" applyProtection="1">
      <alignment horizontal="left" vertical="center" wrapText="1" indent="1"/>
      <protection/>
    </xf>
    <xf numFmtId="0" fontId="20" fillId="0" borderId="44" xfId="0" applyFont="1" applyBorder="1" applyAlignment="1" applyProtection="1">
      <alignment horizontal="left" vertical="center" indent="1"/>
      <protection/>
    </xf>
    <xf numFmtId="0" fontId="21" fillId="0" borderId="44" xfId="0" applyFont="1" applyBorder="1" applyAlignment="1" applyProtection="1">
      <alignment horizontal="left" vertical="center" wrapText="1" indent="1"/>
      <protection/>
    </xf>
    <xf numFmtId="0" fontId="20" fillId="0" borderId="44" xfId="0" applyFont="1" applyBorder="1" applyAlignment="1" applyProtection="1">
      <alignment horizontal="left" vertical="center" wrapText="1" indent="1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164" fontId="14" fillId="0" borderId="33" xfId="9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3" xfId="94" applyNumberFormat="1" applyFont="1" applyFill="1" applyBorder="1" applyAlignment="1" applyProtection="1">
      <alignment horizontal="right" vertical="center" wrapText="1" indent="1"/>
      <protection/>
    </xf>
    <xf numFmtId="0" fontId="21" fillId="0" borderId="31" xfId="0" applyFont="1" applyBorder="1" applyAlignment="1" applyProtection="1">
      <alignment horizontal="left" vertical="center" wrapText="1" indent="1"/>
      <protection/>
    </xf>
    <xf numFmtId="164" fontId="14" fillId="0" borderId="33" xfId="94" applyNumberFormat="1" applyFont="1" applyFill="1" applyBorder="1" applyAlignment="1" applyProtection="1">
      <alignment horizontal="righ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164" fontId="17" fillId="0" borderId="15" xfId="94" applyNumberFormat="1" applyFont="1" applyFill="1" applyBorder="1" applyAlignment="1" applyProtection="1">
      <alignment horizontal="right" vertical="center" wrapText="1" indent="1"/>
      <protection/>
    </xf>
    <xf numFmtId="49" fontId="20" fillId="0" borderId="22" xfId="0" applyNumberFormat="1" applyFont="1" applyBorder="1" applyAlignment="1" applyProtection="1">
      <alignment horizontal="left" vertical="center" wrapText="1" indent="2"/>
      <protection/>
    </xf>
    <xf numFmtId="49" fontId="21" fillId="0" borderId="22" xfId="0" applyNumberFormat="1" applyFont="1" applyBorder="1" applyAlignment="1" applyProtection="1">
      <alignment horizontal="left" vertical="center" wrapText="1" indent="1"/>
      <protection/>
    </xf>
    <xf numFmtId="164" fontId="17" fillId="0" borderId="12" xfId="94" applyNumberFormat="1" applyFont="1" applyFill="1" applyBorder="1" applyAlignment="1" applyProtection="1">
      <alignment horizontal="right" vertical="center" wrapText="1" indent="1"/>
      <protection/>
    </xf>
    <xf numFmtId="49" fontId="20" fillId="0" borderId="27" xfId="0" applyNumberFormat="1" applyFont="1" applyBorder="1" applyAlignment="1" applyProtection="1">
      <alignment horizontal="left" vertical="center" wrapText="1" indent="2"/>
      <protection/>
    </xf>
    <xf numFmtId="164" fontId="16" fillId="0" borderId="28" xfId="94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31" xfId="0" applyFont="1" applyBorder="1" applyAlignment="1" applyProtection="1">
      <alignment horizontal="left" vertical="center" wrapText="1" indent="1"/>
      <protection/>
    </xf>
    <xf numFmtId="0" fontId="62" fillId="0" borderId="32" xfId="0" applyFont="1" applyBorder="1" applyAlignment="1" applyProtection="1">
      <alignment horizontal="lef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62" fillId="0" borderId="13" xfId="0" applyFont="1" applyBorder="1" applyAlignment="1" applyProtection="1">
      <alignment horizontal="left" vertical="center" wrapText="1" indent="1"/>
      <protection/>
    </xf>
    <xf numFmtId="164" fontId="14" fillId="0" borderId="30" xfId="94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33" xfId="94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94" applyNumberFormat="1" applyFont="1" applyFill="1" applyBorder="1" applyAlignment="1" applyProtection="1">
      <alignment horizontal="right" vertical="center" wrapText="1" indent="1"/>
      <protection/>
    </xf>
    <xf numFmtId="0" fontId="14" fillId="0" borderId="33" xfId="94" applyFont="1" applyFill="1" applyBorder="1" applyAlignment="1" applyProtection="1">
      <alignment horizontal="right" vertical="center" wrapText="1" indent="1"/>
      <protection/>
    </xf>
    <xf numFmtId="164" fontId="16" fillId="0" borderId="28" xfId="94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44" xfId="0" applyFont="1" applyBorder="1" applyAlignment="1" applyProtection="1" quotePrefix="1">
      <alignment horizontal="left" vertical="center" wrapText="1" indent="6"/>
      <protection/>
    </xf>
    <xf numFmtId="0" fontId="14" fillId="0" borderId="21" xfId="94" applyFont="1" applyFill="1" applyBorder="1" applyAlignment="1" applyProtection="1">
      <alignment horizontal="left" vertical="center" wrapText="1" indent="1"/>
      <protection/>
    </xf>
    <xf numFmtId="0" fontId="18" fillId="0" borderId="10" xfId="94" applyFont="1" applyFill="1" applyBorder="1" applyAlignment="1" applyProtection="1">
      <alignment horizontal="left" vertical="center" wrapText="1" indent="1"/>
      <protection/>
    </xf>
    <xf numFmtId="49" fontId="61" fillId="0" borderId="31" xfId="0" applyNumberFormat="1" applyFont="1" applyBorder="1" applyAlignment="1" applyProtection="1">
      <alignment horizontal="left" vertical="center" wrapText="1" indent="1"/>
      <protection/>
    </xf>
    <xf numFmtId="0" fontId="61" fillId="0" borderId="32" xfId="0" applyFont="1" applyBorder="1" applyAlignment="1" applyProtection="1">
      <alignment horizontal="left" vertical="center" wrapText="1" indent="1"/>
      <protection/>
    </xf>
    <xf numFmtId="164" fontId="17" fillId="0" borderId="33" xfId="94" applyNumberFormat="1" applyFont="1" applyFill="1" applyBorder="1" applyAlignment="1" applyProtection="1">
      <alignment horizontal="right" vertical="center" wrapText="1" indent="1"/>
      <protection/>
    </xf>
    <xf numFmtId="49" fontId="20" fillId="0" borderId="24" xfId="0" applyNumberFormat="1" applyFont="1" applyBorder="1" applyAlignment="1" applyProtection="1">
      <alignment horizontal="left" vertical="center" wrapText="1" indent="2"/>
      <protection/>
    </xf>
    <xf numFmtId="0" fontId="20" fillId="0" borderId="15" xfId="0" applyFont="1" applyBorder="1" applyAlignment="1" applyProtection="1">
      <alignment horizontal="right" vertical="center" wrapText="1" indent="1"/>
      <protection locked="0"/>
    </xf>
    <xf numFmtId="0" fontId="20" fillId="0" borderId="12" xfId="0" applyFont="1" applyBorder="1" applyAlignment="1" applyProtection="1">
      <alignment horizontal="right" vertical="center" wrapText="1" indent="1"/>
      <protection locked="0"/>
    </xf>
    <xf numFmtId="49" fontId="20" fillId="0" borderId="25" xfId="0" applyNumberFormat="1" applyFont="1" applyBorder="1" applyAlignment="1" applyProtection="1">
      <alignment horizontal="left" vertical="center" wrapText="1" indent="2"/>
      <protection/>
    </xf>
    <xf numFmtId="0" fontId="20" fillId="0" borderId="20" xfId="0" applyFont="1" applyBorder="1" applyAlignment="1" applyProtection="1">
      <alignment horizontal="left" vertical="center" wrapText="1" indent="1"/>
      <protection/>
    </xf>
    <xf numFmtId="0" fontId="20" fillId="0" borderId="16" xfId="0" applyFont="1" applyBorder="1" applyAlignment="1" applyProtection="1">
      <alignment horizontal="right" vertical="center" wrapText="1" indent="1"/>
      <protection locked="0"/>
    </xf>
    <xf numFmtId="164" fontId="21" fillId="0" borderId="33" xfId="0" applyNumberFormat="1" applyFont="1" applyBorder="1" applyAlignment="1" applyProtection="1">
      <alignment horizontal="right" vertical="center" wrapText="1" indent="1"/>
      <protection/>
    </xf>
    <xf numFmtId="0" fontId="62" fillId="0" borderId="33" xfId="0" applyFont="1" applyBorder="1" applyAlignment="1" applyProtection="1" quotePrefix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" fillId="0" borderId="0" xfId="94" applyFont="1" applyFill="1" applyProtection="1">
      <alignment/>
      <protection/>
    </xf>
    <xf numFmtId="0" fontId="2" fillId="0" borderId="0" xfId="94" applyFont="1" applyFill="1" applyAlignment="1" applyProtection="1">
      <alignment horizontal="right" vertical="center" indent="1"/>
      <protection/>
    </xf>
    <xf numFmtId="164" fontId="14" fillId="0" borderId="45" xfId="94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94" applyFont="1" applyFill="1">
      <alignment/>
      <protection/>
    </xf>
    <xf numFmtId="0" fontId="2" fillId="0" borderId="0" xfId="94" applyFill="1" applyAlignment="1">
      <alignment/>
      <protection/>
    </xf>
    <xf numFmtId="0" fontId="2" fillId="0" borderId="0" xfId="94" applyFill="1" applyAlignment="1">
      <alignment horizontal="left" vertical="center" indent="1"/>
      <protection/>
    </xf>
    <xf numFmtId="0" fontId="2" fillId="0" borderId="0" xfId="94" applyFont="1" applyFill="1" applyAlignment="1">
      <alignment horizontal="right" vertical="center" indent="1"/>
      <protection/>
    </xf>
    <xf numFmtId="49" fontId="21" fillId="0" borderId="31" xfId="0" applyNumberFormat="1" applyFont="1" applyBorder="1" applyAlignment="1" applyProtection="1">
      <alignment horizontal="left" vertical="center" wrapText="1" inden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right" vertical="center" indent="1"/>
      <protection/>
    </xf>
    <xf numFmtId="0" fontId="16" fillId="0" borderId="17" xfId="0" applyFont="1" applyBorder="1" applyAlignment="1" applyProtection="1">
      <alignment horizontal="left" vertical="center" indent="1"/>
      <protection locked="0"/>
    </xf>
    <xf numFmtId="3" fontId="16" fillId="0" borderId="18" xfId="0" applyNumberFormat="1" applyFont="1" applyBorder="1" applyAlignment="1" applyProtection="1">
      <alignment horizontal="right" vertical="center" indent="1"/>
      <protection locked="0"/>
    </xf>
    <xf numFmtId="0" fontId="16" fillId="0" borderId="22" xfId="0" applyFont="1" applyBorder="1" applyAlignment="1" applyProtection="1">
      <alignment horizontal="right" vertical="center" indent="1"/>
      <protection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12" xfId="0" applyNumberFormat="1" applyFont="1" applyBorder="1" applyAlignment="1" applyProtection="1">
      <alignment horizontal="right" vertical="center" indent="1"/>
      <protection locked="0"/>
    </xf>
    <xf numFmtId="3" fontId="16" fillId="0" borderId="12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5" xfId="0" applyFont="1" applyBorder="1" applyAlignment="1" applyProtection="1">
      <alignment horizontal="right" vertical="center" indent="1"/>
      <protection/>
    </xf>
    <xf numFmtId="0" fontId="16" fillId="0" borderId="20" xfId="0" applyFont="1" applyBorder="1" applyAlignment="1" applyProtection="1">
      <alignment horizontal="left" vertical="center" indent="1"/>
      <protection locked="0"/>
    </xf>
    <xf numFmtId="3" fontId="16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0" fillId="20" borderId="3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3" xfId="0" applyNumberFormat="1" applyFont="1" applyFill="1" applyBorder="1" applyAlignment="1" applyProtection="1">
      <alignment horizontal="right" vertical="center" indent="1"/>
      <protection/>
    </xf>
    <xf numFmtId="0" fontId="55" fillId="15" borderId="11" xfId="0" applyFont="1" applyFill="1" applyBorder="1" applyAlignment="1">
      <alignment horizontal="center" vertical="center"/>
    </xf>
    <xf numFmtId="0" fontId="55" fillId="15" borderId="11" xfId="0" applyFont="1" applyFill="1" applyBorder="1" applyAlignment="1">
      <alignment vertical="center" wrapText="1"/>
    </xf>
    <xf numFmtId="0" fontId="55" fillId="15" borderId="11" xfId="0" applyFont="1" applyFill="1" applyBorder="1" applyAlignment="1">
      <alignment vertical="center"/>
    </xf>
    <xf numFmtId="0" fontId="55" fillId="15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3" fontId="50" fillId="0" borderId="11" xfId="0" applyNumberFormat="1" applyFont="1" applyFill="1" applyBorder="1" applyAlignment="1">
      <alignment horizontal="right"/>
    </xf>
    <xf numFmtId="3" fontId="50" fillId="0" borderId="11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 horizontal="center"/>
    </xf>
    <xf numFmtId="3" fontId="50" fillId="0" borderId="0" xfId="0" applyNumberFormat="1" applyFont="1" applyAlignment="1">
      <alignment/>
    </xf>
    <xf numFmtId="1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Alignment="1" applyProtection="1">
      <alignment vertical="center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2"/>
      <protection locked="0"/>
    </xf>
    <xf numFmtId="164" fontId="14" fillId="0" borderId="38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 locked="0"/>
    </xf>
    <xf numFmtId="164" fontId="14" fillId="0" borderId="45" xfId="0" applyNumberFormat="1" applyFont="1" applyFill="1" applyBorder="1" applyAlignment="1" applyProtection="1">
      <alignment vertical="center" wrapText="1"/>
      <protection locked="0"/>
    </xf>
    <xf numFmtId="164" fontId="14" fillId="0" borderId="38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14" fillId="0" borderId="45" xfId="0" applyNumberFormat="1" applyFont="1" applyFill="1" applyBorder="1" applyAlignment="1" applyProtection="1">
      <alignment vertical="center" wrapText="1"/>
      <protection/>
    </xf>
    <xf numFmtId="164" fontId="7" fillId="0" borderId="74" xfId="0" applyNumberFormat="1" applyFont="1" applyFill="1" applyBorder="1" applyAlignment="1">
      <alignment horizontal="center" vertical="center" wrapText="1"/>
    </xf>
    <xf numFmtId="164" fontId="7" fillId="0" borderId="75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textRotation="180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0" xfId="94" applyFont="1" applyFill="1" applyAlignment="1">
      <alignment horizontal="center"/>
      <protection/>
    </xf>
    <xf numFmtId="0" fontId="2" fillId="0" borderId="0" xfId="94" applyFill="1" applyAlignment="1">
      <alignment horizontal="center"/>
      <protection/>
    </xf>
    <xf numFmtId="164" fontId="6" fillId="0" borderId="0" xfId="94" applyNumberFormat="1" applyFont="1" applyFill="1" applyBorder="1" applyAlignment="1" applyProtection="1">
      <alignment horizontal="center" vertical="center"/>
      <protection/>
    </xf>
    <xf numFmtId="164" fontId="15" fillId="0" borderId="49" xfId="94" applyNumberFormat="1" applyFont="1" applyFill="1" applyBorder="1" applyAlignment="1" applyProtection="1">
      <alignment horizontal="right" vertical="center"/>
      <protection/>
    </xf>
    <xf numFmtId="0" fontId="30" fillId="0" borderId="76" xfId="94" applyFont="1" applyFill="1" applyBorder="1" applyAlignment="1" applyProtection="1">
      <alignment horizontal="left" vertical="center" wrapText="1"/>
      <protection/>
    </xf>
    <xf numFmtId="164" fontId="15" fillId="0" borderId="49" xfId="94" applyNumberFormat="1" applyFont="1" applyFill="1" applyBorder="1" applyAlignment="1" applyProtection="1">
      <alignment horizontal="left" vertical="center"/>
      <protection/>
    </xf>
    <xf numFmtId="0" fontId="6" fillId="0" borderId="0" xfId="94" applyFont="1" applyFill="1" applyAlignment="1">
      <alignment horizontal="center"/>
      <protection/>
    </xf>
    <xf numFmtId="0" fontId="6" fillId="0" borderId="0" xfId="94" applyFont="1" applyFill="1" applyAlignment="1">
      <alignment horizontal="center" wrapText="1"/>
      <protection/>
    </xf>
    <xf numFmtId="164" fontId="15" fillId="0" borderId="49" xfId="94" applyNumberFormat="1" applyFont="1" applyFill="1" applyBorder="1" applyAlignment="1" applyProtection="1">
      <alignment horizontal="left"/>
      <protection/>
    </xf>
    <xf numFmtId="0" fontId="6" fillId="0" borderId="0" xfId="94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>
      <alignment horizontal="center" vertical="center" wrapText="1"/>
    </xf>
    <xf numFmtId="164" fontId="7" fillId="0" borderId="47" xfId="0" applyNumberFormat="1" applyFont="1" applyFill="1" applyBorder="1" applyAlignment="1">
      <alignment horizontal="center" vertical="center" wrapText="1"/>
    </xf>
    <xf numFmtId="164" fontId="4" fillId="0" borderId="0" xfId="94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18" xfId="94" applyFont="1" applyFill="1" applyBorder="1" applyAlignment="1">
      <alignment horizontal="center" vertical="center" wrapText="1"/>
      <protection/>
    </xf>
    <xf numFmtId="0" fontId="3" fillId="0" borderId="16" xfId="94" applyFont="1" applyFill="1" applyBorder="1" applyAlignment="1">
      <alignment horizontal="center" vertical="center" wrapText="1"/>
      <protection/>
    </xf>
    <xf numFmtId="0" fontId="3" fillId="0" borderId="26" xfId="94" applyFont="1" applyFill="1" applyBorder="1" applyAlignment="1">
      <alignment horizontal="center" vertical="center" wrapText="1"/>
      <protection/>
    </xf>
    <xf numFmtId="0" fontId="3" fillId="0" borderId="25" xfId="94" applyFont="1" applyFill="1" applyBorder="1" applyAlignment="1">
      <alignment horizontal="center" vertical="center" wrapText="1"/>
      <protection/>
    </xf>
    <xf numFmtId="0" fontId="3" fillId="0" borderId="17" xfId="94" applyFont="1" applyFill="1" applyBorder="1" applyAlignment="1">
      <alignment horizontal="center" vertical="center" wrapText="1"/>
      <protection/>
    </xf>
    <xf numFmtId="0" fontId="3" fillId="0" borderId="20" xfId="94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3" fillId="0" borderId="78" xfId="94" applyFont="1" applyFill="1" applyBorder="1" applyAlignment="1">
      <alignment horizontal="center" vertical="center" wrapText="1"/>
      <protection/>
    </xf>
    <xf numFmtId="0" fontId="3" fillId="0" borderId="79" xfId="94" applyFont="1" applyFill="1" applyBorder="1" applyAlignment="1">
      <alignment horizontal="center" vertical="center" wrapText="1"/>
      <protection/>
    </xf>
    <xf numFmtId="0" fontId="3" fillId="0" borderId="80" xfId="94" applyFont="1" applyFill="1" applyBorder="1" applyAlignment="1">
      <alignment horizontal="center" vertical="center" wrapText="1"/>
      <protection/>
    </xf>
    <xf numFmtId="0" fontId="7" fillId="0" borderId="31" xfId="94" applyFont="1" applyFill="1" applyBorder="1" applyAlignment="1" applyProtection="1">
      <alignment horizontal="left"/>
      <protection/>
    </xf>
    <xf numFmtId="0" fontId="7" fillId="0" borderId="32" xfId="94" applyFont="1" applyFill="1" applyBorder="1" applyAlignment="1" applyProtection="1">
      <alignment horizontal="left"/>
      <protection/>
    </xf>
    <xf numFmtId="0" fontId="16" fillId="0" borderId="76" xfId="94" applyFont="1" applyFill="1" applyBorder="1" applyAlignment="1">
      <alignment horizontal="justify" vertical="center" wrapText="1"/>
      <protection/>
    </xf>
    <xf numFmtId="0" fontId="50" fillId="0" borderId="11" xfId="0" applyFont="1" applyBorder="1" applyAlignment="1">
      <alignment horizontal="left"/>
    </xf>
    <xf numFmtId="0" fontId="55" fillId="0" borderId="11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5" fillId="0" borderId="37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50" fillId="0" borderId="8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64" fontId="4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27" fillId="0" borderId="49" xfId="0" applyFont="1" applyBorder="1" applyAlignment="1" applyProtection="1">
      <alignment horizontal="right" vertical="top"/>
      <protection locked="0"/>
    </xf>
    <xf numFmtId="0" fontId="17" fillId="0" borderId="8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81" xfId="0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0" fontId="56" fillId="15" borderId="0" xfId="0" applyFont="1" applyFill="1" applyBorder="1" applyAlignment="1">
      <alignment horizontal="center" vertical="center" wrapText="1"/>
    </xf>
    <xf numFmtId="0" fontId="56" fillId="0" borderId="81" xfId="0" applyFont="1" applyBorder="1" applyAlignment="1">
      <alignment horizontal="center"/>
    </xf>
    <xf numFmtId="0" fontId="2" fillId="0" borderId="0" xfId="0" applyFont="1" applyFill="1" applyAlignment="1" applyProtection="1">
      <alignment horizontal="left"/>
      <protection locked="0"/>
    </xf>
    <xf numFmtId="164" fontId="7" fillId="0" borderId="5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6" fillId="0" borderId="76" xfId="0" applyFont="1" applyFill="1" applyBorder="1" applyAlignment="1">
      <alignment horizontal="justify" vertical="center" wrapText="1"/>
    </xf>
    <xf numFmtId="0" fontId="15" fillId="0" borderId="83" xfId="96" applyFont="1" applyFill="1" applyBorder="1" applyAlignment="1" applyProtection="1">
      <alignment horizontal="left" vertical="center" indent="1"/>
      <protection/>
    </xf>
    <xf numFmtId="0" fontId="15" fillId="0" borderId="76" xfId="96" applyFont="1" applyFill="1" applyBorder="1" applyAlignment="1" applyProtection="1">
      <alignment horizontal="left" vertical="center" indent="1"/>
      <protection/>
    </xf>
    <xf numFmtId="0" fontId="15" fillId="0" borderId="58" xfId="96" applyFont="1" applyFill="1" applyBorder="1" applyAlignment="1" applyProtection="1">
      <alignment horizontal="left" vertical="center" indent="1"/>
      <protection/>
    </xf>
    <xf numFmtId="0" fontId="15" fillId="0" borderId="45" xfId="96" applyFont="1" applyFill="1" applyBorder="1" applyAlignment="1" applyProtection="1">
      <alignment horizontal="left" vertical="center" indent="1"/>
      <protection/>
    </xf>
    <xf numFmtId="0" fontId="15" fillId="0" borderId="60" xfId="96" applyFont="1" applyFill="1" applyBorder="1" applyAlignment="1" applyProtection="1">
      <alignment horizontal="left" vertical="center" indent="1"/>
      <protection/>
    </xf>
    <xf numFmtId="0" fontId="15" fillId="0" borderId="50" xfId="96" applyFont="1" applyFill="1" applyBorder="1" applyAlignment="1" applyProtection="1">
      <alignment horizontal="left" vertical="center" indent="1"/>
      <protection/>
    </xf>
    <xf numFmtId="0" fontId="6" fillId="0" borderId="0" xfId="96" applyFont="1" applyFill="1" applyAlignment="1" applyProtection="1">
      <alignment horizontal="center" wrapText="1"/>
      <protection/>
    </xf>
    <xf numFmtId="0" fontId="6" fillId="0" borderId="0" xfId="96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7" fillId="0" borderId="59" xfId="0" applyFont="1" applyBorder="1" applyAlignment="1" applyProtection="1">
      <alignment horizontal="left" vertical="center" indent="2"/>
      <protection/>
    </xf>
    <xf numFmtId="0" fontId="7" fillId="0" borderId="56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3" fontId="51" fillId="15" borderId="20" xfId="0" applyNumberFormat="1" applyFont="1" applyFill="1" applyBorder="1" applyAlignment="1">
      <alignment wrapText="1"/>
    </xf>
  </cellXfs>
  <cellStyles count="9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perhivatkozás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Followed Hyperlink" xfId="91"/>
    <cellStyle name="Már látott hiperhivatkozás" xfId="92"/>
    <cellStyle name="Neutral" xfId="93"/>
    <cellStyle name="Normál_KVRENMUNKA" xfId="94"/>
    <cellStyle name="Normál_Munka1" xfId="95"/>
    <cellStyle name="Normál_SEGEDLETEK" xfId="96"/>
    <cellStyle name="Note" xfId="97"/>
    <cellStyle name="Output" xfId="98"/>
    <cellStyle name="Összesen" xfId="99"/>
    <cellStyle name="Currency" xfId="100"/>
    <cellStyle name="Currency [0]" xfId="101"/>
    <cellStyle name="Rossz" xfId="102"/>
    <cellStyle name="Semleges" xfId="103"/>
    <cellStyle name="Számítás" xfId="104"/>
    <cellStyle name="Percent" xfId="105"/>
    <cellStyle name="Title" xfId="106"/>
    <cellStyle name="Total" xfId="107"/>
    <cellStyle name="Warning Text" xfId="108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zoomScale="120" zoomScaleNormal="120" zoomScaleSheetLayoutView="130" workbookViewId="0" topLeftCell="A1">
      <selection activeCell="B102" sqref="B102"/>
    </sheetView>
  </sheetViews>
  <sheetFormatPr defaultColWidth="9.00390625" defaultRowHeight="12.75"/>
  <cols>
    <col min="1" max="1" width="7.50390625" style="71" customWidth="1"/>
    <col min="2" max="2" width="91.625" style="71" customWidth="1"/>
    <col min="3" max="3" width="21.625" style="71" customWidth="1"/>
    <col min="4" max="4" width="9.00390625" style="71" customWidth="1"/>
    <col min="5" max="16384" width="9.375" style="71" customWidth="1"/>
  </cols>
  <sheetData>
    <row r="1" spans="1:3" ht="15.75">
      <c r="A1" s="770"/>
      <c r="B1" s="771"/>
      <c r="C1" s="771"/>
    </row>
    <row r="2" spans="1:3" ht="15.75">
      <c r="A2" s="770"/>
      <c r="B2" s="771"/>
      <c r="C2" s="771"/>
    </row>
    <row r="3" spans="1:3" ht="15.75" customHeight="1">
      <c r="A3" s="772"/>
      <c r="B3" s="772"/>
      <c r="C3" s="772"/>
    </row>
    <row r="4" spans="1:3" ht="15.75" customHeight="1" thickBot="1">
      <c r="A4" s="773" t="s">
        <v>521</v>
      </c>
      <c r="B4" s="773"/>
      <c r="C4" s="773"/>
    </row>
    <row r="5" spans="1:3" ht="37.5" customHeight="1" thickBot="1">
      <c r="A5" s="46" t="s">
        <v>68</v>
      </c>
      <c r="B5" s="47" t="s">
        <v>2</v>
      </c>
      <c r="C5" s="72" t="s">
        <v>737</v>
      </c>
    </row>
    <row r="6" spans="1:3" s="73" customFormat="1" ht="12" customHeight="1" thickBot="1">
      <c r="A6" s="60">
        <v>1</v>
      </c>
      <c r="B6" s="61">
        <v>2</v>
      </c>
      <c r="C6" s="62">
        <v>3</v>
      </c>
    </row>
    <row r="7" spans="1:3" s="2" customFormat="1" ht="12" customHeight="1" thickBot="1">
      <c r="A7" s="40" t="s">
        <v>3</v>
      </c>
      <c r="B7" s="41" t="s">
        <v>212</v>
      </c>
      <c r="C7" s="74">
        <f>+C8+C15+C24</f>
        <v>225303</v>
      </c>
    </row>
    <row r="8" spans="1:3" s="2" customFormat="1" ht="12" customHeight="1" thickBot="1">
      <c r="A8" s="37" t="s">
        <v>4</v>
      </c>
      <c r="B8" s="38" t="s">
        <v>813</v>
      </c>
      <c r="C8" s="39">
        <f>SUM(C9:C14)</f>
        <v>37500</v>
      </c>
    </row>
    <row r="9" spans="1:3" s="2" customFormat="1" ht="12" customHeight="1">
      <c r="A9" s="22" t="s">
        <v>121</v>
      </c>
      <c r="B9" s="10" t="s">
        <v>46</v>
      </c>
      <c r="C9" s="30">
        <v>37500</v>
      </c>
    </row>
    <row r="10" spans="1:3" s="2" customFormat="1" ht="12" customHeight="1">
      <c r="A10" s="22" t="s">
        <v>122</v>
      </c>
      <c r="B10" s="10" t="s">
        <v>85</v>
      </c>
      <c r="C10" s="30">
        <v>0</v>
      </c>
    </row>
    <row r="11" spans="1:3" s="2" customFormat="1" ht="12" customHeight="1">
      <c r="A11" s="22" t="s">
        <v>123</v>
      </c>
      <c r="B11" s="10" t="s">
        <v>47</v>
      </c>
      <c r="C11" s="30"/>
    </row>
    <row r="12" spans="1:3" s="2" customFormat="1" ht="12" customHeight="1">
      <c r="A12" s="22" t="s">
        <v>124</v>
      </c>
      <c r="B12" s="10" t="s">
        <v>214</v>
      </c>
      <c r="C12" s="30">
        <v>0</v>
      </c>
    </row>
    <row r="13" spans="1:3" s="2" customFormat="1" ht="12" customHeight="1">
      <c r="A13" s="22" t="s">
        <v>125</v>
      </c>
      <c r="B13" s="10" t="s">
        <v>215</v>
      </c>
      <c r="C13" s="30"/>
    </row>
    <row r="14" spans="1:3" s="2" customFormat="1" ht="12" customHeight="1" thickBot="1">
      <c r="A14" s="22" t="s">
        <v>135</v>
      </c>
      <c r="B14" s="10" t="s">
        <v>216</v>
      </c>
      <c r="C14" s="30"/>
    </row>
    <row r="15" spans="1:3" s="2" customFormat="1" ht="12" customHeight="1" thickBot="1">
      <c r="A15" s="37" t="s">
        <v>5</v>
      </c>
      <c r="B15" s="38" t="s">
        <v>217</v>
      </c>
      <c r="C15" s="75">
        <f>SUM(C16:C23)</f>
        <v>181203</v>
      </c>
    </row>
    <row r="16" spans="1:3" s="2" customFormat="1" ht="12" customHeight="1">
      <c r="A16" s="26" t="s">
        <v>93</v>
      </c>
      <c r="B16" s="17" t="s">
        <v>222</v>
      </c>
      <c r="C16" s="34">
        <v>40100</v>
      </c>
    </row>
    <row r="17" spans="1:3" s="2" customFormat="1" ht="12" customHeight="1">
      <c r="A17" s="22" t="s">
        <v>94</v>
      </c>
      <c r="B17" s="10" t="s">
        <v>223</v>
      </c>
      <c r="C17" s="30">
        <v>3560</v>
      </c>
    </row>
    <row r="18" spans="1:3" s="2" customFormat="1" ht="12" customHeight="1">
      <c r="A18" s="22" t="s">
        <v>95</v>
      </c>
      <c r="B18" s="10" t="s">
        <v>224</v>
      </c>
      <c r="C18" s="30">
        <v>13650</v>
      </c>
    </row>
    <row r="19" spans="1:3" s="2" customFormat="1" ht="12" customHeight="1">
      <c r="A19" s="22" t="s">
        <v>96</v>
      </c>
      <c r="B19" s="10" t="s">
        <v>225</v>
      </c>
      <c r="C19" s="30">
        <v>39600</v>
      </c>
    </row>
    <row r="20" spans="1:3" s="2" customFormat="1" ht="12" customHeight="1">
      <c r="A20" s="21" t="s">
        <v>218</v>
      </c>
      <c r="B20" s="9" t="s">
        <v>226</v>
      </c>
      <c r="C20" s="29"/>
    </row>
    <row r="21" spans="1:3" s="2" customFormat="1" ht="12" customHeight="1">
      <c r="A21" s="22" t="s">
        <v>219</v>
      </c>
      <c r="B21" s="10" t="s">
        <v>227</v>
      </c>
      <c r="C21" s="30">
        <v>84293</v>
      </c>
    </row>
    <row r="22" spans="1:3" s="2" customFormat="1" ht="12" customHeight="1">
      <c r="A22" s="22" t="s">
        <v>220</v>
      </c>
      <c r="B22" s="10" t="s">
        <v>228</v>
      </c>
      <c r="C22" s="30"/>
    </row>
    <row r="23" spans="1:3" s="2" customFormat="1" ht="12" customHeight="1" thickBot="1">
      <c r="A23" s="23" t="s">
        <v>221</v>
      </c>
      <c r="B23" s="12" t="s">
        <v>229</v>
      </c>
      <c r="C23" s="31"/>
    </row>
    <row r="24" spans="1:3" s="2" customFormat="1" ht="12" customHeight="1" thickBot="1">
      <c r="A24" s="37" t="s">
        <v>230</v>
      </c>
      <c r="B24" s="38" t="s">
        <v>812</v>
      </c>
      <c r="C24" s="263">
        <v>6600</v>
      </c>
    </row>
    <row r="25" spans="1:3" s="2" customFormat="1" ht="12" customHeight="1" thickBot="1">
      <c r="A25" s="37" t="s">
        <v>7</v>
      </c>
      <c r="B25" s="38" t="s">
        <v>233</v>
      </c>
      <c r="C25" s="75">
        <f>SUM(C26:C33)</f>
        <v>356186</v>
      </c>
    </row>
    <row r="26" spans="1:3" s="2" customFormat="1" ht="12" customHeight="1">
      <c r="A26" s="24" t="s">
        <v>99</v>
      </c>
      <c r="B26" s="13" t="s">
        <v>567</v>
      </c>
      <c r="C26" s="32">
        <v>152225</v>
      </c>
    </row>
    <row r="27" spans="1:3" s="2" customFormat="1" ht="12" customHeight="1">
      <c r="A27" s="22" t="s">
        <v>100</v>
      </c>
      <c r="B27" s="10" t="s">
        <v>740</v>
      </c>
      <c r="C27" s="30">
        <v>80160</v>
      </c>
    </row>
    <row r="28" spans="1:3" s="2" customFormat="1" ht="12" customHeight="1">
      <c r="A28" s="22" t="s">
        <v>101</v>
      </c>
      <c r="B28" s="10" t="s">
        <v>568</v>
      </c>
      <c r="C28" s="30">
        <v>24807</v>
      </c>
    </row>
    <row r="29" spans="1:3" s="2" customFormat="1" ht="12" customHeight="1">
      <c r="A29" s="25" t="s">
        <v>234</v>
      </c>
      <c r="B29" s="10" t="s">
        <v>569</v>
      </c>
      <c r="C29" s="33">
        <v>29947</v>
      </c>
    </row>
    <row r="30" spans="1:3" s="2" customFormat="1" ht="12" customHeight="1">
      <c r="A30" s="25" t="s">
        <v>235</v>
      </c>
      <c r="B30" s="10" t="s">
        <v>738</v>
      </c>
      <c r="C30" s="33">
        <v>9688</v>
      </c>
    </row>
    <row r="31" spans="1:3" s="2" customFormat="1" ht="12" customHeight="1">
      <c r="A31" s="22" t="s">
        <v>236</v>
      </c>
      <c r="B31" s="10" t="s">
        <v>570</v>
      </c>
      <c r="C31" s="30">
        <v>5665</v>
      </c>
    </row>
    <row r="32" spans="1:3" s="2" customFormat="1" ht="12" customHeight="1">
      <c r="A32" s="22" t="s">
        <v>237</v>
      </c>
      <c r="B32" s="10" t="s">
        <v>739</v>
      </c>
      <c r="C32" s="68">
        <v>51444</v>
      </c>
    </row>
    <row r="33" spans="1:3" s="2" customFormat="1" ht="12" customHeight="1" thickBot="1">
      <c r="A33" s="22" t="s">
        <v>238</v>
      </c>
      <c r="B33" s="10" t="s">
        <v>245</v>
      </c>
      <c r="C33" s="68">
        <v>2250</v>
      </c>
    </row>
    <row r="34" spans="1:3" s="2" customFormat="1" ht="12" customHeight="1" thickBot="1">
      <c r="A34" s="37" t="s">
        <v>8</v>
      </c>
      <c r="B34" s="38" t="s">
        <v>345</v>
      </c>
      <c r="C34" s="75">
        <f>+C35+C41</f>
        <v>335100</v>
      </c>
    </row>
    <row r="35" spans="1:3" s="2" customFormat="1" ht="12" customHeight="1">
      <c r="A35" s="24" t="s">
        <v>102</v>
      </c>
      <c r="B35" s="45" t="s">
        <v>248</v>
      </c>
      <c r="C35" s="333">
        <v>440</v>
      </c>
    </row>
    <row r="36" spans="1:3" s="2" customFormat="1" ht="12" customHeight="1">
      <c r="A36" s="22" t="s">
        <v>105</v>
      </c>
      <c r="B36" s="43" t="s">
        <v>249</v>
      </c>
      <c r="C36" s="68">
        <v>440</v>
      </c>
    </row>
    <row r="37" spans="1:3" s="2" customFormat="1" ht="12" customHeight="1">
      <c r="A37" s="22" t="s">
        <v>106</v>
      </c>
      <c r="B37" s="43" t="s">
        <v>250</v>
      </c>
      <c r="C37" s="68"/>
    </row>
    <row r="38" spans="1:3" s="2" customFormat="1" ht="12" customHeight="1">
      <c r="A38" s="22" t="s">
        <v>107</v>
      </c>
      <c r="B38" s="43" t="s">
        <v>251</v>
      </c>
      <c r="C38" s="68"/>
    </row>
    <row r="39" spans="1:3" s="2" customFormat="1" ht="12" customHeight="1">
      <c r="A39" s="22" t="s">
        <v>108</v>
      </c>
      <c r="B39" s="43" t="s">
        <v>571</v>
      </c>
      <c r="C39" s="68"/>
    </row>
    <row r="40" spans="1:3" s="2" customFormat="1" ht="12" customHeight="1">
      <c r="A40" s="22" t="s">
        <v>246</v>
      </c>
      <c r="B40" s="43" t="s">
        <v>252</v>
      </c>
      <c r="C40" s="68"/>
    </row>
    <row r="41" spans="1:3" s="2" customFormat="1" ht="12" customHeight="1">
      <c r="A41" s="22" t="s">
        <v>103</v>
      </c>
      <c r="B41" s="45" t="s">
        <v>253</v>
      </c>
      <c r="C41" s="285">
        <v>334660</v>
      </c>
    </row>
    <row r="42" spans="1:3" s="2" customFormat="1" ht="12" customHeight="1">
      <c r="A42" s="22" t="s">
        <v>111</v>
      </c>
      <c r="B42" s="43" t="s">
        <v>249</v>
      </c>
      <c r="C42" s="68"/>
    </row>
    <row r="43" spans="1:3" s="2" customFormat="1" ht="12" customHeight="1">
      <c r="A43" s="22" t="s">
        <v>112</v>
      </c>
      <c r="B43" s="43" t="s">
        <v>250</v>
      </c>
      <c r="C43" s="68"/>
    </row>
    <row r="44" spans="1:3" s="2" customFormat="1" ht="12" customHeight="1">
      <c r="A44" s="22" t="s">
        <v>113</v>
      </c>
      <c r="B44" s="43" t="s">
        <v>251</v>
      </c>
      <c r="C44" s="68"/>
    </row>
    <row r="45" spans="1:3" s="2" customFormat="1" ht="12" customHeight="1">
      <c r="A45" s="22" t="s">
        <v>114</v>
      </c>
      <c r="B45" s="43" t="s">
        <v>49</v>
      </c>
      <c r="C45" s="68">
        <v>284245</v>
      </c>
    </row>
    <row r="46" spans="1:3" s="2" customFormat="1" ht="12" customHeight="1" thickBot="1">
      <c r="A46" s="25" t="s">
        <v>247</v>
      </c>
      <c r="B46" s="44" t="s">
        <v>433</v>
      </c>
      <c r="C46" s="191">
        <v>50415</v>
      </c>
    </row>
    <row r="47" spans="1:3" s="2" customFormat="1" ht="12" customHeight="1" thickBot="1">
      <c r="A47" s="37" t="s">
        <v>254</v>
      </c>
      <c r="B47" s="38" t="s">
        <v>255</v>
      </c>
      <c r="C47" s="75">
        <f>SUM(C48:C50)</f>
        <v>0</v>
      </c>
    </row>
    <row r="48" spans="1:3" s="2" customFormat="1" ht="12" customHeight="1">
      <c r="A48" s="24" t="s">
        <v>109</v>
      </c>
      <c r="B48" s="13" t="s">
        <v>257</v>
      </c>
      <c r="C48" s="32"/>
    </row>
    <row r="49" spans="1:3" s="2" customFormat="1" ht="12" customHeight="1">
      <c r="A49" s="21" t="s">
        <v>110</v>
      </c>
      <c r="B49" s="10" t="s">
        <v>258</v>
      </c>
      <c r="C49" s="29"/>
    </row>
    <row r="50" spans="1:3" s="2" customFormat="1" ht="12" customHeight="1" thickBot="1">
      <c r="A50" s="25" t="s">
        <v>256</v>
      </c>
      <c r="B50" s="15" t="s">
        <v>182</v>
      </c>
      <c r="C50" s="33"/>
    </row>
    <row r="51" spans="1:3" s="2" customFormat="1" ht="12" customHeight="1" thickBot="1">
      <c r="A51" s="37" t="s">
        <v>10</v>
      </c>
      <c r="B51" s="38" t="s">
        <v>259</v>
      </c>
      <c r="C51" s="75">
        <f>+C52+C53</f>
        <v>0</v>
      </c>
    </row>
    <row r="52" spans="1:3" s="2" customFormat="1" ht="12" customHeight="1">
      <c r="A52" s="24" t="s">
        <v>260</v>
      </c>
      <c r="B52" s="10" t="s">
        <v>162</v>
      </c>
      <c r="C52" s="546"/>
    </row>
    <row r="53" spans="1:3" s="2" customFormat="1" ht="12" customHeight="1" thickBot="1">
      <c r="A53" s="21" t="s">
        <v>261</v>
      </c>
      <c r="B53" s="10" t="s">
        <v>163</v>
      </c>
      <c r="C53" s="69"/>
    </row>
    <row r="54" spans="1:5" s="2" customFormat="1" ht="17.25" customHeight="1" thickBot="1">
      <c r="A54" s="37" t="s">
        <v>262</v>
      </c>
      <c r="B54" s="38" t="s">
        <v>263</v>
      </c>
      <c r="C54" s="228"/>
      <c r="E54" s="76"/>
    </row>
    <row r="55" spans="1:3" s="2" customFormat="1" ht="12" customHeight="1" thickBot="1">
      <c r="A55" s="37" t="s">
        <v>12</v>
      </c>
      <c r="B55" s="42" t="s">
        <v>264</v>
      </c>
      <c r="C55" s="77">
        <f>+C7+C25+C34+C47+C51+C54</f>
        <v>916589</v>
      </c>
    </row>
    <row r="56" spans="1:3" s="2" customFormat="1" ht="12" customHeight="1" thickBot="1">
      <c r="A56" s="200" t="s">
        <v>13</v>
      </c>
      <c r="B56" s="202" t="s">
        <v>464</v>
      </c>
      <c r="C56" s="92">
        <f>SUM(C57:C58)</f>
        <v>49739</v>
      </c>
    </row>
    <row r="57" spans="1:3" s="2" customFormat="1" ht="12" customHeight="1">
      <c r="A57" s="264" t="s">
        <v>173</v>
      </c>
      <c r="B57" s="265" t="s">
        <v>266</v>
      </c>
      <c r="C57" s="262">
        <v>49739</v>
      </c>
    </row>
    <row r="58" spans="1:3" s="2" customFormat="1" ht="12" customHeight="1" thickBot="1">
      <c r="A58" s="266" t="s">
        <v>174</v>
      </c>
      <c r="B58" s="267" t="s">
        <v>267</v>
      </c>
      <c r="C58" s="268"/>
    </row>
    <row r="59" spans="1:3" s="2" customFormat="1" ht="12" customHeight="1" thickBot="1">
      <c r="A59" s="200" t="s">
        <v>14</v>
      </c>
      <c r="B59" s="202" t="s">
        <v>268</v>
      </c>
      <c r="C59" s="92">
        <v>40000</v>
      </c>
    </row>
    <row r="60" spans="1:3" s="2" customFormat="1" ht="12" customHeight="1">
      <c r="A60" s="26" t="s">
        <v>269</v>
      </c>
      <c r="B60" s="45" t="s">
        <v>285</v>
      </c>
      <c r="C60" s="287">
        <f>SUM(C61:C66)</f>
        <v>0</v>
      </c>
    </row>
    <row r="61" spans="1:3" s="2" customFormat="1" ht="12" customHeight="1">
      <c r="A61" s="24" t="s">
        <v>284</v>
      </c>
      <c r="B61" s="203" t="s">
        <v>286</v>
      </c>
      <c r="C61" s="68"/>
    </row>
    <row r="62" spans="1:3" s="2" customFormat="1" ht="12" customHeight="1">
      <c r="A62" s="24" t="s">
        <v>270</v>
      </c>
      <c r="B62" s="203" t="s">
        <v>572</v>
      </c>
      <c r="C62" s="68"/>
    </row>
    <row r="63" spans="1:3" s="2" customFormat="1" ht="12" customHeight="1">
      <c r="A63" s="24" t="s">
        <v>271</v>
      </c>
      <c r="B63" s="203" t="s">
        <v>288</v>
      </c>
      <c r="C63" s="69"/>
    </row>
    <row r="64" spans="1:3" s="2" customFormat="1" ht="12" customHeight="1">
      <c r="A64" s="24" t="s">
        <v>272</v>
      </c>
      <c r="B64" s="203" t="s">
        <v>289</v>
      </c>
      <c r="C64" s="191"/>
    </row>
    <row r="65" spans="1:3" s="2" customFormat="1" ht="12" customHeight="1">
      <c r="A65" s="24" t="s">
        <v>273</v>
      </c>
      <c r="B65" s="203" t="s">
        <v>290</v>
      </c>
      <c r="C65" s="191"/>
    </row>
    <row r="66" spans="1:3" s="2" customFormat="1" ht="12" customHeight="1">
      <c r="A66" s="24" t="s">
        <v>274</v>
      </c>
      <c r="B66" s="203" t="s">
        <v>292</v>
      </c>
      <c r="C66" s="191"/>
    </row>
    <row r="67" spans="1:3" s="2" customFormat="1" ht="12" customHeight="1">
      <c r="A67" s="24" t="s">
        <v>275</v>
      </c>
      <c r="B67" s="45" t="s">
        <v>293</v>
      </c>
      <c r="C67" s="286">
        <v>40000</v>
      </c>
    </row>
    <row r="68" spans="1:3" s="2" customFormat="1" ht="12" customHeight="1">
      <c r="A68" s="24" t="s">
        <v>276</v>
      </c>
      <c r="B68" s="203" t="s">
        <v>286</v>
      </c>
      <c r="C68" s="68"/>
    </row>
    <row r="69" spans="1:3" s="2" customFormat="1" ht="12" customHeight="1">
      <c r="A69" s="24" t="s">
        <v>277</v>
      </c>
      <c r="B69" s="203" t="s">
        <v>183</v>
      </c>
      <c r="C69" s="68">
        <v>40000</v>
      </c>
    </row>
    <row r="70" spans="1:3" s="2" customFormat="1" ht="12" customHeight="1">
      <c r="A70" s="24" t="s">
        <v>278</v>
      </c>
      <c r="B70" s="203" t="s">
        <v>184</v>
      </c>
      <c r="C70" s="69"/>
    </row>
    <row r="71" spans="1:3" s="2" customFormat="1" ht="12" customHeight="1">
      <c r="A71" s="24" t="s">
        <v>279</v>
      </c>
      <c r="B71" s="203" t="s">
        <v>288</v>
      </c>
      <c r="C71" s="68"/>
    </row>
    <row r="72" spans="1:3" s="2" customFormat="1" ht="12" customHeight="1">
      <c r="A72" s="21" t="s">
        <v>280</v>
      </c>
      <c r="B72" s="44" t="s">
        <v>294</v>
      </c>
      <c r="C72" s="29"/>
    </row>
    <row r="73" spans="1:3" s="2" customFormat="1" ht="12" customHeight="1">
      <c r="A73" s="22" t="s">
        <v>281</v>
      </c>
      <c r="B73" s="44" t="s">
        <v>290</v>
      </c>
      <c r="C73" s="30"/>
    </row>
    <row r="74" spans="1:3" s="2" customFormat="1" ht="12" customHeight="1" thickBot="1">
      <c r="A74" s="27" t="s">
        <v>282</v>
      </c>
      <c r="B74" s="209" t="s">
        <v>295</v>
      </c>
      <c r="C74" s="28"/>
    </row>
    <row r="75" spans="1:4" s="2" customFormat="1" ht="15" customHeight="1" thickBot="1">
      <c r="A75" s="37" t="s">
        <v>15</v>
      </c>
      <c r="B75" s="58" t="s">
        <v>283</v>
      </c>
      <c r="C75" s="75">
        <v>1006328</v>
      </c>
      <c r="D75" s="230"/>
    </row>
    <row r="76" spans="1:3" s="2" customFormat="1" ht="22.5" customHeight="1">
      <c r="A76" s="774"/>
      <c r="B76" s="774"/>
      <c r="C76" s="774"/>
    </row>
    <row r="77" spans="1:3" s="2" customFormat="1" ht="12.75" customHeight="1">
      <c r="A77" s="7"/>
      <c r="B77" s="8"/>
      <c r="C77" s="1"/>
    </row>
    <row r="78" spans="1:3" ht="16.5" customHeight="1">
      <c r="A78" s="772" t="s">
        <v>32</v>
      </c>
      <c r="B78" s="772"/>
      <c r="C78" s="772"/>
    </row>
    <row r="79" spans="1:3" ht="16.5" customHeight="1" thickBot="1">
      <c r="A79" s="775" t="s">
        <v>178</v>
      </c>
      <c r="B79" s="775"/>
      <c r="C79" s="260"/>
    </row>
    <row r="80" spans="1:3" ht="37.5" customHeight="1" thickBot="1">
      <c r="A80" s="46" t="s">
        <v>1</v>
      </c>
      <c r="B80" s="47" t="s">
        <v>33</v>
      </c>
      <c r="C80" s="72" t="s">
        <v>737</v>
      </c>
    </row>
    <row r="81" spans="1:3" s="73" customFormat="1" ht="12" customHeight="1" thickBot="1">
      <c r="A81" s="60">
        <v>1</v>
      </c>
      <c r="B81" s="61">
        <v>2</v>
      </c>
      <c r="C81" s="62">
        <v>3</v>
      </c>
    </row>
    <row r="82" spans="1:3" ht="12" customHeight="1" thickBot="1">
      <c r="A82" s="40" t="s">
        <v>3</v>
      </c>
      <c r="B82" s="57" t="s">
        <v>296</v>
      </c>
      <c r="C82" s="78">
        <f>SUM(C83:C87)</f>
        <v>621082</v>
      </c>
    </row>
    <row r="83" spans="1:3" ht="12" customHeight="1">
      <c r="A83" s="26" t="s">
        <v>115</v>
      </c>
      <c r="B83" s="17" t="s">
        <v>34</v>
      </c>
      <c r="C83" s="18">
        <v>204610</v>
      </c>
    </row>
    <row r="84" spans="1:3" ht="12" customHeight="1">
      <c r="A84" s="22" t="s">
        <v>116</v>
      </c>
      <c r="B84" s="10" t="s">
        <v>297</v>
      </c>
      <c r="C84" s="11">
        <v>53325</v>
      </c>
    </row>
    <row r="85" spans="1:3" ht="12" customHeight="1">
      <c r="A85" s="22" t="s">
        <v>117</v>
      </c>
      <c r="B85" s="10" t="s">
        <v>161</v>
      </c>
      <c r="C85" s="16">
        <v>310667</v>
      </c>
    </row>
    <row r="86" spans="1:3" ht="12" customHeight="1">
      <c r="A86" s="22" t="s">
        <v>118</v>
      </c>
      <c r="B86" s="19" t="s">
        <v>298</v>
      </c>
      <c r="C86" s="16">
        <v>32900</v>
      </c>
    </row>
    <row r="87" spans="1:3" ht="12" customHeight="1">
      <c r="A87" s="22" t="s">
        <v>130</v>
      </c>
      <c r="B87" s="35" t="s">
        <v>299</v>
      </c>
      <c r="C87" s="16">
        <v>19580</v>
      </c>
    </row>
    <row r="88" spans="1:3" ht="12" customHeight="1">
      <c r="A88" s="22" t="s">
        <v>119</v>
      </c>
      <c r="B88" s="10" t="s">
        <v>350</v>
      </c>
      <c r="C88" s="16"/>
    </row>
    <row r="89" spans="1:3" ht="12" customHeight="1">
      <c r="A89" s="22" t="s">
        <v>120</v>
      </c>
      <c r="B89" s="269" t="s">
        <v>351</v>
      </c>
      <c r="C89" s="16"/>
    </row>
    <row r="90" spans="1:3" ht="12" customHeight="1">
      <c r="A90" s="22" t="s">
        <v>131</v>
      </c>
      <c r="B90" s="269" t="s">
        <v>352</v>
      </c>
      <c r="C90" s="16"/>
    </row>
    <row r="91" spans="1:3" ht="12" customHeight="1">
      <c r="A91" s="22" t="s">
        <v>132</v>
      </c>
      <c r="B91" s="270" t="s">
        <v>353</v>
      </c>
      <c r="C91" s="16">
        <v>4500</v>
      </c>
    </row>
    <row r="92" spans="1:3" ht="12" customHeight="1">
      <c r="A92" s="22" t="s">
        <v>133</v>
      </c>
      <c r="B92" s="270" t="s">
        <v>354</v>
      </c>
      <c r="C92" s="16">
        <v>9080</v>
      </c>
    </row>
    <row r="93" spans="1:3" ht="12" customHeight="1">
      <c r="A93" s="21" t="s">
        <v>134</v>
      </c>
      <c r="B93" s="271" t="s">
        <v>355</v>
      </c>
      <c r="C93" s="16"/>
    </row>
    <row r="94" spans="1:3" ht="12" customHeight="1">
      <c r="A94" s="22" t="s">
        <v>136</v>
      </c>
      <c r="B94" s="271" t="s">
        <v>356</v>
      </c>
      <c r="C94" s="16">
        <v>6000</v>
      </c>
    </row>
    <row r="95" spans="1:3" ht="12" customHeight="1" thickBot="1">
      <c r="A95" s="27" t="s">
        <v>300</v>
      </c>
      <c r="B95" s="272" t="s">
        <v>357</v>
      </c>
      <c r="C95" s="36"/>
    </row>
    <row r="96" spans="1:3" ht="12" customHeight="1" thickBot="1">
      <c r="A96" s="37" t="s">
        <v>4</v>
      </c>
      <c r="B96" s="56" t="s">
        <v>301</v>
      </c>
      <c r="C96" s="79">
        <f>SUM(C97:C103)</f>
        <v>370073</v>
      </c>
    </row>
    <row r="97" spans="1:3" ht="12" customHeight="1">
      <c r="A97" s="24" t="s">
        <v>121</v>
      </c>
      <c r="B97" s="10" t="s">
        <v>302</v>
      </c>
      <c r="C97" s="14">
        <v>11450</v>
      </c>
    </row>
    <row r="98" spans="1:3" ht="12" customHeight="1">
      <c r="A98" s="24" t="s">
        <v>122</v>
      </c>
      <c r="B98" s="10" t="s">
        <v>303</v>
      </c>
      <c r="C98" s="11">
        <v>6000</v>
      </c>
    </row>
    <row r="99" spans="1:3" ht="12" customHeight="1">
      <c r="A99" s="24" t="s">
        <v>123</v>
      </c>
      <c r="B99" s="10" t="s">
        <v>304</v>
      </c>
      <c r="C99" s="11"/>
    </row>
    <row r="100" spans="1:3" ht="12" customHeight="1">
      <c r="A100" s="24" t="s">
        <v>124</v>
      </c>
      <c r="B100" s="10" t="s">
        <v>305</v>
      </c>
      <c r="C100" s="11"/>
    </row>
    <row r="101" spans="1:3" ht="12" customHeight="1">
      <c r="A101" s="24" t="s">
        <v>125</v>
      </c>
      <c r="B101" s="10" t="s">
        <v>310</v>
      </c>
      <c r="C101" s="11">
        <v>350981</v>
      </c>
    </row>
    <row r="102" spans="1:3" ht="24" customHeight="1">
      <c r="A102" s="24" t="s">
        <v>135</v>
      </c>
      <c r="B102" s="10" t="s">
        <v>311</v>
      </c>
      <c r="C102" s="11"/>
    </row>
    <row r="103" spans="1:3" ht="12" customHeight="1">
      <c r="A103" s="24" t="s">
        <v>142</v>
      </c>
      <c r="B103" s="10" t="s">
        <v>312</v>
      </c>
      <c r="C103" s="11">
        <v>1642</v>
      </c>
    </row>
    <row r="104" spans="1:3" ht="12" customHeight="1">
      <c r="A104" s="24" t="s">
        <v>306</v>
      </c>
      <c r="B104" s="10" t="s">
        <v>346</v>
      </c>
      <c r="C104" s="11"/>
    </row>
    <row r="105" spans="1:3" ht="12" customHeight="1">
      <c r="A105" s="24" t="s">
        <v>307</v>
      </c>
      <c r="B105" s="269" t="s">
        <v>347</v>
      </c>
      <c r="C105" s="11">
        <v>1642</v>
      </c>
    </row>
    <row r="106" spans="1:3" ht="12" customHeight="1">
      <c r="A106" s="21" t="s">
        <v>308</v>
      </c>
      <c r="B106" s="269" t="s">
        <v>348</v>
      </c>
      <c r="C106" s="16"/>
    </row>
    <row r="107" spans="1:3" ht="12" customHeight="1" thickBot="1">
      <c r="A107" s="25" t="s">
        <v>309</v>
      </c>
      <c r="B107" s="269" t="s">
        <v>349</v>
      </c>
      <c r="C107" s="16"/>
    </row>
    <row r="108" spans="1:3" ht="12" customHeight="1" thickBot="1">
      <c r="A108" s="37" t="s">
        <v>5</v>
      </c>
      <c r="B108" s="56" t="s">
        <v>313</v>
      </c>
      <c r="C108" s="334"/>
    </row>
    <row r="109" spans="1:3" ht="12" customHeight="1" thickBot="1">
      <c r="A109" s="37" t="s">
        <v>6</v>
      </c>
      <c r="B109" s="56" t="s">
        <v>314</v>
      </c>
      <c r="C109" s="79">
        <f>SUM(C110:C111)</f>
        <v>15173</v>
      </c>
    </row>
    <row r="110" spans="1:3" ht="12" customHeight="1">
      <c r="A110" s="24" t="s">
        <v>97</v>
      </c>
      <c r="B110" s="13" t="s">
        <v>52</v>
      </c>
      <c r="C110" s="14">
        <v>3000</v>
      </c>
    </row>
    <row r="111" spans="1:3" ht="12" customHeight="1" thickBot="1">
      <c r="A111" s="22" t="s">
        <v>98</v>
      </c>
      <c r="B111" s="10" t="s">
        <v>53</v>
      </c>
      <c r="C111" s="11">
        <v>12173</v>
      </c>
    </row>
    <row r="112" spans="1:3" ht="12" customHeight="1" thickBot="1">
      <c r="A112" s="37" t="s">
        <v>7</v>
      </c>
      <c r="B112" s="201" t="s">
        <v>185</v>
      </c>
      <c r="C112" s="79">
        <f>+C82+C96+C108+C109</f>
        <v>1006328</v>
      </c>
    </row>
    <row r="113" spans="1:3" ht="12" customHeight="1" thickBot="1">
      <c r="A113" s="37" t="s">
        <v>8</v>
      </c>
      <c r="B113" s="56" t="s">
        <v>315</v>
      </c>
      <c r="C113" s="79">
        <f>SUM(C114,C123)</f>
        <v>0</v>
      </c>
    </row>
    <row r="114" spans="1:3" ht="12" customHeight="1">
      <c r="A114" s="24" t="s">
        <v>102</v>
      </c>
      <c r="B114" s="45" t="s">
        <v>322</v>
      </c>
      <c r="C114" s="335"/>
    </row>
    <row r="115" spans="1:3" ht="12" customHeight="1">
      <c r="A115" s="24" t="s">
        <v>105</v>
      </c>
      <c r="B115" s="203" t="s">
        <v>323</v>
      </c>
      <c r="C115" s="11"/>
    </row>
    <row r="116" spans="1:3" ht="12" customHeight="1">
      <c r="A116" s="24" t="s">
        <v>106</v>
      </c>
      <c r="B116" s="203" t="s">
        <v>324</v>
      </c>
      <c r="C116" s="11"/>
    </row>
    <row r="117" spans="1:3" ht="12" customHeight="1">
      <c r="A117" s="24" t="s">
        <v>107</v>
      </c>
      <c r="B117" s="203" t="s">
        <v>187</v>
      </c>
      <c r="C117" s="11"/>
    </row>
    <row r="118" spans="1:3" ht="12" customHeight="1">
      <c r="A118" s="24" t="s">
        <v>108</v>
      </c>
      <c r="B118" s="203" t="s">
        <v>188</v>
      </c>
      <c r="C118" s="11"/>
    </row>
    <row r="119" spans="1:3" ht="12" customHeight="1">
      <c r="A119" s="24" t="s">
        <v>246</v>
      </c>
      <c r="B119" s="203" t="s">
        <v>325</v>
      </c>
      <c r="C119" s="11"/>
    </row>
    <row r="120" spans="1:3" ht="12" customHeight="1">
      <c r="A120" s="24" t="s">
        <v>316</v>
      </c>
      <c r="B120" s="203" t="s">
        <v>326</v>
      </c>
      <c r="C120" s="11"/>
    </row>
    <row r="121" spans="1:3" ht="12" customHeight="1">
      <c r="A121" s="24" t="s">
        <v>317</v>
      </c>
      <c r="B121" s="203" t="s">
        <v>327</v>
      </c>
      <c r="C121" s="11"/>
    </row>
    <row r="122" spans="1:3" ht="12" customHeight="1">
      <c r="A122" s="24" t="s">
        <v>318</v>
      </c>
      <c r="B122" s="203" t="s">
        <v>160</v>
      </c>
      <c r="C122" s="11"/>
    </row>
    <row r="123" spans="1:3" ht="12" customHeight="1">
      <c r="A123" s="24" t="s">
        <v>103</v>
      </c>
      <c r="B123" s="45" t="s">
        <v>328</v>
      </c>
      <c r="C123" s="335">
        <f>SUM(C124:C131)</f>
        <v>0</v>
      </c>
    </row>
    <row r="124" spans="1:3" ht="12" customHeight="1">
      <c r="A124" s="24" t="s">
        <v>111</v>
      </c>
      <c r="B124" s="203" t="s">
        <v>323</v>
      </c>
      <c r="C124" s="11"/>
    </row>
    <row r="125" spans="1:3" ht="12" customHeight="1">
      <c r="A125" s="24" t="s">
        <v>112</v>
      </c>
      <c r="B125" s="203" t="s">
        <v>329</v>
      </c>
      <c r="C125" s="11"/>
    </row>
    <row r="126" spans="1:3" ht="12" customHeight="1">
      <c r="A126" s="24" t="s">
        <v>113</v>
      </c>
      <c r="B126" s="203" t="s">
        <v>187</v>
      </c>
      <c r="C126" s="11"/>
    </row>
    <row r="127" spans="1:3" ht="12" customHeight="1">
      <c r="A127" s="24" t="s">
        <v>114</v>
      </c>
      <c r="B127" s="203" t="s">
        <v>188</v>
      </c>
      <c r="C127" s="210"/>
    </row>
    <row r="128" spans="1:3" ht="12" customHeight="1">
      <c r="A128" s="24" t="s">
        <v>247</v>
      </c>
      <c r="B128" s="203" t="s">
        <v>325</v>
      </c>
      <c r="C128" s="11"/>
    </row>
    <row r="129" spans="1:3" ht="12" customHeight="1">
      <c r="A129" s="24" t="s">
        <v>319</v>
      </c>
      <c r="B129" s="203" t="s">
        <v>330</v>
      </c>
      <c r="C129" s="16"/>
    </row>
    <row r="130" spans="1:3" ht="12" customHeight="1">
      <c r="A130" s="24" t="s">
        <v>320</v>
      </c>
      <c r="B130" s="203" t="s">
        <v>327</v>
      </c>
      <c r="C130" s="16"/>
    </row>
    <row r="131" spans="1:3" ht="12" customHeight="1" thickBot="1">
      <c r="A131" s="24" t="s">
        <v>321</v>
      </c>
      <c r="B131" s="203" t="s">
        <v>331</v>
      </c>
      <c r="C131" s="231"/>
    </row>
    <row r="132" spans="1:9" ht="15" customHeight="1" thickBot="1">
      <c r="A132" s="37" t="s">
        <v>9</v>
      </c>
      <c r="B132" s="59" t="s">
        <v>186</v>
      </c>
      <c r="C132" s="79">
        <f>SUM(C112,C113)</f>
        <v>1006328</v>
      </c>
      <c r="F132" s="76"/>
      <c r="G132" s="211"/>
      <c r="H132" s="211"/>
      <c r="I132" s="211"/>
    </row>
    <row r="133" spans="1:3" s="2" customFormat="1" ht="12.75" customHeight="1">
      <c r="A133" s="774"/>
      <c r="B133" s="774"/>
      <c r="C133" s="774"/>
    </row>
    <row r="135" spans="1:3" ht="15.75">
      <c r="A135" s="776" t="s">
        <v>189</v>
      </c>
      <c r="B135" s="776"/>
      <c r="C135" s="776"/>
    </row>
    <row r="136" spans="1:2" ht="16.5" thickBot="1">
      <c r="A136" s="775" t="s">
        <v>179</v>
      </c>
      <c r="B136" s="775"/>
    </row>
    <row r="137" spans="1:4" ht="23.25" customHeight="1" thickBot="1">
      <c r="A137" s="37">
        <v>1</v>
      </c>
      <c r="B137" s="56" t="s">
        <v>332</v>
      </c>
      <c r="C137" s="229">
        <f>+C55-C112</f>
        <v>-89739</v>
      </c>
      <c r="D137" s="232"/>
    </row>
    <row r="138" ht="15.75">
      <c r="C138" s="219"/>
    </row>
    <row r="139" spans="1:3" ht="33" customHeight="1">
      <c r="A139" s="777" t="s">
        <v>333</v>
      </c>
      <c r="B139" s="777"/>
      <c r="C139" s="777"/>
    </row>
    <row r="140" spans="1:2" ht="16.5" thickBot="1">
      <c r="A140" s="775" t="s">
        <v>180</v>
      </c>
      <c r="B140" s="775"/>
    </row>
    <row r="141" spans="1:3" ht="12" customHeight="1" thickBot="1">
      <c r="A141" s="37" t="s">
        <v>3</v>
      </c>
      <c r="B141" s="56" t="s">
        <v>334</v>
      </c>
      <c r="C141" s="222">
        <f>C142-C145</f>
        <v>40000</v>
      </c>
    </row>
    <row r="142" spans="1:3" ht="12.75" customHeight="1">
      <c r="A142" s="26" t="s">
        <v>115</v>
      </c>
      <c r="B142" s="17" t="s">
        <v>335</v>
      </c>
      <c r="C142" s="276">
        <v>40000</v>
      </c>
    </row>
    <row r="143" spans="1:3" ht="12.75" customHeight="1">
      <c r="A143" s="21" t="s">
        <v>336</v>
      </c>
      <c r="B143" s="9" t="s">
        <v>342</v>
      </c>
      <c r="C143" s="278">
        <v>0</v>
      </c>
    </row>
    <row r="144" spans="1:3" ht="12.75" customHeight="1">
      <c r="A144" s="21" t="s">
        <v>337</v>
      </c>
      <c r="B144" s="273" t="s">
        <v>338</v>
      </c>
      <c r="C144" s="274">
        <v>40000</v>
      </c>
    </row>
    <row r="145" spans="1:3" ht="12.75" customHeight="1">
      <c r="A145" s="25" t="s">
        <v>116</v>
      </c>
      <c r="B145" s="20" t="s">
        <v>339</v>
      </c>
      <c r="C145" s="275">
        <f>+C113</f>
        <v>0</v>
      </c>
    </row>
    <row r="146" spans="1:3" ht="12.75" customHeight="1">
      <c r="A146" s="22" t="s">
        <v>340</v>
      </c>
      <c r="B146" s="10" t="s">
        <v>343</v>
      </c>
      <c r="C146" s="275">
        <f>+C114</f>
        <v>0</v>
      </c>
    </row>
    <row r="147" spans="1:3" ht="12.75" customHeight="1" thickBot="1">
      <c r="A147" s="27" t="s">
        <v>341</v>
      </c>
      <c r="B147" s="277" t="s">
        <v>344</v>
      </c>
      <c r="C147" s="221">
        <f>+C123</f>
        <v>0</v>
      </c>
    </row>
  </sheetData>
  <sheetProtection/>
  <mergeCells count="12">
    <mergeCell ref="A76:C76"/>
    <mergeCell ref="A79:B79"/>
    <mergeCell ref="A140:B140"/>
    <mergeCell ref="A135:C135"/>
    <mergeCell ref="A139:C139"/>
    <mergeCell ref="A133:C133"/>
    <mergeCell ref="A136:B136"/>
    <mergeCell ref="A78:C78"/>
    <mergeCell ref="A1:C1"/>
    <mergeCell ref="A2:C2"/>
    <mergeCell ref="A3:C3"/>
    <mergeCell ref="A4:C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Elek Város Önkormányzat
2012. ÉVI KÖLTSÉGVETÉSÉNEK MÉRLEGE&amp;10
&amp;R&amp;"Times New Roman CE,Félkövér dőlt"&amp;11 1. melléklet a 1/2014. (II.21.) önkormányzati rendelethez</oddHeader>
  </headerFooter>
  <rowBreaks count="1" manualBreakCount="1">
    <brk id="7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H14" sqref="H14"/>
    </sheetView>
  </sheetViews>
  <sheetFormatPr defaultColWidth="9.00390625" defaultRowHeight="12.75"/>
  <cols>
    <col min="1" max="1" width="47.125" style="81" customWidth="1"/>
    <col min="2" max="2" width="15.625" style="80" customWidth="1"/>
    <col min="3" max="3" width="16.375" style="80" customWidth="1"/>
    <col min="4" max="4" width="18.00390625" style="80" customWidth="1"/>
    <col min="5" max="5" width="16.625" style="80" customWidth="1"/>
    <col min="6" max="6" width="18.875" style="100" customWidth="1"/>
    <col min="7" max="8" width="12.875" style="80" customWidth="1"/>
    <col min="9" max="9" width="13.875" style="80" customWidth="1"/>
    <col min="10" max="16384" width="9.375" style="80" customWidth="1"/>
  </cols>
  <sheetData>
    <row r="1" spans="1:6" ht="14.25">
      <c r="A1" s="804"/>
      <c r="B1" s="804"/>
      <c r="C1" s="804"/>
      <c r="D1" s="804"/>
      <c r="E1" s="804"/>
      <c r="F1" s="804"/>
    </row>
    <row r="2" spans="1:6" ht="14.25">
      <c r="A2" s="804"/>
      <c r="B2" s="804"/>
      <c r="C2" s="804"/>
      <c r="D2" s="804"/>
      <c r="E2" s="804"/>
      <c r="F2" s="804"/>
    </row>
    <row r="3" spans="1:6" ht="14.25">
      <c r="A3" s="804"/>
      <c r="B3" s="804"/>
      <c r="C3" s="804"/>
      <c r="D3" s="804"/>
      <c r="E3" s="804"/>
      <c r="F3" s="804"/>
    </row>
    <row r="4" spans="2:4" ht="12.75">
      <c r="B4" s="805"/>
      <c r="C4" s="805"/>
      <c r="D4" s="805"/>
    </row>
    <row r="5" spans="1:6" ht="12.75" customHeight="1" thickBot="1">
      <c r="A5" s="361"/>
      <c r="B5" s="100"/>
      <c r="C5" s="100"/>
      <c r="D5" s="100"/>
      <c r="E5" s="100"/>
      <c r="F5" s="95" t="s">
        <v>57</v>
      </c>
    </row>
    <row r="6" spans="1:6" s="88" customFormat="1" ht="44.25" customHeight="1" thickBot="1">
      <c r="A6" s="362" t="s">
        <v>63</v>
      </c>
      <c r="B6" s="363" t="s">
        <v>64</v>
      </c>
      <c r="C6" s="363" t="s">
        <v>65</v>
      </c>
      <c r="D6" s="363" t="s">
        <v>802</v>
      </c>
      <c r="E6" s="363" t="s">
        <v>737</v>
      </c>
      <c r="F6" s="96" t="s">
        <v>803</v>
      </c>
    </row>
    <row r="7" spans="1:6" s="100" customFormat="1" ht="12" customHeight="1" thickBot="1">
      <c r="A7" s="97">
        <v>1</v>
      </c>
      <c r="B7" s="98">
        <v>2</v>
      </c>
      <c r="C7" s="98">
        <v>3</v>
      </c>
      <c r="D7" s="98">
        <v>4</v>
      </c>
      <c r="E7" s="98">
        <v>5</v>
      </c>
      <c r="F7" s="99" t="s">
        <v>88</v>
      </c>
    </row>
    <row r="8" spans="1:6" ht="15.75" customHeight="1">
      <c r="A8" s="90" t="s">
        <v>801</v>
      </c>
      <c r="B8" s="54">
        <v>359131</v>
      </c>
      <c r="C8" s="756" t="s">
        <v>805</v>
      </c>
      <c r="D8" s="54">
        <v>6650</v>
      </c>
      <c r="E8" s="54">
        <v>350981</v>
      </c>
      <c r="F8" s="102">
        <v>1500</v>
      </c>
    </row>
    <row r="9" spans="1:6" ht="15.75" customHeight="1">
      <c r="A9" s="90" t="s">
        <v>804</v>
      </c>
      <c r="B9" s="54">
        <v>11450</v>
      </c>
      <c r="C9" s="756" t="s">
        <v>806</v>
      </c>
      <c r="D9" s="54">
        <v>0</v>
      </c>
      <c r="E9" s="54">
        <v>11450</v>
      </c>
      <c r="F9" s="102">
        <v>0</v>
      </c>
    </row>
    <row r="10" spans="1:6" ht="15.75" customHeight="1">
      <c r="A10" s="90"/>
      <c r="B10" s="54"/>
      <c r="C10" s="756"/>
      <c r="D10" s="54"/>
      <c r="E10" s="54"/>
      <c r="F10" s="102"/>
    </row>
    <row r="11" spans="1:6" ht="15.75" customHeight="1">
      <c r="A11" s="103"/>
      <c r="B11" s="54"/>
      <c r="C11" s="756"/>
      <c r="D11" s="54"/>
      <c r="E11" s="54"/>
      <c r="F11" s="102">
        <f aca="true" t="shared" si="0" ref="F11:F21">B11-D11-E11</f>
        <v>0</v>
      </c>
    </row>
    <row r="12" spans="1:6" ht="15.75" customHeight="1">
      <c r="A12" s="90"/>
      <c r="B12" s="54"/>
      <c r="C12" s="756"/>
      <c r="D12" s="54"/>
      <c r="E12" s="54"/>
      <c r="F12" s="102">
        <f t="shared" si="0"/>
        <v>0</v>
      </c>
    </row>
    <row r="13" spans="1:6" ht="15.75" customHeight="1">
      <c r="A13" s="103"/>
      <c r="B13" s="54"/>
      <c r="C13" s="756"/>
      <c r="D13" s="54"/>
      <c r="E13" s="54"/>
      <c r="F13" s="102">
        <f t="shared" si="0"/>
        <v>0</v>
      </c>
    </row>
    <row r="14" spans="1:6" ht="15.75" customHeight="1">
      <c r="A14" s="90"/>
      <c r="B14" s="54"/>
      <c r="C14" s="756"/>
      <c r="D14" s="54"/>
      <c r="E14" s="54"/>
      <c r="F14" s="102">
        <f t="shared" si="0"/>
        <v>0</v>
      </c>
    </row>
    <row r="15" spans="1:6" ht="15.75" customHeight="1">
      <c r="A15" s="90"/>
      <c r="B15" s="54"/>
      <c r="C15" s="756"/>
      <c r="D15" s="54"/>
      <c r="E15" s="54"/>
      <c r="F15" s="102">
        <f t="shared" si="0"/>
        <v>0</v>
      </c>
    </row>
    <row r="16" spans="1:6" ht="15.75" customHeight="1">
      <c r="A16" s="90"/>
      <c r="B16" s="54"/>
      <c r="C16" s="756"/>
      <c r="D16" s="54"/>
      <c r="E16" s="54"/>
      <c r="F16" s="102">
        <f t="shared" si="0"/>
        <v>0</v>
      </c>
    </row>
    <row r="17" spans="1:6" ht="15.75" customHeight="1">
      <c r="A17" s="90"/>
      <c r="B17" s="54"/>
      <c r="C17" s="756"/>
      <c r="D17" s="54"/>
      <c r="E17" s="54"/>
      <c r="F17" s="102">
        <f t="shared" si="0"/>
        <v>0</v>
      </c>
    </row>
    <row r="18" spans="1:6" ht="15.75" customHeight="1">
      <c r="A18" s="90"/>
      <c r="B18" s="54"/>
      <c r="C18" s="101"/>
      <c r="D18" s="54"/>
      <c r="E18" s="54"/>
      <c r="F18" s="102">
        <f t="shared" si="0"/>
        <v>0</v>
      </c>
    </row>
    <row r="19" spans="1:6" ht="15.75" customHeight="1">
      <c r="A19" s="90"/>
      <c r="B19" s="54"/>
      <c r="C19" s="101"/>
      <c r="D19" s="54"/>
      <c r="E19" s="54"/>
      <c r="F19" s="102">
        <f t="shared" si="0"/>
        <v>0</v>
      </c>
    </row>
    <row r="20" spans="1:6" ht="15.75" customHeight="1">
      <c r="A20" s="90"/>
      <c r="B20" s="54"/>
      <c r="C20" s="101"/>
      <c r="D20" s="54"/>
      <c r="E20" s="54"/>
      <c r="F20" s="102">
        <f t="shared" si="0"/>
        <v>0</v>
      </c>
    </row>
    <row r="21" spans="1:6" ht="15.75" customHeight="1" thickBot="1">
      <c r="A21" s="104"/>
      <c r="B21" s="55"/>
      <c r="C21" s="105"/>
      <c r="D21" s="55"/>
      <c r="E21" s="55"/>
      <c r="F21" s="106">
        <f t="shared" si="0"/>
        <v>0</v>
      </c>
    </row>
    <row r="22" spans="1:6" s="109" customFormat="1" ht="18" customHeight="1" thickBot="1">
      <c r="A22" s="364" t="s">
        <v>62</v>
      </c>
      <c r="B22" s="107">
        <f>SUM(B8:B21)</f>
        <v>370581</v>
      </c>
      <c r="C22" s="192"/>
      <c r="D22" s="107">
        <f>SUM(D8:D21)</f>
        <v>6650</v>
      </c>
      <c r="E22" s="107">
        <f>SUM(E8:E21)</f>
        <v>362431</v>
      </c>
      <c r="F22" s="108">
        <v>0</v>
      </c>
    </row>
  </sheetData>
  <sheetProtection/>
  <mergeCells count="4">
    <mergeCell ref="A1:F1"/>
    <mergeCell ref="A2:F2"/>
    <mergeCell ref="A3:F3"/>
    <mergeCell ref="B4:D4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Beruházási (felhalmozási) kiadások
előirányzata beruházásonként &amp;R&amp;"Times New Roman CE,Félkövér dőlt"&amp;11 7. melléklet a 1/2014. (II.21.)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I29" sqref="I29"/>
    </sheetView>
  </sheetViews>
  <sheetFormatPr defaultColWidth="9.00390625" defaultRowHeight="12.75"/>
  <cols>
    <col min="1" max="1" width="60.625" style="81" customWidth="1"/>
    <col min="2" max="2" width="15.625" style="80" customWidth="1"/>
    <col min="3" max="3" width="16.375" style="80" customWidth="1"/>
    <col min="4" max="4" width="18.00390625" style="80" customWidth="1"/>
    <col min="5" max="5" width="16.625" style="80" customWidth="1"/>
    <col min="6" max="6" width="18.875" style="80" customWidth="1"/>
    <col min="7" max="8" width="12.875" style="80" customWidth="1"/>
    <col min="9" max="9" width="13.875" style="80" customWidth="1"/>
    <col min="10" max="16384" width="9.375" style="80" customWidth="1"/>
  </cols>
  <sheetData>
    <row r="1" spans="1:6" ht="14.25">
      <c r="A1" s="804"/>
      <c r="B1" s="804"/>
      <c r="C1" s="804"/>
      <c r="D1" s="804"/>
      <c r="E1" s="804"/>
      <c r="F1" s="804"/>
    </row>
    <row r="2" spans="1:6" ht="14.25">
      <c r="A2" s="804"/>
      <c r="B2" s="804"/>
      <c r="C2" s="804"/>
      <c r="D2" s="804"/>
      <c r="E2" s="804"/>
      <c r="F2" s="804"/>
    </row>
    <row r="3" spans="1:6" ht="14.25">
      <c r="A3" s="804"/>
      <c r="B3" s="804"/>
      <c r="C3" s="804"/>
      <c r="D3" s="804"/>
      <c r="E3" s="804"/>
      <c r="F3" s="804"/>
    </row>
    <row r="4" spans="1:6" ht="12.75" customHeight="1" thickBot="1">
      <c r="A4" s="361"/>
      <c r="B4" s="100"/>
      <c r="C4" s="100"/>
      <c r="D4" s="100"/>
      <c r="E4" s="100"/>
      <c r="F4" s="95" t="s">
        <v>57</v>
      </c>
    </row>
    <row r="5" spans="1:6" s="88" customFormat="1" ht="48.75" customHeight="1" thickBot="1">
      <c r="A5" s="362" t="s">
        <v>66</v>
      </c>
      <c r="B5" s="363" t="s">
        <v>64</v>
      </c>
      <c r="C5" s="363" t="s">
        <v>65</v>
      </c>
      <c r="D5" s="363" t="s">
        <v>802</v>
      </c>
      <c r="E5" s="363" t="s">
        <v>737</v>
      </c>
      <c r="F5" s="96" t="s">
        <v>817</v>
      </c>
    </row>
    <row r="6" spans="1:6" s="100" customFormat="1" ht="15" customHeight="1" thickBot="1">
      <c r="A6" s="97">
        <v>1</v>
      </c>
      <c r="B6" s="98">
        <v>2</v>
      </c>
      <c r="C6" s="98">
        <v>3</v>
      </c>
      <c r="D6" s="98">
        <v>4</v>
      </c>
      <c r="E6" s="98">
        <v>5</v>
      </c>
      <c r="F6" s="99">
        <v>6</v>
      </c>
    </row>
    <row r="7" spans="1:6" ht="15.75" customHeight="1">
      <c r="A7" s="90" t="s">
        <v>807</v>
      </c>
      <c r="B7" s="54">
        <v>6000</v>
      </c>
      <c r="C7" s="756" t="s">
        <v>806</v>
      </c>
      <c r="D7" s="54">
        <v>0</v>
      </c>
      <c r="E7" s="54">
        <v>6000</v>
      </c>
      <c r="F7" s="102">
        <f>B7-D7-E7</f>
        <v>0</v>
      </c>
    </row>
    <row r="8" spans="1:6" ht="15.75" customHeight="1">
      <c r="A8" s="110"/>
      <c r="B8" s="111"/>
      <c r="C8" s="112"/>
      <c r="D8" s="111"/>
      <c r="E8" s="111"/>
      <c r="F8" s="113">
        <f aca="true" t="shared" si="0" ref="F8:F25">B8-D8-E8</f>
        <v>0</v>
      </c>
    </row>
    <row r="9" spans="1:6" ht="15.75" customHeight="1">
      <c r="A9" s="110"/>
      <c r="B9" s="111"/>
      <c r="C9" s="112"/>
      <c r="D9" s="111"/>
      <c r="E9" s="111"/>
      <c r="F9" s="113">
        <f t="shared" si="0"/>
        <v>0</v>
      </c>
    </row>
    <row r="10" spans="1:6" ht="15.75" customHeight="1">
      <c r="A10" s="110"/>
      <c r="B10" s="111"/>
      <c r="C10" s="112"/>
      <c r="D10" s="111"/>
      <c r="E10" s="111"/>
      <c r="F10" s="113">
        <f t="shared" si="0"/>
        <v>0</v>
      </c>
    </row>
    <row r="11" spans="1:6" ht="15.75" customHeight="1">
      <c r="A11" s="110"/>
      <c r="B11" s="111"/>
      <c r="C11" s="112"/>
      <c r="D11" s="111"/>
      <c r="E11" s="111"/>
      <c r="F11" s="113">
        <f t="shared" si="0"/>
        <v>0</v>
      </c>
    </row>
    <row r="12" spans="1:6" ht="15.75" customHeight="1">
      <c r="A12" s="110"/>
      <c r="B12" s="111"/>
      <c r="C12" s="112"/>
      <c r="D12" s="111"/>
      <c r="E12" s="111"/>
      <c r="F12" s="113">
        <f t="shared" si="0"/>
        <v>0</v>
      </c>
    </row>
    <row r="13" spans="1:6" ht="15.75" customHeight="1">
      <c r="A13" s="110"/>
      <c r="B13" s="111"/>
      <c r="C13" s="112"/>
      <c r="D13" s="111"/>
      <c r="E13" s="111"/>
      <c r="F13" s="113">
        <f t="shared" si="0"/>
        <v>0</v>
      </c>
    </row>
    <row r="14" spans="1:6" ht="15.75" customHeight="1">
      <c r="A14" s="110"/>
      <c r="B14" s="111"/>
      <c r="C14" s="112"/>
      <c r="D14" s="111"/>
      <c r="E14" s="111"/>
      <c r="F14" s="113">
        <f t="shared" si="0"/>
        <v>0</v>
      </c>
    </row>
    <row r="15" spans="1:6" ht="15.75" customHeight="1">
      <c r="A15" s="110"/>
      <c r="B15" s="111"/>
      <c r="C15" s="112"/>
      <c r="D15" s="111"/>
      <c r="E15" s="111"/>
      <c r="F15" s="113">
        <f t="shared" si="0"/>
        <v>0</v>
      </c>
    </row>
    <row r="16" spans="1:6" ht="15.75" customHeight="1">
      <c r="A16" s="110"/>
      <c r="B16" s="111"/>
      <c r="C16" s="112"/>
      <c r="D16" s="111"/>
      <c r="E16" s="111"/>
      <c r="F16" s="113">
        <f t="shared" si="0"/>
        <v>0</v>
      </c>
    </row>
    <row r="17" spans="1:6" ht="15.75" customHeight="1">
      <c r="A17" s="110"/>
      <c r="B17" s="111"/>
      <c r="C17" s="112"/>
      <c r="D17" s="111"/>
      <c r="E17" s="111"/>
      <c r="F17" s="113">
        <f t="shared" si="0"/>
        <v>0</v>
      </c>
    </row>
    <row r="18" spans="1:6" ht="15.75" customHeight="1">
      <c r="A18" s="110"/>
      <c r="B18" s="111"/>
      <c r="C18" s="112"/>
      <c r="D18" s="111"/>
      <c r="E18" s="111"/>
      <c r="F18" s="113">
        <f t="shared" si="0"/>
        <v>0</v>
      </c>
    </row>
    <row r="19" spans="1:6" ht="15.75" customHeight="1">
      <c r="A19" s="110"/>
      <c r="B19" s="111"/>
      <c r="C19" s="112"/>
      <c r="D19" s="111"/>
      <c r="E19" s="111"/>
      <c r="F19" s="113">
        <f t="shared" si="0"/>
        <v>0</v>
      </c>
    </row>
    <row r="20" spans="1:6" ht="15.75" customHeight="1">
      <c r="A20" s="110"/>
      <c r="B20" s="111"/>
      <c r="C20" s="112"/>
      <c r="D20" s="111"/>
      <c r="E20" s="111"/>
      <c r="F20" s="113">
        <f t="shared" si="0"/>
        <v>0</v>
      </c>
    </row>
    <row r="21" spans="1:6" ht="15.75" customHeight="1">
      <c r="A21" s="110"/>
      <c r="B21" s="111"/>
      <c r="C21" s="112"/>
      <c r="D21" s="111"/>
      <c r="E21" s="111"/>
      <c r="F21" s="113">
        <f t="shared" si="0"/>
        <v>0</v>
      </c>
    </row>
    <row r="22" spans="1:6" ht="15.75" customHeight="1">
      <c r="A22" s="110"/>
      <c r="B22" s="111"/>
      <c r="C22" s="112"/>
      <c r="D22" s="111"/>
      <c r="E22" s="111"/>
      <c r="F22" s="113">
        <f t="shared" si="0"/>
        <v>0</v>
      </c>
    </row>
    <row r="23" spans="1:6" ht="15.75" customHeight="1">
      <c r="A23" s="110"/>
      <c r="B23" s="111"/>
      <c r="C23" s="112"/>
      <c r="D23" s="111"/>
      <c r="E23" s="111"/>
      <c r="F23" s="113">
        <f t="shared" si="0"/>
        <v>0</v>
      </c>
    </row>
    <row r="24" spans="1:6" ht="15.75" customHeight="1">
      <c r="A24" s="110"/>
      <c r="B24" s="111"/>
      <c r="C24" s="112"/>
      <c r="D24" s="111"/>
      <c r="E24" s="111"/>
      <c r="F24" s="113">
        <f t="shared" si="0"/>
        <v>0</v>
      </c>
    </row>
    <row r="25" spans="1:6" ht="15.75" customHeight="1" thickBot="1">
      <c r="A25" s="114"/>
      <c r="B25" s="115"/>
      <c r="C25" s="115"/>
      <c r="D25" s="115"/>
      <c r="E25" s="115"/>
      <c r="F25" s="116">
        <f t="shared" si="0"/>
        <v>0</v>
      </c>
    </row>
    <row r="26" spans="1:6" s="109" customFormat="1" ht="18" customHeight="1" thickBot="1">
      <c r="A26" s="364" t="s">
        <v>62</v>
      </c>
      <c r="B26" s="365">
        <f>SUM(B7:B25)</f>
        <v>6000</v>
      </c>
      <c r="C26" s="193"/>
      <c r="D26" s="365">
        <f>SUM(D7:D25)</f>
        <v>0</v>
      </c>
      <c r="E26" s="365">
        <f>SUM(E7:E25)</f>
        <v>6000</v>
      </c>
      <c r="F26" s="117">
        <f>SUM(F7:F25)</f>
        <v>0</v>
      </c>
    </row>
  </sheetData>
  <sheetProtection/>
  <mergeCells count="3">
    <mergeCell ref="A1:F1"/>
    <mergeCell ref="A2:F2"/>
    <mergeCell ref="A3:F3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
Felújítási kiadások előirányzata felújításonként&amp;14 &amp;R&amp;"Times New Roman CE,Félkövér dőlt"&amp;12 &amp;11 8. melléklet a .1/2014. (II.21.)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00390625" defaultRowHeight="12.75"/>
  <cols>
    <col min="1" max="1" width="38.625" style="93" customWidth="1"/>
    <col min="2" max="5" width="13.875" style="93" customWidth="1"/>
    <col min="6" max="16384" width="9.375" style="93" customWidth="1"/>
  </cols>
  <sheetData>
    <row r="1" spans="1:5" ht="15.75">
      <c r="A1" s="382" t="s">
        <v>159</v>
      </c>
      <c r="B1" s="806" t="s">
        <v>636</v>
      </c>
      <c r="C1" s="806"/>
      <c r="D1" s="806"/>
      <c r="E1" s="806"/>
    </row>
    <row r="2" spans="1:5" ht="14.25" thickBot="1">
      <c r="A2" s="381"/>
      <c r="B2" s="381"/>
      <c r="C2" s="381"/>
      <c r="D2" s="807" t="s">
        <v>152</v>
      </c>
      <c r="E2" s="807"/>
    </row>
    <row r="3" spans="1:5" ht="15" customHeight="1" thickBot="1">
      <c r="A3" s="383" t="s">
        <v>151</v>
      </c>
      <c r="B3" s="384" t="s">
        <v>211</v>
      </c>
      <c r="C3" s="384">
        <v>2014</v>
      </c>
      <c r="D3" s="384" t="s">
        <v>580</v>
      </c>
      <c r="E3" s="385" t="s">
        <v>37</v>
      </c>
    </row>
    <row r="4" spans="1:5" ht="12.75">
      <c r="A4" s="386" t="s">
        <v>153</v>
      </c>
      <c r="B4" s="157">
        <v>0</v>
      </c>
      <c r="C4" s="157">
        <v>0</v>
      </c>
      <c r="D4" s="157">
        <v>0</v>
      </c>
      <c r="E4" s="387">
        <f aca="true" t="shared" si="0" ref="E4:E9">SUM(B4:D4)</f>
        <v>0</v>
      </c>
    </row>
    <row r="5" spans="1:5" ht="12.75">
      <c r="A5" s="388" t="s">
        <v>168</v>
      </c>
      <c r="B5" s="158">
        <v>0</v>
      </c>
      <c r="C5" s="158">
        <v>0</v>
      </c>
      <c r="D5" s="158">
        <v>0</v>
      </c>
      <c r="E5" s="389">
        <f t="shared" si="0"/>
        <v>0</v>
      </c>
    </row>
    <row r="6" spans="1:5" ht="12.75">
      <c r="A6" s="390" t="s">
        <v>154</v>
      </c>
      <c r="B6" s="159">
        <v>5386</v>
      </c>
      <c r="C6" s="159">
        <v>284245</v>
      </c>
      <c r="D6" s="159">
        <v>1214</v>
      </c>
      <c r="E6" s="391">
        <f t="shared" si="0"/>
        <v>290845</v>
      </c>
    </row>
    <row r="7" spans="1:5" ht="12.75">
      <c r="A7" s="390" t="s">
        <v>171</v>
      </c>
      <c r="B7" s="159">
        <v>0</v>
      </c>
      <c r="C7" s="159"/>
      <c r="D7" s="159"/>
      <c r="E7" s="391">
        <f t="shared" si="0"/>
        <v>0</v>
      </c>
    </row>
    <row r="8" spans="1:5" ht="12.75">
      <c r="A8" s="390" t="s">
        <v>155</v>
      </c>
      <c r="B8" s="159">
        <v>0</v>
      </c>
      <c r="C8" s="159"/>
      <c r="D8" s="159"/>
      <c r="E8" s="391">
        <f t="shared" si="0"/>
        <v>0</v>
      </c>
    </row>
    <row r="9" spans="1:5" ht="13.5" thickBot="1">
      <c r="A9" s="390" t="s">
        <v>156</v>
      </c>
      <c r="B9" s="159">
        <v>1264</v>
      </c>
      <c r="C9" s="159">
        <v>50415</v>
      </c>
      <c r="D9" s="159">
        <v>16607</v>
      </c>
      <c r="E9" s="391">
        <f t="shared" si="0"/>
        <v>68286</v>
      </c>
    </row>
    <row r="10" spans="1:5" ht="13.5" thickBot="1">
      <c r="A10" s="392" t="s">
        <v>158</v>
      </c>
      <c r="B10" s="393">
        <f>B4+SUM(B6:B9)</f>
        <v>6650</v>
      </c>
      <c r="C10" s="393">
        <f>SUM(C4:C9)</f>
        <v>334660</v>
      </c>
      <c r="D10" s="393">
        <f>SUM(D4:D9)</f>
        <v>17821</v>
      </c>
      <c r="E10" s="394">
        <f>E4+SUM(E6:E9)</f>
        <v>359131</v>
      </c>
    </row>
    <row r="11" spans="1:5" ht="13.5" thickBot="1">
      <c r="A11" s="94"/>
      <c r="B11" s="94"/>
      <c r="C11" s="94"/>
      <c r="D11" s="757"/>
      <c r="E11" s="94"/>
    </row>
    <row r="12" spans="1:5" ht="15" customHeight="1" thickBot="1">
      <c r="A12" s="383" t="s">
        <v>157</v>
      </c>
      <c r="B12" s="384" t="s">
        <v>211</v>
      </c>
      <c r="C12" s="384" t="s">
        <v>376</v>
      </c>
      <c r="D12" s="384" t="s">
        <v>580</v>
      </c>
      <c r="E12" s="385" t="s">
        <v>37</v>
      </c>
    </row>
    <row r="13" spans="1:5" ht="12.75">
      <c r="A13" s="386" t="s">
        <v>164</v>
      </c>
      <c r="B13" s="157">
        <v>0</v>
      </c>
      <c r="C13" s="157">
        <v>0</v>
      </c>
      <c r="D13" s="157">
        <v>0</v>
      </c>
      <c r="E13" s="387">
        <v>0</v>
      </c>
    </row>
    <row r="14" spans="1:5" ht="12.75">
      <c r="A14" s="395" t="s">
        <v>165</v>
      </c>
      <c r="B14" s="159">
        <v>6650</v>
      </c>
      <c r="C14" s="159">
        <v>350981</v>
      </c>
      <c r="D14" s="159">
        <v>1500</v>
      </c>
      <c r="E14" s="391">
        <f>SUM(B14:D14)</f>
        <v>359131</v>
      </c>
    </row>
    <row r="15" spans="1:5" ht="12.75">
      <c r="A15" s="390" t="s">
        <v>166</v>
      </c>
      <c r="B15" s="159"/>
      <c r="C15" s="159">
        <v>0</v>
      </c>
      <c r="D15" s="159">
        <v>0</v>
      </c>
      <c r="E15" s="391">
        <f>SUM(B15:D15)</f>
        <v>0</v>
      </c>
    </row>
    <row r="16" spans="1:5" ht="13.5" thickBot="1">
      <c r="A16" s="390" t="s">
        <v>167</v>
      </c>
      <c r="B16" s="159"/>
      <c r="C16" s="159"/>
      <c r="D16" s="159"/>
      <c r="E16" s="391">
        <f>SUM(B16:D16)</f>
        <v>0</v>
      </c>
    </row>
    <row r="17" spans="1:5" ht="13.5" thickBot="1">
      <c r="A17" s="392" t="s">
        <v>38</v>
      </c>
      <c r="B17" s="393">
        <f>SUM(B13:B16)</f>
        <v>6650</v>
      </c>
      <c r="C17" s="393">
        <f>SUM(C13:C16)</f>
        <v>350981</v>
      </c>
      <c r="D17" s="393">
        <f>SUM(D14:D16)</f>
        <v>1500</v>
      </c>
      <c r="E17" s="394">
        <f>SUM(E13:E16)</f>
        <v>359131</v>
      </c>
    </row>
    <row r="18" spans="1:5" ht="12.75">
      <c r="A18" s="381"/>
      <c r="B18" s="381"/>
      <c r="C18" s="381"/>
      <c r="D18" s="381"/>
      <c r="E18" s="381"/>
    </row>
  </sheetData>
  <sheetProtection/>
  <mergeCells count="2">
    <mergeCell ref="B1:E1"/>
    <mergeCell ref="D2:E2"/>
  </mergeCells>
  <conditionalFormatting sqref="B17:E17 B10:D10 E13:E16 E4:E10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1/2014. (II.21.)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1">
      <selection activeCell="A1" sqref="A1: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812" t="s">
        <v>837</v>
      </c>
      <c r="B1" s="812"/>
      <c r="C1" s="812"/>
      <c r="D1" s="812"/>
    </row>
    <row r="2" spans="1:4" s="160" customFormat="1" ht="25.5" customHeight="1">
      <c r="A2" s="808" t="s">
        <v>454</v>
      </c>
      <c r="B2" s="809"/>
      <c r="C2" s="453" t="s">
        <v>453</v>
      </c>
      <c r="D2" s="398" t="s">
        <v>39</v>
      </c>
    </row>
    <row r="3" spans="1:6" s="160" customFormat="1" ht="16.5" thickBot="1">
      <c r="A3" s="399" t="s">
        <v>387</v>
      </c>
      <c r="B3" s="400"/>
      <c r="C3" s="454" t="s">
        <v>818</v>
      </c>
      <c r="D3" s="455" t="s">
        <v>40</v>
      </c>
      <c r="F3" s="562"/>
    </row>
    <row r="4" spans="1:4" s="161" customFormat="1" ht="15.75" customHeight="1" thickBot="1">
      <c r="A4" s="401"/>
      <c r="B4" s="401"/>
      <c r="C4" s="401"/>
      <c r="D4" s="402" t="s">
        <v>41</v>
      </c>
    </row>
    <row r="5" spans="1:4" ht="13.5" thickBot="1">
      <c r="A5" s="810" t="s">
        <v>389</v>
      </c>
      <c r="B5" s="811"/>
      <c r="C5" s="403" t="s">
        <v>42</v>
      </c>
      <c r="D5" s="404" t="s">
        <v>43</v>
      </c>
    </row>
    <row r="6" spans="1:4" s="118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18" customFormat="1" ht="15.75" customHeight="1" thickBot="1">
      <c r="A7" s="405"/>
      <c r="B7" s="406"/>
      <c r="C7" s="406" t="s">
        <v>44</v>
      </c>
      <c r="D7" s="407"/>
    </row>
    <row r="8" spans="1:4" s="118" customFormat="1" ht="12" customHeight="1" thickBot="1">
      <c r="A8" s="369" t="s">
        <v>3</v>
      </c>
      <c r="B8" s="408"/>
      <c r="C8" s="409" t="s">
        <v>390</v>
      </c>
      <c r="D8" s="225">
        <f>+D9+D17</f>
        <v>182883</v>
      </c>
    </row>
    <row r="9" spans="1:4" s="162" customFormat="1" ht="12" customHeight="1" thickBot="1">
      <c r="A9" s="369" t="s">
        <v>4</v>
      </c>
      <c r="B9" s="408"/>
      <c r="C9" s="409" t="s">
        <v>391</v>
      </c>
      <c r="D9" s="225">
        <v>44100</v>
      </c>
    </row>
    <row r="10" spans="1:4" s="163" customFormat="1" ht="12" customHeight="1">
      <c r="A10" s="410"/>
      <c r="B10" s="411" t="s">
        <v>121</v>
      </c>
      <c r="C10" s="412" t="s">
        <v>46</v>
      </c>
      <c r="D10" s="48">
        <v>37500</v>
      </c>
    </row>
    <row r="11" spans="1:4" s="163" customFormat="1" ht="12" customHeight="1">
      <c r="A11" s="410"/>
      <c r="B11" s="411" t="s">
        <v>122</v>
      </c>
      <c r="C11" s="412" t="s">
        <v>85</v>
      </c>
      <c r="D11" s="48"/>
    </row>
    <row r="12" spans="1:4" s="163" customFormat="1" ht="12" customHeight="1">
      <c r="A12" s="410"/>
      <c r="B12" s="411" t="s">
        <v>123</v>
      </c>
      <c r="C12" s="412" t="s">
        <v>47</v>
      </c>
      <c r="D12" s="48">
        <v>6600</v>
      </c>
    </row>
    <row r="13" spans="1:4" s="163" customFormat="1" ht="12" customHeight="1">
      <c r="A13" s="410"/>
      <c r="B13" s="411" t="s">
        <v>124</v>
      </c>
      <c r="C13" s="412" t="s">
        <v>214</v>
      </c>
      <c r="D13" s="48">
        <v>0</v>
      </c>
    </row>
    <row r="14" spans="1:4" s="163" customFormat="1" ht="12" customHeight="1">
      <c r="A14" s="410"/>
      <c r="B14" s="411" t="s">
        <v>125</v>
      </c>
      <c r="C14" s="412" t="s">
        <v>372</v>
      </c>
      <c r="D14" s="48"/>
    </row>
    <row r="15" spans="1:4" s="163" customFormat="1" ht="12" customHeight="1">
      <c r="A15" s="410"/>
      <c r="B15" s="411" t="s">
        <v>135</v>
      </c>
      <c r="C15" s="412" t="s">
        <v>216</v>
      </c>
      <c r="D15" s="48"/>
    </row>
    <row r="16" spans="1:4" s="163" customFormat="1" ht="12" customHeight="1" thickBot="1">
      <c r="A16" s="415"/>
      <c r="B16" s="571" t="s">
        <v>142</v>
      </c>
      <c r="C16" s="572" t="s">
        <v>215</v>
      </c>
      <c r="D16" s="50"/>
    </row>
    <row r="17" spans="1:4" s="162" customFormat="1" ht="12" customHeight="1" thickBot="1">
      <c r="A17" s="369" t="s">
        <v>5</v>
      </c>
      <c r="B17" s="408"/>
      <c r="C17" s="409" t="s">
        <v>217</v>
      </c>
      <c r="D17" s="225">
        <v>138783</v>
      </c>
    </row>
    <row r="18" spans="1:4" s="162" customFormat="1" ht="12" customHeight="1">
      <c r="A18" s="413"/>
      <c r="B18" s="411" t="s">
        <v>93</v>
      </c>
      <c r="C18" s="17" t="s">
        <v>222</v>
      </c>
      <c r="D18" s="49">
        <v>40100</v>
      </c>
    </row>
    <row r="19" spans="1:4" s="162" customFormat="1" ht="12" customHeight="1">
      <c r="A19" s="410"/>
      <c r="B19" s="411" t="s">
        <v>94</v>
      </c>
      <c r="C19" s="10" t="s">
        <v>223</v>
      </c>
      <c r="D19" s="48">
        <v>2050</v>
      </c>
    </row>
    <row r="20" spans="1:4" s="162" customFormat="1" ht="12" customHeight="1">
      <c r="A20" s="410"/>
      <c r="B20" s="411" t="s">
        <v>95</v>
      </c>
      <c r="C20" s="10" t="s">
        <v>224</v>
      </c>
      <c r="D20" s="48">
        <v>13000</v>
      </c>
    </row>
    <row r="21" spans="1:4" s="162" customFormat="1" ht="12" customHeight="1">
      <c r="A21" s="410"/>
      <c r="B21" s="411" t="s">
        <v>96</v>
      </c>
      <c r="C21" s="10" t="s">
        <v>225</v>
      </c>
      <c r="D21" s="48"/>
    </row>
    <row r="22" spans="1:4" s="162" customFormat="1" ht="12" customHeight="1">
      <c r="A22" s="410"/>
      <c r="B22" s="411" t="s">
        <v>218</v>
      </c>
      <c r="C22" s="9" t="s">
        <v>226</v>
      </c>
      <c r="D22" s="48"/>
    </row>
    <row r="23" spans="1:4" s="162" customFormat="1" ht="12" customHeight="1">
      <c r="A23" s="415"/>
      <c r="B23" s="411" t="s">
        <v>219</v>
      </c>
      <c r="C23" s="10" t="s">
        <v>227</v>
      </c>
      <c r="D23" s="50">
        <v>83633</v>
      </c>
    </row>
    <row r="24" spans="1:4" s="163" customFormat="1" ht="12" customHeight="1">
      <c r="A24" s="410"/>
      <c r="B24" s="411" t="s">
        <v>220</v>
      </c>
      <c r="C24" s="10" t="s">
        <v>228</v>
      </c>
      <c r="D24" s="48"/>
    </row>
    <row r="25" spans="1:4" s="163" customFormat="1" ht="12" customHeight="1" thickBot="1">
      <c r="A25" s="416"/>
      <c r="B25" s="417" t="s">
        <v>221</v>
      </c>
      <c r="C25" s="9" t="s">
        <v>229</v>
      </c>
      <c r="D25" s="51"/>
    </row>
    <row r="26" spans="1:4" s="163" customFormat="1" ht="12" customHeight="1" thickBot="1">
      <c r="A26" s="369" t="s">
        <v>6</v>
      </c>
      <c r="B26" s="418"/>
      <c r="C26" s="409" t="s">
        <v>232</v>
      </c>
      <c r="D26" s="306"/>
    </row>
    <row r="27" spans="1:4" s="162" customFormat="1" ht="12" customHeight="1" thickBot="1">
      <c r="A27" s="369" t="s">
        <v>7</v>
      </c>
      <c r="B27" s="408"/>
      <c r="C27" s="409" t="s">
        <v>455</v>
      </c>
      <c r="D27" s="225">
        <f>SUM(D28:D35)</f>
        <v>356186</v>
      </c>
    </row>
    <row r="28" spans="1:4" s="163" customFormat="1" ht="12" customHeight="1">
      <c r="A28" s="410"/>
      <c r="B28" s="411" t="s">
        <v>99</v>
      </c>
      <c r="C28" s="13" t="s">
        <v>567</v>
      </c>
      <c r="D28" s="551">
        <v>152225</v>
      </c>
    </row>
    <row r="29" spans="1:4" s="163" customFormat="1" ht="12" customHeight="1">
      <c r="A29" s="410"/>
      <c r="B29" s="411" t="s">
        <v>100</v>
      </c>
      <c r="C29" s="10" t="s">
        <v>740</v>
      </c>
      <c r="D29" s="551">
        <v>80160</v>
      </c>
    </row>
    <row r="30" spans="1:4" s="163" customFormat="1" ht="12" customHeight="1">
      <c r="A30" s="410"/>
      <c r="B30" s="411" t="s">
        <v>101</v>
      </c>
      <c r="C30" s="10" t="s">
        <v>568</v>
      </c>
      <c r="D30" s="551">
        <v>24807</v>
      </c>
    </row>
    <row r="31" spans="1:4" s="163" customFormat="1" ht="12" customHeight="1">
      <c r="A31" s="410"/>
      <c r="B31" s="411" t="s">
        <v>234</v>
      </c>
      <c r="C31" s="10" t="s">
        <v>569</v>
      </c>
      <c r="D31" s="551">
        <v>29947</v>
      </c>
    </row>
    <row r="32" spans="1:4" s="163" customFormat="1" ht="12" customHeight="1">
      <c r="A32" s="410"/>
      <c r="B32" s="411" t="s">
        <v>235</v>
      </c>
      <c r="C32" s="10" t="s">
        <v>570</v>
      </c>
      <c r="D32" s="551">
        <v>5665</v>
      </c>
    </row>
    <row r="33" spans="1:4" s="163" customFormat="1" ht="12" customHeight="1">
      <c r="A33" s="410"/>
      <c r="B33" s="411" t="s">
        <v>236</v>
      </c>
      <c r="C33" s="10" t="s">
        <v>738</v>
      </c>
      <c r="D33" s="551">
        <v>9688</v>
      </c>
    </row>
    <row r="34" spans="1:4" s="163" customFormat="1" ht="12" customHeight="1">
      <c r="A34" s="410"/>
      <c r="B34" s="411" t="s">
        <v>237</v>
      </c>
      <c r="C34" s="10" t="s">
        <v>739</v>
      </c>
      <c r="D34" s="551">
        <v>51444</v>
      </c>
    </row>
    <row r="35" spans="1:4" s="163" customFormat="1" ht="12" customHeight="1" thickBot="1">
      <c r="A35" s="416"/>
      <c r="B35" s="417" t="s">
        <v>238</v>
      </c>
      <c r="C35" s="20" t="s">
        <v>392</v>
      </c>
      <c r="D35" s="314">
        <v>2250</v>
      </c>
    </row>
    <row r="36" spans="1:4" s="163" customFormat="1" ht="12" customHeight="1" thickBot="1">
      <c r="A36" s="377" t="s">
        <v>8</v>
      </c>
      <c r="B36" s="202"/>
      <c r="C36" s="202" t="s">
        <v>393</v>
      </c>
      <c r="D36" s="225">
        <f>SUM(D37,D43)</f>
        <v>335100</v>
      </c>
    </row>
    <row r="37" spans="1:4" s="163" customFormat="1" ht="12" customHeight="1">
      <c r="A37" s="413"/>
      <c r="B37" s="307" t="s">
        <v>102</v>
      </c>
      <c r="C37" s="308" t="s">
        <v>248</v>
      </c>
      <c r="D37" s="414">
        <f>SUM(D38:D42)</f>
        <v>440</v>
      </c>
    </row>
    <row r="38" spans="1:4" s="163" customFormat="1" ht="12" customHeight="1">
      <c r="A38" s="410"/>
      <c r="B38" s="284" t="s">
        <v>105</v>
      </c>
      <c r="C38" s="43" t="s">
        <v>249</v>
      </c>
      <c r="D38" s="48">
        <v>440</v>
      </c>
    </row>
    <row r="39" spans="1:4" s="163" customFormat="1" ht="12" customHeight="1">
      <c r="A39" s="410"/>
      <c r="B39" s="284" t="s">
        <v>106</v>
      </c>
      <c r="C39" s="43" t="s">
        <v>250</v>
      </c>
      <c r="D39" s="48"/>
    </row>
    <row r="40" spans="1:4" s="163" customFormat="1" ht="12" customHeight="1">
      <c r="A40" s="410"/>
      <c r="B40" s="284" t="s">
        <v>107</v>
      </c>
      <c r="C40" s="43" t="s">
        <v>394</v>
      </c>
      <c r="D40" s="48"/>
    </row>
    <row r="41" spans="1:4" s="163" customFormat="1" ht="12" customHeight="1">
      <c r="A41" s="410"/>
      <c r="B41" s="284" t="s">
        <v>108</v>
      </c>
      <c r="C41" s="43" t="s">
        <v>49</v>
      </c>
      <c r="D41" s="48"/>
    </row>
    <row r="42" spans="1:4" s="163" customFormat="1" ht="12" customHeight="1">
      <c r="A42" s="410"/>
      <c r="B42" s="284" t="s">
        <v>246</v>
      </c>
      <c r="C42" s="43" t="s">
        <v>252</v>
      </c>
      <c r="D42" s="48"/>
    </row>
    <row r="43" spans="1:4" s="163" customFormat="1" ht="12" customHeight="1">
      <c r="A43" s="410"/>
      <c r="B43" s="284" t="s">
        <v>103</v>
      </c>
      <c r="C43" s="304" t="s">
        <v>253</v>
      </c>
      <c r="D43" s="102">
        <f>SUM(D44:D48)</f>
        <v>334660</v>
      </c>
    </row>
    <row r="44" spans="1:4" s="163" customFormat="1" ht="12" customHeight="1">
      <c r="A44" s="410"/>
      <c r="B44" s="284" t="s">
        <v>111</v>
      </c>
      <c r="C44" s="43" t="s">
        <v>249</v>
      </c>
      <c r="D44" s="48"/>
    </row>
    <row r="45" spans="1:4" s="163" customFormat="1" ht="12" customHeight="1">
      <c r="A45" s="410"/>
      <c r="B45" s="284" t="s">
        <v>112</v>
      </c>
      <c r="C45" s="43" t="s">
        <v>250</v>
      </c>
      <c r="D45" s="48"/>
    </row>
    <row r="46" spans="1:4" s="163" customFormat="1" ht="12" customHeight="1">
      <c r="A46" s="410"/>
      <c r="B46" s="284" t="s">
        <v>113</v>
      </c>
      <c r="C46" s="43" t="s">
        <v>251</v>
      </c>
      <c r="D46" s="48"/>
    </row>
    <row r="47" spans="1:4" s="163" customFormat="1" ht="12" customHeight="1">
      <c r="A47" s="410"/>
      <c r="B47" s="284" t="s">
        <v>114</v>
      </c>
      <c r="C47" s="43" t="s">
        <v>49</v>
      </c>
      <c r="D47" s="48">
        <v>284245</v>
      </c>
    </row>
    <row r="48" spans="1:4" s="163" customFormat="1" ht="12" customHeight="1" thickBot="1">
      <c r="A48" s="419"/>
      <c r="B48" s="309" t="s">
        <v>247</v>
      </c>
      <c r="C48" s="209" t="s">
        <v>433</v>
      </c>
      <c r="D48" s="310">
        <v>50415</v>
      </c>
    </row>
    <row r="49" spans="1:4" s="162" customFormat="1" ht="12" customHeight="1" thickBot="1">
      <c r="A49" s="377" t="s">
        <v>9</v>
      </c>
      <c r="B49" s="408"/>
      <c r="C49" s="202" t="s">
        <v>395</v>
      </c>
      <c r="D49" s="225">
        <f>SUM(D50:D52)</f>
        <v>0</v>
      </c>
    </row>
    <row r="50" spans="1:4" s="163" customFormat="1" ht="12" customHeight="1">
      <c r="A50" s="410"/>
      <c r="B50" s="284" t="s">
        <v>109</v>
      </c>
      <c r="C50" s="13" t="s">
        <v>257</v>
      </c>
      <c r="D50" s="48"/>
    </row>
    <row r="51" spans="1:4" s="163" customFormat="1" ht="12" customHeight="1">
      <c r="A51" s="410"/>
      <c r="B51" s="284" t="s">
        <v>110</v>
      </c>
      <c r="C51" s="10" t="s">
        <v>258</v>
      </c>
      <c r="D51" s="48"/>
    </row>
    <row r="52" spans="1:4" s="163" customFormat="1" ht="12" customHeight="1" thickBot="1">
      <c r="A52" s="410"/>
      <c r="B52" s="284" t="s">
        <v>256</v>
      </c>
      <c r="C52" s="15" t="s">
        <v>182</v>
      </c>
      <c r="D52" s="48"/>
    </row>
    <row r="53" spans="1:4" s="163" customFormat="1" ht="12" customHeight="1" thickBot="1">
      <c r="A53" s="369" t="s">
        <v>10</v>
      </c>
      <c r="B53" s="408"/>
      <c r="C53" s="202" t="s">
        <v>396</v>
      </c>
      <c r="D53" s="225">
        <f>SUM(D54:D55)</f>
        <v>0</v>
      </c>
    </row>
    <row r="54" spans="1:4" s="163" customFormat="1" ht="12" customHeight="1">
      <c r="A54" s="420"/>
      <c r="B54" s="284" t="s">
        <v>260</v>
      </c>
      <c r="C54" s="10" t="s">
        <v>162</v>
      </c>
      <c r="D54" s="52"/>
    </row>
    <row r="55" spans="1:4" s="163" customFormat="1" ht="12" customHeight="1" thickBot="1">
      <c r="A55" s="410"/>
      <c r="B55" s="284" t="s">
        <v>261</v>
      </c>
      <c r="C55" s="10" t="s">
        <v>163</v>
      </c>
      <c r="D55" s="48"/>
    </row>
    <row r="56" spans="1:4" s="163" customFormat="1" ht="12" customHeight="1" thickBot="1">
      <c r="A56" s="377" t="s">
        <v>11</v>
      </c>
      <c r="B56" s="421"/>
      <c r="C56" s="422" t="s">
        <v>397</v>
      </c>
      <c r="D56" s="554"/>
    </row>
    <row r="57" spans="1:4" s="162" customFormat="1" ht="12" customHeight="1" thickBot="1">
      <c r="A57" s="423" t="s">
        <v>12</v>
      </c>
      <c r="B57" s="424"/>
      <c r="C57" s="425" t="s">
        <v>398</v>
      </c>
      <c r="D57" s="426">
        <f>+D9+D17+D26+D27+D36+D49+D53+D56</f>
        <v>874169</v>
      </c>
    </row>
    <row r="58" spans="1:4" s="162" customFormat="1" ht="12" customHeight="1" thickBot="1">
      <c r="A58" s="369" t="s">
        <v>13</v>
      </c>
      <c r="B58" s="311"/>
      <c r="C58" s="202" t="s">
        <v>399</v>
      </c>
      <c r="D58" s="552">
        <v>49739</v>
      </c>
    </row>
    <row r="59" spans="1:4" s="162" customFormat="1" ht="12" customHeight="1">
      <c r="A59" s="413"/>
      <c r="B59" s="307" t="s">
        <v>173</v>
      </c>
      <c r="C59" s="265" t="s">
        <v>266</v>
      </c>
      <c r="D59" s="549">
        <v>12474</v>
      </c>
    </row>
    <row r="60" spans="1:4" s="162" customFormat="1" ht="12" customHeight="1" thickBot="1">
      <c r="A60" s="419"/>
      <c r="B60" s="309" t="s">
        <v>174</v>
      </c>
      <c r="C60" s="267" t="s">
        <v>267</v>
      </c>
      <c r="D60" s="550">
        <v>37265</v>
      </c>
    </row>
    <row r="61" spans="1:4" s="163" customFormat="1" ht="12" customHeight="1" thickBot="1">
      <c r="A61" s="427" t="s">
        <v>14</v>
      </c>
      <c r="B61" s="428"/>
      <c r="C61" s="202" t="s">
        <v>400</v>
      </c>
      <c r="D61" s="225">
        <f>+D62+D63</f>
        <v>40000</v>
      </c>
    </row>
    <row r="62" spans="1:4" s="163" customFormat="1" ht="12" customHeight="1">
      <c r="A62" s="429"/>
      <c r="B62" s="312" t="s">
        <v>269</v>
      </c>
      <c r="C62" s="412" t="s">
        <v>401</v>
      </c>
      <c r="D62" s="240">
        <v>0</v>
      </c>
    </row>
    <row r="63" spans="1:4" s="163" customFormat="1" ht="12" customHeight="1" thickBot="1">
      <c r="A63" s="430"/>
      <c r="B63" s="313" t="s">
        <v>275</v>
      </c>
      <c r="C63" s="431" t="s">
        <v>402</v>
      </c>
      <c r="D63" s="314">
        <v>40000</v>
      </c>
    </row>
    <row r="64" spans="1:4" s="163" customFormat="1" ht="15" customHeight="1" thickBot="1">
      <c r="A64" s="427" t="s">
        <v>15</v>
      </c>
      <c r="B64" s="432"/>
      <c r="C64" s="433" t="s">
        <v>456</v>
      </c>
      <c r="D64" s="434">
        <f>+D57+D58+D61</f>
        <v>963908</v>
      </c>
    </row>
    <row r="65" spans="1:4" s="163" customFormat="1" ht="15" customHeight="1">
      <c r="A65" s="435"/>
      <c r="B65" s="435"/>
      <c r="C65" s="436"/>
      <c r="D65" s="437"/>
    </row>
    <row r="66" spans="1:4" ht="13.5" thickBot="1">
      <c r="A66" s="438"/>
      <c r="B66" s="439"/>
      <c r="C66" s="439"/>
      <c r="D66" s="439"/>
    </row>
    <row r="67" spans="1:4" s="118" customFormat="1" ht="16.5" customHeight="1" thickBot="1">
      <c r="A67" s="440"/>
      <c r="B67" s="441"/>
      <c r="C67" s="442" t="s">
        <v>50</v>
      </c>
      <c r="D67" s="443"/>
    </row>
    <row r="68" spans="1:4" s="164" customFormat="1" ht="12" customHeight="1" thickBot="1">
      <c r="A68" s="377" t="s">
        <v>3</v>
      </c>
      <c r="B68" s="38"/>
      <c r="C68" s="56" t="s">
        <v>296</v>
      </c>
      <c r="D68" s="225">
        <f>SUM(D69:D73)</f>
        <v>299479</v>
      </c>
    </row>
    <row r="69" spans="1:4" ht="12" customHeight="1">
      <c r="A69" s="444"/>
      <c r="B69" s="305" t="s">
        <v>115</v>
      </c>
      <c r="C69" s="13" t="s">
        <v>34</v>
      </c>
      <c r="D69" s="52">
        <v>32152</v>
      </c>
    </row>
    <row r="70" spans="1:4" ht="12" customHeight="1">
      <c r="A70" s="445"/>
      <c r="B70" s="284" t="s">
        <v>116</v>
      </c>
      <c r="C70" s="10" t="s">
        <v>297</v>
      </c>
      <c r="D70" s="551">
        <v>8365</v>
      </c>
    </row>
    <row r="71" spans="1:4" ht="12" customHeight="1">
      <c r="A71" s="445"/>
      <c r="B71" s="284" t="s">
        <v>117</v>
      </c>
      <c r="C71" s="10" t="s">
        <v>161</v>
      </c>
      <c r="D71" s="48">
        <v>227382</v>
      </c>
    </row>
    <row r="72" spans="1:4" ht="12" customHeight="1">
      <c r="A72" s="445"/>
      <c r="B72" s="284" t="s">
        <v>118</v>
      </c>
      <c r="C72" s="10" t="s">
        <v>298</v>
      </c>
      <c r="D72" s="48">
        <v>12000</v>
      </c>
    </row>
    <row r="73" spans="1:4" ht="12" customHeight="1">
      <c r="A73" s="445"/>
      <c r="B73" s="284" t="s">
        <v>130</v>
      </c>
      <c r="C73" s="10" t="s">
        <v>299</v>
      </c>
      <c r="D73" s="48">
        <v>19580</v>
      </c>
    </row>
    <row r="74" spans="1:4" ht="12" customHeight="1">
      <c r="A74" s="445"/>
      <c r="B74" s="284" t="s">
        <v>119</v>
      </c>
      <c r="C74" s="10" t="s">
        <v>350</v>
      </c>
      <c r="D74" s="551"/>
    </row>
    <row r="75" spans="1:4" ht="12" customHeight="1">
      <c r="A75" s="445"/>
      <c r="B75" s="284" t="s">
        <v>120</v>
      </c>
      <c r="C75" s="269" t="s">
        <v>351</v>
      </c>
      <c r="D75" s="48"/>
    </row>
    <row r="76" spans="1:4" ht="12" customHeight="1">
      <c r="A76" s="445"/>
      <c r="B76" s="284" t="s">
        <v>131</v>
      </c>
      <c r="C76" s="269" t="s">
        <v>352</v>
      </c>
      <c r="D76" s="48"/>
    </row>
    <row r="77" spans="1:4" ht="12" customHeight="1">
      <c r="A77" s="445"/>
      <c r="B77" s="284" t="s">
        <v>132</v>
      </c>
      <c r="C77" s="270" t="s">
        <v>353</v>
      </c>
      <c r="D77" s="48">
        <v>4500</v>
      </c>
    </row>
    <row r="78" spans="1:4" ht="12" customHeight="1">
      <c r="A78" s="445"/>
      <c r="B78" s="284" t="s">
        <v>133</v>
      </c>
      <c r="C78" s="270" t="s">
        <v>354</v>
      </c>
      <c r="D78" s="48">
        <v>9080</v>
      </c>
    </row>
    <row r="79" spans="1:4" ht="12" customHeight="1">
      <c r="A79" s="445"/>
      <c r="B79" s="284" t="s">
        <v>134</v>
      </c>
      <c r="C79" s="270" t="s">
        <v>355</v>
      </c>
      <c r="D79" s="48"/>
    </row>
    <row r="80" spans="1:4" ht="12" customHeight="1">
      <c r="A80" s="445"/>
      <c r="B80" s="284" t="s">
        <v>136</v>
      </c>
      <c r="C80" s="270" t="s">
        <v>356</v>
      </c>
      <c r="D80" s="48">
        <v>6000</v>
      </c>
    </row>
    <row r="81" spans="1:4" ht="12" customHeight="1" thickBot="1">
      <c r="A81" s="446"/>
      <c r="B81" s="313" t="s">
        <v>300</v>
      </c>
      <c r="C81" s="271" t="s">
        <v>357</v>
      </c>
      <c r="D81" s="51"/>
    </row>
    <row r="82" spans="1:4" ht="12" customHeight="1" thickBot="1">
      <c r="A82" s="377" t="s">
        <v>4</v>
      </c>
      <c r="B82" s="38"/>
      <c r="C82" s="56" t="s">
        <v>301</v>
      </c>
      <c r="D82" s="225">
        <f>SUM(D83:D89)</f>
        <v>370073</v>
      </c>
    </row>
    <row r="83" spans="1:4" s="164" customFormat="1" ht="12" customHeight="1">
      <c r="A83" s="444"/>
      <c r="B83" s="305" t="s">
        <v>121</v>
      </c>
      <c r="C83" s="13" t="s">
        <v>302</v>
      </c>
      <c r="D83" s="240">
        <v>362431</v>
      </c>
    </row>
    <row r="84" spans="1:4" ht="12" customHeight="1">
      <c r="A84" s="445"/>
      <c r="B84" s="284" t="s">
        <v>122</v>
      </c>
      <c r="C84" s="10" t="s">
        <v>303</v>
      </c>
      <c r="D84" s="551">
        <v>6000</v>
      </c>
    </row>
    <row r="85" spans="1:4" ht="12" customHeight="1">
      <c r="A85" s="445"/>
      <c r="B85" s="284" t="s">
        <v>123</v>
      </c>
      <c r="C85" s="10" t="s">
        <v>304</v>
      </c>
      <c r="D85" s="551"/>
    </row>
    <row r="86" spans="1:4" ht="12" customHeight="1">
      <c r="A86" s="445"/>
      <c r="B86" s="284" t="s">
        <v>124</v>
      </c>
      <c r="C86" s="10" t="s">
        <v>305</v>
      </c>
      <c r="D86" s="551"/>
    </row>
    <row r="87" spans="1:4" ht="12" customHeight="1">
      <c r="A87" s="445"/>
      <c r="B87" s="284" t="s">
        <v>125</v>
      </c>
      <c r="C87" s="10" t="s">
        <v>310</v>
      </c>
      <c r="D87" s="551"/>
    </row>
    <row r="88" spans="1:4" ht="12" customHeight="1">
      <c r="A88" s="445"/>
      <c r="B88" s="284" t="s">
        <v>135</v>
      </c>
      <c r="C88" s="10" t="s">
        <v>418</v>
      </c>
      <c r="D88" s="551"/>
    </row>
    <row r="89" spans="1:4" ht="12" customHeight="1">
      <c r="A89" s="445"/>
      <c r="B89" s="284" t="s">
        <v>142</v>
      </c>
      <c r="C89" s="10" t="s">
        <v>312</v>
      </c>
      <c r="D89" s="551">
        <v>1642</v>
      </c>
    </row>
    <row r="90" spans="1:4" s="164" customFormat="1" ht="12" customHeight="1">
      <c r="A90" s="445"/>
      <c r="B90" s="284" t="s">
        <v>306</v>
      </c>
      <c r="C90" s="10" t="s">
        <v>346</v>
      </c>
      <c r="D90" s="551"/>
    </row>
    <row r="91" spans="1:12" ht="12" customHeight="1">
      <c r="A91" s="445"/>
      <c r="B91" s="284" t="s">
        <v>307</v>
      </c>
      <c r="C91" s="269" t="s">
        <v>347</v>
      </c>
      <c r="D91" s="551">
        <v>1642</v>
      </c>
      <c r="L91" s="457"/>
    </row>
    <row r="92" spans="1:4" ht="12" customHeight="1">
      <c r="A92" s="445"/>
      <c r="B92" s="284" t="s">
        <v>308</v>
      </c>
      <c r="C92" s="269" t="s">
        <v>348</v>
      </c>
      <c r="D92" s="551"/>
    </row>
    <row r="93" spans="1:4" ht="12" customHeight="1" thickBot="1">
      <c r="A93" s="446"/>
      <c r="B93" s="313" t="s">
        <v>309</v>
      </c>
      <c r="C93" s="315" t="s">
        <v>349</v>
      </c>
      <c r="D93" s="314"/>
    </row>
    <row r="94" spans="1:4" ht="12" customHeight="1" thickBot="1">
      <c r="A94" s="377" t="s">
        <v>5</v>
      </c>
      <c r="B94" s="38"/>
      <c r="C94" s="56" t="s">
        <v>313</v>
      </c>
      <c r="D94" s="306"/>
    </row>
    <row r="95" spans="1:4" s="164" customFormat="1" ht="12" customHeight="1" thickBot="1">
      <c r="A95" s="377" t="s">
        <v>6</v>
      </c>
      <c r="B95" s="38"/>
      <c r="C95" s="56" t="s">
        <v>314</v>
      </c>
      <c r="D95" s="225">
        <f>+D96+D97</f>
        <v>15173</v>
      </c>
    </row>
    <row r="96" spans="1:4" s="164" customFormat="1" ht="12" customHeight="1">
      <c r="A96" s="444"/>
      <c r="B96" s="305" t="s">
        <v>97</v>
      </c>
      <c r="C96" s="13" t="s">
        <v>52</v>
      </c>
      <c r="D96" s="52">
        <v>0</v>
      </c>
    </row>
    <row r="97" spans="1:4" s="164" customFormat="1" ht="12" customHeight="1" thickBot="1">
      <c r="A97" s="446"/>
      <c r="B97" s="313" t="s">
        <v>98</v>
      </c>
      <c r="C97" s="20" t="s">
        <v>53</v>
      </c>
      <c r="D97" s="51">
        <v>15173</v>
      </c>
    </row>
    <row r="98" spans="1:4" s="164" customFormat="1" ht="12" customHeight="1" thickBot="1">
      <c r="A98" s="377" t="s">
        <v>7</v>
      </c>
      <c r="B98" s="332"/>
      <c r="C98" s="56" t="s">
        <v>458</v>
      </c>
      <c r="D98" s="306">
        <v>279183</v>
      </c>
    </row>
    <row r="99" spans="1:4" s="164" customFormat="1" ht="12" customHeight="1" thickBot="1">
      <c r="A99" s="377" t="s">
        <v>8</v>
      </c>
      <c r="B99" s="38"/>
      <c r="C99" s="201" t="s">
        <v>459</v>
      </c>
      <c r="D99" s="553">
        <v>963908</v>
      </c>
    </row>
    <row r="100" spans="1:4" s="164" customFormat="1" ht="12" customHeight="1" thickBot="1">
      <c r="A100" s="377" t="s">
        <v>9</v>
      </c>
      <c r="B100" s="38"/>
      <c r="C100" s="56" t="s">
        <v>460</v>
      </c>
      <c r="D100" s="225">
        <f>+D101+D102</f>
        <v>0</v>
      </c>
    </row>
    <row r="101" spans="1:4" ht="18" customHeight="1">
      <c r="A101" s="444"/>
      <c r="B101" s="284" t="s">
        <v>457</v>
      </c>
      <c r="C101" s="13" t="s">
        <v>403</v>
      </c>
      <c r="D101" s="52"/>
    </row>
    <row r="102" spans="1:4" ht="12" customHeight="1" thickBot="1">
      <c r="A102" s="446"/>
      <c r="B102" s="313" t="s">
        <v>110</v>
      </c>
      <c r="C102" s="20" t="s">
        <v>404</v>
      </c>
      <c r="D102" s="51"/>
    </row>
    <row r="103" spans="1:4" ht="15" customHeight="1" thickBot="1">
      <c r="A103" s="377" t="s">
        <v>10</v>
      </c>
      <c r="B103" s="421"/>
      <c r="C103" s="447" t="s">
        <v>461</v>
      </c>
      <c r="D103" s="108">
        <v>963908</v>
      </c>
    </row>
    <row r="104" spans="1:4" ht="13.5" thickBot="1">
      <c r="A104" s="448"/>
      <c r="B104" s="449"/>
      <c r="C104" s="449"/>
      <c r="D104" s="449"/>
    </row>
    <row r="105" spans="1:4" ht="15" customHeight="1" thickBot="1">
      <c r="A105" s="450" t="s">
        <v>405</v>
      </c>
      <c r="B105" s="451"/>
      <c r="C105" s="452"/>
      <c r="D105" s="195">
        <v>14</v>
      </c>
    </row>
    <row r="106" spans="1:4" ht="14.25" customHeight="1" thickBot="1">
      <c r="A106" s="450" t="s">
        <v>406</v>
      </c>
      <c r="B106" s="451"/>
      <c r="C106" s="452"/>
      <c r="D106" s="195">
        <v>0</v>
      </c>
    </row>
  </sheetData>
  <sheetProtection formatCells="0"/>
  <mergeCells count="3">
    <mergeCell ref="A2:B2"/>
    <mergeCell ref="A5:B5"/>
    <mergeCell ref="A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6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D15" sqref="D15"/>
    </sheetView>
  </sheetViews>
  <sheetFormatPr defaultColWidth="9.00390625" defaultRowHeight="12.75"/>
  <cols>
    <col min="2" max="2" width="35.50390625" style="0" bestFit="1" customWidth="1"/>
    <col min="3" max="3" width="10.375" style="0" bestFit="1" customWidth="1"/>
  </cols>
  <sheetData>
    <row r="1" spans="1:14" ht="15" customHeight="1">
      <c r="A1" s="814" t="s">
        <v>749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</row>
    <row r="2" spans="1:14" ht="13.5" customHeight="1">
      <c r="A2" s="814" t="s">
        <v>44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</row>
    <row r="3" spans="1:14" ht="12.75" customHeight="1">
      <c r="A3" s="813" t="s">
        <v>521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</row>
    <row r="4" spans="1:14" ht="13.5" customHeight="1">
      <c r="A4" s="602" t="s">
        <v>471</v>
      </c>
      <c r="B4" s="602" t="s">
        <v>472</v>
      </c>
      <c r="C4" s="602" t="s">
        <v>473</v>
      </c>
      <c r="D4" s="602" t="s">
        <v>474</v>
      </c>
      <c r="E4" s="602" t="s">
        <v>475</v>
      </c>
      <c r="F4" s="602" t="s">
        <v>476</v>
      </c>
      <c r="G4" s="602" t="s">
        <v>477</v>
      </c>
      <c r="H4" s="602" t="s">
        <v>478</v>
      </c>
      <c r="I4" s="602" t="s">
        <v>479</v>
      </c>
      <c r="J4" s="602" t="s">
        <v>480</v>
      </c>
      <c r="K4" s="602" t="s">
        <v>481</v>
      </c>
      <c r="L4" s="602" t="s">
        <v>482</v>
      </c>
      <c r="M4" s="602" t="s">
        <v>483</v>
      </c>
      <c r="N4" s="602" t="s">
        <v>484</v>
      </c>
    </row>
    <row r="5" spans="1:14" ht="40.5" customHeight="1">
      <c r="A5" s="565" t="s">
        <v>487</v>
      </c>
      <c r="B5" s="566" t="s">
        <v>58</v>
      </c>
      <c r="C5" s="566" t="s">
        <v>522</v>
      </c>
      <c r="D5" s="567" t="s">
        <v>523</v>
      </c>
      <c r="E5" s="567" t="s">
        <v>524</v>
      </c>
      <c r="F5" s="567" t="s">
        <v>47</v>
      </c>
      <c r="G5" s="567" t="s">
        <v>215</v>
      </c>
      <c r="H5" s="567" t="s">
        <v>525</v>
      </c>
      <c r="I5" s="567" t="s">
        <v>526</v>
      </c>
      <c r="J5" s="567" t="s">
        <v>527</v>
      </c>
      <c r="K5" s="567" t="s">
        <v>528</v>
      </c>
      <c r="L5" s="567" t="s">
        <v>529</v>
      </c>
      <c r="M5" s="567" t="s">
        <v>530</v>
      </c>
      <c r="N5" s="567" t="s">
        <v>531</v>
      </c>
    </row>
    <row r="6" spans="1:14" ht="12" customHeight="1">
      <c r="A6" s="603" t="s">
        <v>3</v>
      </c>
      <c r="B6" s="603" t="s">
        <v>4</v>
      </c>
      <c r="C6" s="603" t="s">
        <v>5</v>
      </c>
      <c r="D6" s="603" t="s">
        <v>6</v>
      </c>
      <c r="E6" s="603" t="s">
        <v>7</v>
      </c>
      <c r="F6" s="603" t="s">
        <v>8</v>
      </c>
      <c r="G6" s="603" t="s">
        <v>9</v>
      </c>
      <c r="H6" s="603" t="s">
        <v>10</v>
      </c>
      <c r="I6" s="603" t="s">
        <v>11</v>
      </c>
      <c r="J6" s="603" t="s">
        <v>12</v>
      </c>
      <c r="K6" s="603" t="s">
        <v>13</v>
      </c>
      <c r="L6" s="603" t="s">
        <v>14</v>
      </c>
      <c r="M6" s="603" t="s">
        <v>15</v>
      </c>
      <c r="N6" s="603" t="s">
        <v>16</v>
      </c>
    </row>
    <row r="7" spans="1:14" ht="12" customHeight="1">
      <c r="A7" s="604" t="s">
        <v>471</v>
      </c>
      <c r="B7" s="605" t="s">
        <v>741</v>
      </c>
      <c r="C7" s="606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</row>
    <row r="8" spans="1:14" ht="12" customHeight="1">
      <c r="A8" s="604" t="s">
        <v>479</v>
      </c>
      <c r="B8" s="608" t="s">
        <v>494</v>
      </c>
      <c r="C8" s="606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</row>
    <row r="9" spans="1:14" ht="12" customHeight="1">
      <c r="A9" s="609" t="s">
        <v>3</v>
      </c>
      <c r="B9" s="610" t="s">
        <v>532</v>
      </c>
      <c r="C9" s="606">
        <v>71083</v>
      </c>
      <c r="D9" s="607">
        <v>71083</v>
      </c>
      <c r="E9" s="607"/>
      <c r="F9" s="607"/>
      <c r="G9" s="607"/>
      <c r="H9" s="607"/>
      <c r="I9" s="607"/>
      <c r="J9" s="607"/>
      <c r="K9" s="607"/>
      <c r="L9" s="607"/>
      <c r="M9" s="607"/>
      <c r="N9" s="607"/>
    </row>
    <row r="10" spans="1:14" ht="12" customHeight="1">
      <c r="A10" s="609" t="s">
        <v>5</v>
      </c>
      <c r="B10" s="610" t="s">
        <v>550</v>
      </c>
      <c r="C10" s="606">
        <v>49739</v>
      </c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>
        <v>49739</v>
      </c>
    </row>
    <row r="11" spans="1:14" ht="12" customHeight="1">
      <c r="A11" s="604" t="s">
        <v>479</v>
      </c>
      <c r="B11" s="611" t="s">
        <v>565</v>
      </c>
      <c r="C11" s="611">
        <f>SUM(C9:C10)</f>
        <v>120822</v>
      </c>
      <c r="D11" s="611">
        <v>71083</v>
      </c>
      <c r="E11" s="611">
        <v>0</v>
      </c>
      <c r="F11" s="611">
        <v>0</v>
      </c>
      <c r="G11" s="611">
        <v>0</v>
      </c>
      <c r="H11" s="611">
        <v>0</v>
      </c>
      <c r="I11" s="611">
        <v>0</v>
      </c>
      <c r="J11" s="611"/>
      <c r="K11" s="611">
        <v>0</v>
      </c>
      <c r="L11" s="611">
        <v>0</v>
      </c>
      <c r="M11" s="611"/>
      <c r="N11" s="611">
        <v>49739</v>
      </c>
    </row>
    <row r="12" spans="1:14" ht="12" customHeight="1">
      <c r="A12" s="604" t="s">
        <v>533</v>
      </c>
      <c r="B12" s="605" t="s">
        <v>742</v>
      </c>
      <c r="C12" s="611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</row>
    <row r="13" spans="1:14" ht="12" customHeight="1">
      <c r="A13" s="613" t="s">
        <v>3</v>
      </c>
      <c r="B13" s="614" t="s">
        <v>46</v>
      </c>
      <c r="C13" s="611">
        <v>37500</v>
      </c>
      <c r="D13" s="612"/>
      <c r="E13" s="612">
        <v>37500</v>
      </c>
      <c r="F13" s="612"/>
      <c r="G13" s="612"/>
      <c r="H13" s="612"/>
      <c r="I13" s="612"/>
      <c r="J13" s="612"/>
      <c r="K13" s="612"/>
      <c r="L13" s="612"/>
      <c r="M13" s="612"/>
      <c r="N13" s="612"/>
    </row>
    <row r="14" spans="1:14" ht="12" customHeight="1">
      <c r="A14" s="613" t="s">
        <v>4</v>
      </c>
      <c r="B14" s="614" t="s">
        <v>594</v>
      </c>
      <c r="C14" s="611">
        <v>353936</v>
      </c>
      <c r="D14" s="612"/>
      <c r="E14" s="612"/>
      <c r="F14" s="612"/>
      <c r="G14" s="612"/>
      <c r="H14" s="612"/>
      <c r="I14" s="612">
        <v>353936</v>
      </c>
      <c r="J14" s="612"/>
      <c r="K14" s="612"/>
      <c r="L14" s="612"/>
      <c r="M14" s="612"/>
      <c r="N14" s="612"/>
    </row>
    <row r="15" spans="1:14" ht="12" customHeight="1">
      <c r="A15" s="613" t="s">
        <v>5</v>
      </c>
      <c r="B15" s="612" t="s">
        <v>534</v>
      </c>
      <c r="C15" s="611">
        <v>2250</v>
      </c>
      <c r="D15" s="612"/>
      <c r="E15" s="612">
        <v>0</v>
      </c>
      <c r="F15" s="612"/>
      <c r="G15" s="612"/>
      <c r="H15" s="612"/>
      <c r="I15" s="612">
        <v>2250</v>
      </c>
      <c r="J15" s="612"/>
      <c r="K15" s="612"/>
      <c r="L15" s="612"/>
      <c r="M15" s="612"/>
      <c r="N15" s="612"/>
    </row>
    <row r="16" spans="1:14" ht="12" customHeight="1">
      <c r="A16" s="613" t="s">
        <v>6</v>
      </c>
      <c r="B16" s="614"/>
      <c r="C16" s="611">
        <v>0</v>
      </c>
      <c r="D16" s="612"/>
      <c r="E16" s="612"/>
      <c r="F16" s="612">
        <v>0</v>
      </c>
      <c r="G16" s="612"/>
      <c r="H16" s="612"/>
      <c r="I16" s="612"/>
      <c r="J16" s="612"/>
      <c r="K16" s="612"/>
      <c r="L16" s="612"/>
      <c r="M16" s="612"/>
      <c r="N16" s="612"/>
    </row>
    <row r="17" spans="1:14" ht="12" customHeight="1">
      <c r="A17" s="613" t="s">
        <v>7</v>
      </c>
      <c r="B17" s="614"/>
      <c r="C17" s="611">
        <v>0</v>
      </c>
      <c r="D17" s="612"/>
      <c r="E17" s="612"/>
      <c r="F17" s="612">
        <v>0</v>
      </c>
      <c r="G17" s="612"/>
      <c r="H17" s="612"/>
      <c r="I17" s="612"/>
      <c r="J17" s="612"/>
      <c r="K17" s="612"/>
      <c r="L17" s="612"/>
      <c r="M17" s="612"/>
      <c r="N17" s="612"/>
    </row>
    <row r="18" spans="1:14" ht="12" customHeight="1">
      <c r="A18" s="613" t="s">
        <v>8</v>
      </c>
      <c r="B18" s="614" t="s">
        <v>743</v>
      </c>
      <c r="C18" s="611">
        <v>6500</v>
      </c>
      <c r="D18" s="612"/>
      <c r="E18" s="612">
        <v>6500</v>
      </c>
      <c r="F18" s="612">
        <v>0</v>
      </c>
      <c r="G18" s="612"/>
      <c r="H18" s="612"/>
      <c r="I18" s="612"/>
      <c r="J18" s="612"/>
      <c r="K18" s="612"/>
      <c r="L18" s="612"/>
      <c r="M18" s="612"/>
      <c r="N18" s="612"/>
    </row>
    <row r="19" spans="1:14" ht="12" customHeight="1">
      <c r="A19" s="613" t="s">
        <v>9</v>
      </c>
      <c r="B19" s="612" t="s">
        <v>535</v>
      </c>
      <c r="C19" s="611">
        <v>50</v>
      </c>
      <c r="D19" s="612"/>
      <c r="E19" s="612">
        <v>50</v>
      </c>
      <c r="F19" s="612">
        <v>0</v>
      </c>
      <c r="G19" s="612"/>
      <c r="H19" s="612"/>
      <c r="I19" s="612">
        <v>0</v>
      </c>
      <c r="J19" s="612"/>
      <c r="K19" s="612"/>
      <c r="L19" s="612"/>
      <c r="M19" s="612"/>
      <c r="N19" s="612"/>
    </row>
    <row r="20" spans="1:14" ht="12" customHeight="1">
      <c r="A20" s="613" t="s">
        <v>10</v>
      </c>
      <c r="B20" s="614" t="s">
        <v>536</v>
      </c>
      <c r="C20" s="611">
        <v>50</v>
      </c>
      <c r="D20" s="612"/>
      <c r="E20" s="612">
        <v>50</v>
      </c>
      <c r="F20" s="612"/>
      <c r="G20" s="612"/>
      <c r="H20" s="612"/>
      <c r="I20" s="612"/>
      <c r="J20" s="612"/>
      <c r="K20" s="612"/>
      <c r="L20" s="612"/>
      <c r="M20" s="612"/>
      <c r="N20" s="612"/>
    </row>
    <row r="21" spans="1:14" ht="12" customHeight="1">
      <c r="A21" s="613" t="s">
        <v>11</v>
      </c>
      <c r="B21" s="614" t="s">
        <v>537</v>
      </c>
      <c r="C21" s="611">
        <v>0</v>
      </c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</row>
    <row r="22" spans="1:14" ht="12" customHeight="1">
      <c r="A22" s="613" t="s">
        <v>538</v>
      </c>
      <c r="B22" s="614"/>
      <c r="C22" s="611">
        <v>0</v>
      </c>
      <c r="D22" s="612"/>
      <c r="E22" s="612"/>
      <c r="F22" s="612"/>
      <c r="G22" s="612"/>
      <c r="H22" s="612"/>
      <c r="I22" s="612"/>
      <c r="J22" s="612"/>
      <c r="K22" s="612"/>
      <c r="L22" s="612"/>
      <c r="M22" s="612"/>
      <c r="N22" s="612"/>
    </row>
    <row r="23" spans="1:14" ht="12" customHeight="1">
      <c r="A23" s="613" t="s">
        <v>539</v>
      </c>
      <c r="B23" s="614"/>
      <c r="C23" s="611">
        <v>0</v>
      </c>
      <c r="D23" s="612"/>
      <c r="E23" s="612"/>
      <c r="F23" s="612"/>
      <c r="G23" s="612"/>
      <c r="H23" s="612"/>
      <c r="I23" s="612"/>
      <c r="J23" s="612"/>
      <c r="K23" s="612"/>
      <c r="L23" s="612"/>
      <c r="M23" s="612"/>
      <c r="N23" s="612"/>
    </row>
    <row r="24" spans="1:14" ht="12" customHeight="1">
      <c r="A24" s="613" t="s">
        <v>540</v>
      </c>
      <c r="B24" s="614" t="s">
        <v>541</v>
      </c>
      <c r="C24" s="611">
        <v>0</v>
      </c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</row>
    <row r="25" spans="1:14" ht="12" customHeight="1">
      <c r="A25" s="613" t="s">
        <v>548</v>
      </c>
      <c r="B25" s="612" t="s">
        <v>744</v>
      </c>
      <c r="C25" s="611">
        <v>334660</v>
      </c>
      <c r="D25" s="612"/>
      <c r="E25" s="612"/>
      <c r="F25" s="612"/>
      <c r="G25" s="612"/>
      <c r="H25" s="612"/>
      <c r="I25" s="612"/>
      <c r="J25" s="612"/>
      <c r="K25" s="612">
        <v>334660</v>
      </c>
      <c r="L25" s="612"/>
      <c r="M25" s="612"/>
      <c r="N25" s="612"/>
    </row>
    <row r="26" spans="1:14" ht="12" customHeight="1">
      <c r="A26" s="604" t="s">
        <v>533</v>
      </c>
      <c r="B26" s="611" t="s">
        <v>37</v>
      </c>
      <c r="C26" s="611">
        <f>SUM(C13:C25)</f>
        <v>734946</v>
      </c>
      <c r="D26" s="611">
        <v>0</v>
      </c>
      <c r="E26" s="611">
        <f>SUM(E13:E25)</f>
        <v>44100</v>
      </c>
      <c r="F26" s="611">
        <f>SUM(F16:F25)</f>
        <v>0</v>
      </c>
      <c r="G26" s="611"/>
      <c r="H26" s="611"/>
      <c r="I26" s="611">
        <f>SUM(I13:I25)</f>
        <v>356186</v>
      </c>
      <c r="J26" s="611">
        <v>0</v>
      </c>
      <c r="K26" s="611">
        <v>334660</v>
      </c>
      <c r="L26" s="611">
        <v>0</v>
      </c>
      <c r="M26" s="611">
        <v>0</v>
      </c>
      <c r="N26" s="611">
        <v>0</v>
      </c>
    </row>
    <row r="27" spans="1:14" ht="12" customHeight="1">
      <c r="A27" s="604" t="s">
        <v>542</v>
      </c>
      <c r="B27" s="605" t="s">
        <v>745</v>
      </c>
      <c r="C27" s="611"/>
      <c r="D27" s="611"/>
      <c r="E27" s="611"/>
      <c r="F27" s="611"/>
      <c r="G27" s="611"/>
      <c r="H27" s="611"/>
      <c r="I27" s="611"/>
      <c r="J27" s="611"/>
      <c r="K27" s="611">
        <v>0</v>
      </c>
      <c r="L27" s="611">
        <v>0</v>
      </c>
      <c r="M27" s="611"/>
      <c r="N27" s="611">
        <v>0</v>
      </c>
    </row>
    <row r="28" spans="1:14" ht="12" customHeight="1">
      <c r="A28" s="604" t="s">
        <v>472</v>
      </c>
      <c r="B28" s="605" t="s">
        <v>597</v>
      </c>
      <c r="C28" s="611"/>
      <c r="D28" s="612"/>
      <c r="E28" s="612"/>
      <c r="F28" s="612"/>
      <c r="G28" s="612"/>
      <c r="H28" s="612"/>
      <c r="I28" s="612"/>
      <c r="J28" s="612"/>
      <c r="K28" s="612"/>
      <c r="L28" s="612"/>
      <c r="M28" s="612"/>
      <c r="N28" s="612"/>
    </row>
    <row r="29" spans="1:14" ht="12" customHeight="1">
      <c r="A29" s="615" t="s">
        <v>3</v>
      </c>
      <c r="B29" s="612" t="s">
        <v>543</v>
      </c>
      <c r="C29" s="611">
        <v>7500</v>
      </c>
      <c r="D29" s="612">
        <v>7500</v>
      </c>
      <c r="E29" s="612"/>
      <c r="F29" s="612"/>
      <c r="G29" s="612"/>
      <c r="H29" s="612"/>
      <c r="I29" s="612"/>
      <c r="J29" s="612"/>
      <c r="K29" s="612"/>
      <c r="L29" s="612"/>
      <c r="M29" s="612"/>
      <c r="N29" s="612"/>
    </row>
    <row r="30" spans="1:14" ht="12" customHeight="1">
      <c r="A30" s="615" t="s">
        <v>4</v>
      </c>
      <c r="B30" s="616" t="s">
        <v>544</v>
      </c>
      <c r="C30" s="611">
        <v>600</v>
      </c>
      <c r="D30" s="612">
        <v>600</v>
      </c>
      <c r="E30" s="612"/>
      <c r="F30" s="612"/>
      <c r="G30" s="612"/>
      <c r="H30" s="612"/>
      <c r="I30" s="612"/>
      <c r="J30" s="612"/>
      <c r="K30" s="612"/>
      <c r="L30" s="612"/>
      <c r="M30" s="612"/>
      <c r="N30" s="612"/>
    </row>
    <row r="31" spans="1:14" ht="12.75" customHeight="1">
      <c r="A31" s="615" t="s">
        <v>5</v>
      </c>
      <c r="B31" s="612" t="s">
        <v>545</v>
      </c>
      <c r="C31" s="611">
        <v>5730</v>
      </c>
      <c r="D31" s="612">
        <v>5730</v>
      </c>
      <c r="E31" s="612"/>
      <c r="F31" s="612"/>
      <c r="G31" s="612"/>
      <c r="H31" s="612"/>
      <c r="I31" s="612"/>
      <c r="J31" s="612"/>
      <c r="K31" s="612"/>
      <c r="L31" s="612"/>
      <c r="M31" s="612"/>
      <c r="N31" s="612"/>
    </row>
    <row r="32" spans="1:14" ht="12" customHeight="1">
      <c r="A32" s="615" t="s">
        <v>6</v>
      </c>
      <c r="B32" s="617" t="s">
        <v>746</v>
      </c>
      <c r="C32" s="611">
        <v>1500</v>
      </c>
      <c r="D32" s="612">
        <v>1500</v>
      </c>
      <c r="E32" s="612"/>
      <c r="F32" s="612"/>
      <c r="G32" s="612"/>
      <c r="H32" s="612"/>
      <c r="I32" s="612"/>
      <c r="J32" s="612"/>
      <c r="K32" s="612"/>
      <c r="L32" s="612"/>
      <c r="M32" s="612"/>
      <c r="N32" s="612"/>
    </row>
    <row r="33" spans="1:14" ht="12" customHeight="1">
      <c r="A33" s="615" t="s">
        <v>7</v>
      </c>
      <c r="B33" s="618" t="s">
        <v>595</v>
      </c>
      <c r="C33" s="611">
        <v>1270</v>
      </c>
      <c r="D33" s="612">
        <v>1270</v>
      </c>
      <c r="E33" s="612"/>
      <c r="F33" s="612"/>
      <c r="G33" s="612"/>
      <c r="H33" s="612"/>
      <c r="I33" s="612"/>
      <c r="J33" s="612"/>
      <c r="K33" s="612"/>
      <c r="L33" s="612"/>
      <c r="M33" s="612"/>
      <c r="N33" s="612"/>
    </row>
    <row r="34" spans="1:14" ht="12" customHeight="1">
      <c r="A34" s="615" t="s">
        <v>8</v>
      </c>
      <c r="B34" s="618" t="s">
        <v>546</v>
      </c>
      <c r="C34" s="611">
        <v>200</v>
      </c>
      <c r="D34" s="612">
        <v>200</v>
      </c>
      <c r="E34" s="612"/>
      <c r="F34" s="612"/>
      <c r="G34" s="612"/>
      <c r="H34" s="612"/>
      <c r="I34" s="612"/>
      <c r="J34" s="612"/>
      <c r="K34" s="612"/>
      <c r="L34" s="612"/>
      <c r="M34" s="612"/>
      <c r="N34" s="612"/>
    </row>
    <row r="35" spans="1:14" ht="12" customHeight="1">
      <c r="A35" s="615" t="s">
        <v>10</v>
      </c>
      <c r="B35" s="612" t="s">
        <v>747</v>
      </c>
      <c r="C35" s="611">
        <v>50900</v>
      </c>
      <c r="D35" s="612">
        <v>50900</v>
      </c>
      <c r="E35" s="612"/>
      <c r="F35" s="612"/>
      <c r="G35" s="612"/>
      <c r="H35" s="612"/>
      <c r="I35" s="612"/>
      <c r="J35" s="612"/>
      <c r="K35" s="612"/>
      <c r="L35" s="612"/>
      <c r="M35" s="612"/>
      <c r="N35" s="612"/>
    </row>
    <row r="36" spans="1:14" ht="12" customHeight="1">
      <c r="A36" s="604" t="s">
        <v>472</v>
      </c>
      <c r="B36" s="611" t="s">
        <v>37</v>
      </c>
      <c r="C36" s="611">
        <f>SUM(C29:C35)</f>
        <v>67700</v>
      </c>
      <c r="D36" s="611">
        <f>SUM(D29:D35)</f>
        <v>67700</v>
      </c>
      <c r="E36" s="611"/>
      <c r="F36" s="611"/>
      <c r="G36" s="611"/>
      <c r="H36" s="611"/>
      <c r="I36" s="611"/>
      <c r="J36" s="611"/>
      <c r="K36" s="611"/>
      <c r="L36" s="611">
        <v>0</v>
      </c>
      <c r="M36" s="611">
        <v>0</v>
      </c>
      <c r="N36" s="611">
        <v>0</v>
      </c>
    </row>
    <row r="37" spans="1:14" ht="12" customHeight="1">
      <c r="A37" s="604" t="s">
        <v>473</v>
      </c>
      <c r="B37" s="605" t="s">
        <v>511</v>
      </c>
      <c r="C37" s="611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</row>
    <row r="38" spans="1:14" ht="12" customHeight="1">
      <c r="A38" s="613" t="s">
        <v>3</v>
      </c>
      <c r="B38" s="614" t="s">
        <v>514</v>
      </c>
      <c r="C38" s="611">
        <v>440</v>
      </c>
      <c r="D38" s="612"/>
      <c r="E38" s="612"/>
      <c r="F38" s="612"/>
      <c r="G38" s="612"/>
      <c r="H38" s="612"/>
      <c r="I38" s="612"/>
      <c r="J38" s="612">
        <v>440</v>
      </c>
      <c r="K38" s="612"/>
      <c r="L38" s="612"/>
      <c r="M38" s="612"/>
      <c r="N38" s="612"/>
    </row>
    <row r="39" spans="1:14" ht="12" customHeight="1">
      <c r="A39" s="613" t="s">
        <v>4</v>
      </c>
      <c r="B39" s="612" t="s">
        <v>513</v>
      </c>
      <c r="C39" s="611">
        <v>0</v>
      </c>
      <c r="D39" s="612"/>
      <c r="E39" s="612"/>
      <c r="F39" s="612"/>
      <c r="G39" s="612"/>
      <c r="H39" s="612"/>
      <c r="I39" s="612"/>
      <c r="J39" s="612"/>
      <c r="K39" s="612"/>
      <c r="L39" s="612"/>
      <c r="M39" s="612"/>
      <c r="N39" s="612"/>
    </row>
    <row r="40" spans="1:14" ht="12" customHeight="1">
      <c r="A40" s="604" t="s">
        <v>473</v>
      </c>
      <c r="B40" s="605" t="s">
        <v>37</v>
      </c>
      <c r="C40" s="611">
        <v>440</v>
      </c>
      <c r="D40" s="611"/>
      <c r="E40" s="611">
        <v>0</v>
      </c>
      <c r="F40" s="611">
        <v>0</v>
      </c>
      <c r="G40" s="611">
        <v>0</v>
      </c>
      <c r="H40" s="611">
        <v>0</v>
      </c>
      <c r="I40" s="611"/>
      <c r="J40" s="611">
        <v>440</v>
      </c>
      <c r="K40" s="611">
        <v>0</v>
      </c>
      <c r="L40" s="611">
        <v>0</v>
      </c>
      <c r="M40" s="611">
        <v>0</v>
      </c>
      <c r="N40" s="611">
        <v>0</v>
      </c>
    </row>
    <row r="41" spans="1:14" ht="12" customHeight="1">
      <c r="A41" s="604" t="s">
        <v>474</v>
      </c>
      <c r="B41" s="605" t="s">
        <v>516</v>
      </c>
      <c r="C41" s="611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2"/>
    </row>
    <row r="42" spans="1:14" ht="12" customHeight="1">
      <c r="A42" s="613" t="s">
        <v>3</v>
      </c>
      <c r="B42" s="612" t="s">
        <v>748</v>
      </c>
      <c r="C42" s="612">
        <v>40000</v>
      </c>
      <c r="D42" s="612"/>
      <c r="E42" s="612"/>
      <c r="F42" s="612"/>
      <c r="G42" s="612"/>
      <c r="H42" s="612"/>
      <c r="I42" s="612"/>
      <c r="J42" s="612"/>
      <c r="K42" s="612"/>
      <c r="L42" s="612">
        <v>40000</v>
      </c>
      <c r="M42" s="612"/>
      <c r="N42" s="612"/>
    </row>
    <row r="43" spans="1:14" ht="12" customHeight="1">
      <c r="A43" s="604" t="s">
        <v>474</v>
      </c>
      <c r="B43" s="605" t="s">
        <v>549</v>
      </c>
      <c r="C43" s="611">
        <v>40000</v>
      </c>
      <c r="D43" s="611"/>
      <c r="E43" s="611"/>
      <c r="F43" s="611"/>
      <c r="G43" s="611"/>
      <c r="H43" s="611"/>
      <c r="I43" s="611"/>
      <c r="J43" s="611"/>
      <c r="K43" s="611"/>
      <c r="L43" s="611">
        <v>40000</v>
      </c>
      <c r="M43" s="611"/>
      <c r="N43" s="611">
        <v>0</v>
      </c>
    </row>
    <row r="44" spans="1:14" ht="12" customHeight="1">
      <c r="A44" s="619" t="s">
        <v>476</v>
      </c>
      <c r="B44" s="620" t="s">
        <v>563</v>
      </c>
      <c r="C44" s="843">
        <v>963908</v>
      </c>
      <c r="D44" s="611">
        <v>138783</v>
      </c>
      <c r="E44" s="611">
        <v>44100</v>
      </c>
      <c r="F44" s="611">
        <v>0</v>
      </c>
      <c r="G44" s="611">
        <v>0</v>
      </c>
      <c r="H44" s="611">
        <v>0</v>
      </c>
      <c r="I44" s="611">
        <v>356186</v>
      </c>
      <c r="J44" s="611">
        <v>440</v>
      </c>
      <c r="K44" s="611">
        <v>334660</v>
      </c>
      <c r="L44" s="611">
        <v>40000</v>
      </c>
      <c r="M44" s="611">
        <v>0</v>
      </c>
      <c r="N44" s="611">
        <v>49739</v>
      </c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>
      <c r="A53" s="570"/>
    </row>
  </sheetData>
  <mergeCells count="3">
    <mergeCell ref="A3:N3"/>
    <mergeCell ref="A1:N1"/>
    <mergeCell ref="A2:N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headerFooter alignWithMargins="0">
    <oddHeader xml:space="preserve">&amp;RElek Város Önkormányzata.1/2014. (II.21.) önkormányzati rendelete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A1" sqref="A1:P59"/>
    </sheetView>
  </sheetViews>
  <sheetFormatPr defaultColWidth="9.00390625" defaultRowHeight="12.75"/>
  <cols>
    <col min="1" max="1" width="4.375" style="0" customWidth="1"/>
    <col min="2" max="2" width="38.875" style="0" customWidth="1"/>
    <col min="3" max="3" width="10.125" style="0" customWidth="1"/>
    <col min="4" max="4" width="8.00390625" style="0" customWidth="1"/>
    <col min="5" max="5" width="8.375" style="0" customWidth="1"/>
    <col min="6" max="6" width="7.875" style="0" customWidth="1"/>
    <col min="7" max="7" width="8.375" style="0" customWidth="1"/>
    <col min="8" max="8" width="8.125" style="0" customWidth="1"/>
    <col min="9" max="9" width="7.625" style="0" customWidth="1"/>
    <col min="12" max="12" width="8.125" style="0" customWidth="1"/>
    <col min="13" max="13" width="7.625" style="0" customWidth="1"/>
    <col min="14" max="14" width="7.50390625" style="0" customWidth="1"/>
    <col min="15" max="15" width="6.625" style="0" bestFit="1" customWidth="1"/>
  </cols>
  <sheetData>
    <row r="1" spans="1:16" ht="12.75">
      <c r="A1" s="814" t="s">
        <v>547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14"/>
    </row>
    <row r="2" spans="1:16" ht="14.25">
      <c r="A2" s="815" t="s">
        <v>50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</row>
    <row r="3" spans="1:16" ht="12.75">
      <c r="A3" s="816" t="s">
        <v>521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</row>
    <row r="4" spans="1:16" ht="12.75">
      <c r="A4" s="563" t="s">
        <v>471</v>
      </c>
      <c r="B4" s="563" t="s">
        <v>472</v>
      </c>
      <c r="C4" s="564" t="s">
        <v>473</v>
      </c>
      <c r="D4" s="563" t="s">
        <v>474</v>
      </c>
      <c r="E4" s="563" t="s">
        <v>475</v>
      </c>
      <c r="F4" s="563" t="s">
        <v>476</v>
      </c>
      <c r="G4" s="563" t="s">
        <v>477</v>
      </c>
      <c r="H4" s="563" t="s">
        <v>478</v>
      </c>
      <c r="I4" s="563"/>
      <c r="J4" s="563" t="s">
        <v>479</v>
      </c>
      <c r="K4" s="563" t="s">
        <v>480</v>
      </c>
      <c r="L4" s="563" t="s">
        <v>481</v>
      </c>
      <c r="M4" s="563" t="s">
        <v>482</v>
      </c>
      <c r="N4" s="563" t="s">
        <v>483</v>
      </c>
      <c r="O4" s="563" t="s">
        <v>485</v>
      </c>
      <c r="P4" s="563" t="s">
        <v>486</v>
      </c>
    </row>
    <row r="5" spans="1:16" ht="90">
      <c r="A5" s="565" t="s">
        <v>487</v>
      </c>
      <c r="B5" s="566" t="s">
        <v>58</v>
      </c>
      <c r="C5" s="566" t="s">
        <v>736</v>
      </c>
      <c r="D5" s="567" t="s">
        <v>488</v>
      </c>
      <c r="E5" s="567" t="s">
        <v>60</v>
      </c>
      <c r="F5" s="567" t="s">
        <v>61</v>
      </c>
      <c r="G5" s="567" t="s">
        <v>489</v>
      </c>
      <c r="H5" s="567" t="s">
        <v>490</v>
      </c>
      <c r="I5" s="567" t="s">
        <v>519</v>
      </c>
      <c r="J5" s="566" t="s">
        <v>491</v>
      </c>
      <c r="K5" s="567" t="s">
        <v>492</v>
      </c>
      <c r="L5" s="567" t="s">
        <v>493</v>
      </c>
      <c r="M5" s="567" t="s">
        <v>750</v>
      </c>
      <c r="N5" s="567" t="s">
        <v>600</v>
      </c>
      <c r="O5" s="567" t="s">
        <v>36</v>
      </c>
      <c r="P5" s="567" t="s">
        <v>589</v>
      </c>
    </row>
    <row r="6" spans="1:16" ht="12.75">
      <c r="A6" s="603" t="s">
        <v>3</v>
      </c>
      <c r="B6" s="603" t="s">
        <v>4</v>
      </c>
      <c r="C6" s="603" t="s">
        <v>5</v>
      </c>
      <c r="D6" s="603" t="s">
        <v>6</v>
      </c>
      <c r="E6" s="603" t="s">
        <v>7</v>
      </c>
      <c r="F6" s="603" t="s">
        <v>8</v>
      </c>
      <c r="G6" s="603" t="s">
        <v>9</v>
      </c>
      <c r="H6" s="603" t="s">
        <v>10</v>
      </c>
      <c r="I6" s="603"/>
      <c r="J6" s="603" t="s">
        <v>11</v>
      </c>
      <c r="K6" s="603" t="s">
        <v>12</v>
      </c>
      <c r="L6" s="603" t="s">
        <v>13</v>
      </c>
      <c r="M6" s="603" t="s">
        <v>14</v>
      </c>
      <c r="N6" s="603" t="s">
        <v>15</v>
      </c>
      <c r="O6" s="603" t="s">
        <v>17</v>
      </c>
      <c r="P6" s="603" t="s">
        <v>18</v>
      </c>
    </row>
    <row r="7" spans="1:16" ht="12" customHeight="1">
      <c r="A7" s="621" t="s">
        <v>471</v>
      </c>
      <c r="B7" s="611" t="s">
        <v>494</v>
      </c>
      <c r="C7" s="611"/>
      <c r="D7" s="612"/>
      <c r="E7" s="612"/>
      <c r="F7" s="612"/>
      <c r="G7" s="612"/>
      <c r="H7" s="612"/>
      <c r="I7" s="612"/>
      <c r="J7" s="611"/>
      <c r="K7" s="612"/>
      <c r="L7" s="612"/>
      <c r="M7" s="612"/>
      <c r="N7" s="612"/>
      <c r="O7" s="612"/>
      <c r="P7" s="612"/>
    </row>
    <row r="8" spans="1:16" ht="12" customHeight="1">
      <c r="A8" s="622" t="s">
        <v>3</v>
      </c>
      <c r="B8" s="612" t="s">
        <v>495</v>
      </c>
      <c r="C8" s="611"/>
      <c r="D8" s="612"/>
      <c r="E8" s="612"/>
      <c r="F8" s="612"/>
      <c r="G8" s="612"/>
      <c r="H8" s="612"/>
      <c r="I8" s="612"/>
      <c r="J8" s="611"/>
      <c r="K8" s="612">
        <v>0</v>
      </c>
      <c r="L8" s="612">
        <v>0</v>
      </c>
      <c r="M8" s="612">
        <v>0</v>
      </c>
      <c r="N8" s="612">
        <v>0</v>
      </c>
      <c r="O8" s="612">
        <v>0</v>
      </c>
      <c r="P8" s="612">
        <v>0</v>
      </c>
    </row>
    <row r="9" spans="1:16" ht="12" customHeight="1">
      <c r="A9" s="621" t="s">
        <v>471</v>
      </c>
      <c r="B9" s="605" t="s">
        <v>496</v>
      </c>
      <c r="C9" s="606"/>
      <c r="D9" s="611"/>
      <c r="E9" s="611"/>
      <c r="F9" s="611"/>
      <c r="G9" s="611"/>
      <c r="H9" s="611"/>
      <c r="I9" s="611"/>
      <c r="J9" s="611">
        <f>SUM(D9:I9)</f>
        <v>0</v>
      </c>
      <c r="K9" s="611">
        <v>0</v>
      </c>
      <c r="L9" s="611">
        <v>0</v>
      </c>
      <c r="M9" s="611">
        <v>0</v>
      </c>
      <c r="N9" s="611">
        <v>0</v>
      </c>
      <c r="O9" s="611">
        <v>0</v>
      </c>
      <c r="P9" s="611">
        <v>0</v>
      </c>
    </row>
    <row r="10" spans="1:16" ht="12" customHeight="1">
      <c r="A10" s="621" t="s">
        <v>3</v>
      </c>
      <c r="B10" s="612" t="s">
        <v>587</v>
      </c>
      <c r="C10" s="606">
        <v>3543</v>
      </c>
      <c r="D10" s="612">
        <v>1608</v>
      </c>
      <c r="E10" s="612">
        <v>435</v>
      </c>
      <c r="F10" s="612">
        <v>1500</v>
      </c>
      <c r="G10" s="612"/>
      <c r="H10" s="612"/>
      <c r="I10" s="612"/>
      <c r="J10" s="611">
        <f>SUM(D10:H10)</f>
        <v>3543</v>
      </c>
      <c r="K10" s="612"/>
      <c r="L10" s="612"/>
      <c r="M10" s="612"/>
      <c r="N10" s="612"/>
      <c r="O10" s="612"/>
      <c r="P10" s="612"/>
    </row>
    <row r="11" spans="1:16" ht="12" customHeight="1">
      <c r="A11" s="621"/>
      <c r="B11" s="612" t="s">
        <v>751</v>
      </c>
      <c r="C11" s="606">
        <v>11000</v>
      </c>
      <c r="D11" s="612">
        <v>8500</v>
      </c>
      <c r="E11" s="612">
        <v>2100</v>
      </c>
      <c r="F11" s="612">
        <v>400</v>
      </c>
      <c r="G11" s="612"/>
      <c r="H11" s="612"/>
      <c r="I11" s="612"/>
      <c r="J11" s="611">
        <f>SUM(D11:I11)</f>
        <v>11000</v>
      </c>
      <c r="K11" s="612"/>
      <c r="L11" s="612"/>
      <c r="M11" s="612"/>
      <c r="N11" s="612"/>
      <c r="O11" s="612"/>
      <c r="P11" s="612"/>
    </row>
    <row r="12" spans="1:16" ht="12" customHeight="1">
      <c r="A12" s="621" t="s">
        <v>472</v>
      </c>
      <c r="B12" s="611" t="s">
        <v>586</v>
      </c>
      <c r="C12" s="606">
        <f>SUM(C10:C11)</f>
        <v>14543</v>
      </c>
      <c r="D12" s="611">
        <f>SUM(D10:D11)</f>
        <v>10108</v>
      </c>
      <c r="E12" s="611">
        <f>SUM(E10:E11)</f>
        <v>2535</v>
      </c>
      <c r="F12" s="611">
        <f>SUM(F10:F11)</f>
        <v>1900</v>
      </c>
      <c r="G12" s="611"/>
      <c r="H12" s="611"/>
      <c r="I12" s="611"/>
      <c r="J12" s="611">
        <f>SUM(J10:J11)</f>
        <v>14543</v>
      </c>
      <c r="K12" s="611">
        <v>0</v>
      </c>
      <c r="L12" s="611">
        <v>0</v>
      </c>
      <c r="M12" s="611">
        <v>0</v>
      </c>
      <c r="N12" s="611">
        <v>0</v>
      </c>
      <c r="O12" s="611">
        <v>0</v>
      </c>
      <c r="P12" s="611">
        <v>0</v>
      </c>
    </row>
    <row r="13" spans="1:16" ht="12" customHeight="1">
      <c r="A13" s="621" t="s">
        <v>473</v>
      </c>
      <c r="B13" s="611" t="s">
        <v>497</v>
      </c>
      <c r="C13" s="606"/>
      <c r="D13" s="612"/>
      <c r="E13" s="612"/>
      <c r="F13" s="612"/>
      <c r="G13" s="612"/>
      <c r="H13" s="612"/>
      <c r="I13" s="612"/>
      <c r="J13" s="611"/>
      <c r="K13" s="612"/>
      <c r="L13" s="612"/>
      <c r="M13" s="612"/>
      <c r="N13" s="612"/>
      <c r="O13" s="612"/>
      <c r="P13" s="612"/>
    </row>
    <row r="14" spans="1:16" ht="12" customHeight="1">
      <c r="A14" s="622" t="s">
        <v>3</v>
      </c>
      <c r="B14" s="612" t="s">
        <v>498</v>
      </c>
      <c r="C14" s="606">
        <v>120</v>
      </c>
      <c r="D14" s="612">
        <v>0</v>
      </c>
      <c r="E14" s="612">
        <v>0</v>
      </c>
      <c r="F14" s="612">
        <v>0</v>
      </c>
      <c r="G14" s="612">
        <v>120</v>
      </c>
      <c r="H14" s="612"/>
      <c r="I14" s="612"/>
      <c r="J14" s="611">
        <v>120</v>
      </c>
      <c r="K14" s="612"/>
      <c r="L14" s="612"/>
      <c r="M14" s="612"/>
      <c r="N14" s="612"/>
      <c r="O14" s="612"/>
      <c r="P14" s="612"/>
    </row>
    <row r="15" spans="1:16" ht="12" customHeight="1">
      <c r="A15" s="621" t="s">
        <v>473</v>
      </c>
      <c r="B15" s="611" t="s">
        <v>752</v>
      </c>
      <c r="C15" s="606">
        <v>120</v>
      </c>
      <c r="D15" s="611">
        <v>0</v>
      </c>
      <c r="E15" s="611">
        <v>0</v>
      </c>
      <c r="F15" s="611">
        <v>0</v>
      </c>
      <c r="G15" s="611">
        <v>120</v>
      </c>
      <c r="H15" s="611"/>
      <c r="I15" s="611"/>
      <c r="J15" s="611">
        <v>120</v>
      </c>
      <c r="K15" s="611">
        <v>0</v>
      </c>
      <c r="L15" s="611">
        <v>0</v>
      </c>
      <c r="M15" s="611">
        <v>0</v>
      </c>
      <c r="N15" s="611">
        <v>0</v>
      </c>
      <c r="O15" s="611">
        <v>0</v>
      </c>
      <c r="P15" s="611">
        <v>0</v>
      </c>
    </row>
    <row r="16" spans="1:16" ht="12" customHeight="1">
      <c r="A16" s="621" t="s">
        <v>474</v>
      </c>
      <c r="B16" s="611" t="s">
        <v>597</v>
      </c>
      <c r="C16" s="606"/>
      <c r="D16" s="612"/>
      <c r="E16" s="612"/>
      <c r="F16" s="612"/>
      <c r="G16" s="612"/>
      <c r="H16" s="612"/>
      <c r="I16" s="612"/>
      <c r="J16" s="611"/>
      <c r="K16" s="612"/>
      <c r="L16" s="612"/>
      <c r="M16" s="612"/>
      <c r="N16" s="612"/>
      <c r="O16" s="612"/>
      <c r="P16" s="612"/>
    </row>
    <row r="17" spans="1:16" ht="12" customHeight="1">
      <c r="A17" s="622" t="s">
        <v>3</v>
      </c>
      <c r="B17" s="612" t="s">
        <v>581</v>
      </c>
      <c r="C17" s="606">
        <v>500</v>
      </c>
      <c r="D17" s="612">
        <v>0</v>
      </c>
      <c r="E17" s="612">
        <v>0</v>
      </c>
      <c r="F17" s="612">
        <v>500</v>
      </c>
      <c r="G17" s="612">
        <v>0</v>
      </c>
      <c r="H17" s="612">
        <v>0</v>
      </c>
      <c r="I17" s="612"/>
      <c r="J17" s="611">
        <v>500</v>
      </c>
      <c r="K17" s="612"/>
      <c r="L17" s="612"/>
      <c r="M17" s="612"/>
      <c r="N17" s="612"/>
      <c r="O17" s="612"/>
      <c r="P17" s="612"/>
    </row>
    <row r="18" spans="1:16" ht="12" customHeight="1">
      <c r="A18" s="622" t="s">
        <v>4</v>
      </c>
      <c r="B18" s="612" t="s">
        <v>499</v>
      </c>
      <c r="C18" s="606">
        <v>2500</v>
      </c>
      <c r="D18" s="612">
        <v>0</v>
      </c>
      <c r="E18" s="612">
        <v>0</v>
      </c>
      <c r="F18" s="612">
        <v>2500</v>
      </c>
      <c r="G18" s="612"/>
      <c r="H18" s="612"/>
      <c r="I18" s="612"/>
      <c r="J18" s="611">
        <f aca="true" t="shared" si="0" ref="J18:J28">SUM(D18:I18)</f>
        <v>2500</v>
      </c>
      <c r="K18" s="612"/>
      <c r="L18" s="612"/>
      <c r="M18" s="612"/>
      <c r="N18" s="612"/>
      <c r="O18" s="612"/>
      <c r="P18" s="612"/>
    </row>
    <row r="19" spans="1:16" ht="12" customHeight="1">
      <c r="A19" s="622" t="s">
        <v>5</v>
      </c>
      <c r="B19" s="623" t="s">
        <v>500</v>
      </c>
      <c r="C19" s="606">
        <v>3250</v>
      </c>
      <c r="D19" s="612"/>
      <c r="E19" s="612"/>
      <c r="F19" s="612">
        <v>3250</v>
      </c>
      <c r="G19" s="612"/>
      <c r="H19" s="612"/>
      <c r="I19" s="612"/>
      <c r="J19" s="611">
        <f t="shared" si="0"/>
        <v>3250</v>
      </c>
      <c r="K19" s="612"/>
      <c r="L19" s="612"/>
      <c r="M19" s="612"/>
      <c r="N19" s="612"/>
      <c r="O19" s="612"/>
      <c r="P19" s="612"/>
    </row>
    <row r="20" spans="1:16" ht="12" customHeight="1">
      <c r="A20" s="622" t="s">
        <v>6</v>
      </c>
      <c r="B20" s="623" t="s">
        <v>582</v>
      </c>
      <c r="C20" s="606">
        <v>2500</v>
      </c>
      <c r="D20" s="612"/>
      <c r="E20" s="612"/>
      <c r="F20" s="612">
        <v>2500</v>
      </c>
      <c r="G20" s="612"/>
      <c r="H20" s="612"/>
      <c r="I20" s="612"/>
      <c r="J20" s="611">
        <f t="shared" si="0"/>
        <v>2500</v>
      </c>
      <c r="K20" s="612"/>
      <c r="L20" s="612"/>
      <c r="M20" s="612"/>
      <c r="N20" s="612"/>
      <c r="O20" s="612"/>
      <c r="P20" s="612"/>
    </row>
    <row r="21" spans="1:16" ht="12" customHeight="1">
      <c r="A21" s="622" t="s">
        <v>7</v>
      </c>
      <c r="B21" s="612" t="s">
        <v>501</v>
      </c>
      <c r="C21" s="606">
        <v>300</v>
      </c>
      <c r="D21" s="612"/>
      <c r="E21" s="612"/>
      <c r="F21" s="612">
        <v>300</v>
      </c>
      <c r="G21" s="612"/>
      <c r="H21" s="612"/>
      <c r="I21" s="612"/>
      <c r="J21" s="611">
        <f t="shared" si="0"/>
        <v>300</v>
      </c>
      <c r="K21" s="612"/>
      <c r="L21" s="612"/>
      <c r="M21" s="612"/>
      <c r="N21" s="612"/>
      <c r="O21" s="612"/>
      <c r="P21" s="612"/>
    </row>
    <row r="22" spans="1:16" ht="12" customHeight="1">
      <c r="A22" s="621" t="s">
        <v>8</v>
      </c>
      <c r="B22" s="612" t="s">
        <v>502</v>
      </c>
      <c r="C22" s="606">
        <v>350</v>
      </c>
      <c r="D22" s="612"/>
      <c r="E22" s="612"/>
      <c r="F22" s="612">
        <v>350</v>
      </c>
      <c r="G22" s="612"/>
      <c r="H22" s="612"/>
      <c r="I22" s="612"/>
      <c r="J22" s="611">
        <f t="shared" si="0"/>
        <v>350</v>
      </c>
      <c r="K22" s="612"/>
      <c r="L22" s="612"/>
      <c r="M22" s="612"/>
      <c r="N22" s="612"/>
      <c r="O22" s="612"/>
      <c r="P22" s="612"/>
    </row>
    <row r="23" spans="1:16" ht="12" customHeight="1">
      <c r="A23" s="622" t="s">
        <v>9</v>
      </c>
      <c r="B23" s="612" t="s">
        <v>503</v>
      </c>
      <c r="C23" s="606">
        <v>635</v>
      </c>
      <c r="D23" s="612"/>
      <c r="E23" s="612"/>
      <c r="F23" s="612">
        <v>635</v>
      </c>
      <c r="G23" s="612"/>
      <c r="H23" s="612"/>
      <c r="I23" s="612"/>
      <c r="J23" s="611">
        <f t="shared" si="0"/>
        <v>635</v>
      </c>
      <c r="K23" s="612"/>
      <c r="L23" s="612"/>
      <c r="M23" s="612"/>
      <c r="N23" s="612"/>
      <c r="O23" s="612"/>
      <c r="P23" s="612"/>
    </row>
    <row r="24" spans="1:16" ht="12" customHeight="1">
      <c r="A24" s="622" t="s">
        <v>10</v>
      </c>
      <c r="B24" s="612" t="s">
        <v>504</v>
      </c>
      <c r="C24" s="606">
        <v>9460</v>
      </c>
      <c r="D24" s="612"/>
      <c r="E24" s="612"/>
      <c r="F24" s="612">
        <v>9460</v>
      </c>
      <c r="G24" s="612"/>
      <c r="H24" s="612"/>
      <c r="I24" s="612"/>
      <c r="J24" s="611">
        <f t="shared" si="0"/>
        <v>9460</v>
      </c>
      <c r="K24" s="612"/>
      <c r="L24" s="612"/>
      <c r="M24" s="612"/>
      <c r="N24" s="612"/>
      <c r="O24" s="612"/>
      <c r="P24" s="612"/>
    </row>
    <row r="25" spans="1:16" ht="12" customHeight="1">
      <c r="A25" s="622" t="s">
        <v>11</v>
      </c>
      <c r="B25" s="612" t="s">
        <v>753</v>
      </c>
      <c r="C25" s="606">
        <v>835</v>
      </c>
      <c r="D25" s="612"/>
      <c r="E25" s="612"/>
      <c r="F25" s="612">
        <v>835</v>
      </c>
      <c r="G25" s="612"/>
      <c r="H25" s="612"/>
      <c r="I25" s="612"/>
      <c r="J25" s="611">
        <f t="shared" si="0"/>
        <v>835</v>
      </c>
      <c r="K25" s="612"/>
      <c r="L25" s="612"/>
      <c r="M25" s="612"/>
      <c r="N25" s="612"/>
      <c r="O25" s="612"/>
      <c r="P25" s="612"/>
    </row>
    <row r="26" spans="1:16" ht="12" customHeight="1">
      <c r="A26" s="622" t="s">
        <v>12</v>
      </c>
      <c r="B26" s="612" t="s">
        <v>505</v>
      </c>
      <c r="C26" s="606">
        <v>8824</v>
      </c>
      <c r="D26" s="612">
        <v>2012</v>
      </c>
      <c r="E26" s="612">
        <v>570</v>
      </c>
      <c r="F26" s="612">
        <v>5200</v>
      </c>
      <c r="G26" s="612"/>
      <c r="H26" s="612"/>
      <c r="I26" s="612"/>
      <c r="J26" s="611">
        <f t="shared" si="0"/>
        <v>7782</v>
      </c>
      <c r="K26" s="612">
        <v>1042</v>
      </c>
      <c r="L26" s="612"/>
      <c r="M26" s="612"/>
      <c r="N26" s="612"/>
      <c r="O26" s="612"/>
      <c r="P26" s="612"/>
    </row>
    <row r="27" spans="1:16" ht="12" customHeight="1">
      <c r="A27" s="622" t="s">
        <v>13</v>
      </c>
      <c r="B27" s="617" t="s">
        <v>754</v>
      </c>
      <c r="C27" s="606">
        <v>3000</v>
      </c>
      <c r="D27" s="612"/>
      <c r="E27" s="612"/>
      <c r="F27" s="612">
        <v>3000</v>
      </c>
      <c r="G27" s="612"/>
      <c r="H27" s="612"/>
      <c r="I27" s="612"/>
      <c r="J27" s="611">
        <f t="shared" si="0"/>
        <v>3000</v>
      </c>
      <c r="K27" s="612"/>
      <c r="L27" s="612"/>
      <c r="M27" s="612"/>
      <c r="N27" s="612"/>
      <c r="O27" s="612"/>
      <c r="P27" s="612"/>
    </row>
    <row r="28" spans="1:16" ht="12" customHeight="1">
      <c r="A28" s="622" t="s">
        <v>14</v>
      </c>
      <c r="B28" s="612" t="s">
        <v>506</v>
      </c>
      <c r="C28" s="606">
        <v>2000</v>
      </c>
      <c r="D28" s="612"/>
      <c r="E28" s="612"/>
      <c r="F28" s="612">
        <v>2000</v>
      </c>
      <c r="G28" s="612"/>
      <c r="H28" s="612"/>
      <c r="I28" s="612"/>
      <c r="J28" s="611">
        <f t="shared" si="0"/>
        <v>2000</v>
      </c>
      <c r="K28" s="612"/>
      <c r="L28" s="612"/>
      <c r="M28" s="612"/>
      <c r="N28" s="612"/>
      <c r="O28" s="612"/>
      <c r="P28" s="612"/>
    </row>
    <row r="29" spans="1:16" ht="12" customHeight="1">
      <c r="A29" s="622" t="s">
        <v>15</v>
      </c>
      <c r="B29" s="612" t="s">
        <v>755</v>
      </c>
      <c r="C29" s="606">
        <v>350981</v>
      </c>
      <c r="D29" s="612"/>
      <c r="E29" s="612"/>
      <c r="F29" s="612"/>
      <c r="G29" s="612"/>
      <c r="H29" s="612"/>
      <c r="I29" s="612"/>
      <c r="J29" s="611">
        <v>0</v>
      </c>
      <c r="K29" s="612"/>
      <c r="L29" s="612"/>
      <c r="M29" s="612">
        <v>350981</v>
      </c>
      <c r="N29" s="612"/>
      <c r="O29" s="612"/>
      <c r="P29" s="612"/>
    </row>
    <row r="30" spans="1:16" ht="12" customHeight="1">
      <c r="A30" s="622" t="s">
        <v>16</v>
      </c>
      <c r="B30" s="612" t="s">
        <v>756</v>
      </c>
      <c r="C30" s="606">
        <v>11450</v>
      </c>
      <c r="D30" s="612"/>
      <c r="E30" s="612"/>
      <c r="F30" s="612"/>
      <c r="G30" s="612"/>
      <c r="H30" s="612"/>
      <c r="I30" s="612"/>
      <c r="J30" s="611">
        <v>0</v>
      </c>
      <c r="K30" s="612"/>
      <c r="L30" s="612"/>
      <c r="M30" s="612">
        <v>11450</v>
      </c>
      <c r="N30" s="612"/>
      <c r="O30" s="612"/>
      <c r="P30" s="612"/>
    </row>
    <row r="31" spans="1:16" ht="12" customHeight="1">
      <c r="A31" s="622" t="s">
        <v>17</v>
      </c>
      <c r="B31" s="612" t="s">
        <v>757</v>
      </c>
      <c r="C31" s="606">
        <v>6000</v>
      </c>
      <c r="D31" s="612"/>
      <c r="E31" s="612"/>
      <c r="F31" s="612"/>
      <c r="G31" s="612"/>
      <c r="H31" s="612"/>
      <c r="I31" s="612"/>
      <c r="J31" s="611">
        <v>0</v>
      </c>
      <c r="K31" s="612"/>
      <c r="L31" s="612"/>
      <c r="M31" s="612">
        <v>6000</v>
      </c>
      <c r="N31" s="612"/>
      <c r="O31" s="612"/>
      <c r="P31" s="612"/>
    </row>
    <row r="32" spans="1:16" ht="12" customHeight="1">
      <c r="A32" s="622" t="s">
        <v>18</v>
      </c>
      <c r="B32" s="624" t="s">
        <v>507</v>
      </c>
      <c r="C32" s="606">
        <v>2500</v>
      </c>
      <c r="D32" s="612"/>
      <c r="E32" s="612"/>
      <c r="F32" s="612">
        <v>2500</v>
      </c>
      <c r="G32" s="612"/>
      <c r="H32" s="612"/>
      <c r="I32" s="612"/>
      <c r="J32" s="611">
        <f aca="true" t="shared" si="1" ref="J32:J37">SUM(D32:I32)</f>
        <v>2500</v>
      </c>
      <c r="K32" s="612"/>
      <c r="L32" s="612"/>
      <c r="M32" s="612"/>
      <c r="N32" s="612"/>
      <c r="O32" s="612"/>
      <c r="P32" s="612"/>
    </row>
    <row r="33" spans="1:16" ht="12" customHeight="1">
      <c r="A33" s="622" t="s">
        <v>19</v>
      </c>
      <c r="B33" s="625" t="s">
        <v>508</v>
      </c>
      <c r="C33" s="606">
        <v>102307</v>
      </c>
      <c r="D33" s="612">
        <v>17222</v>
      </c>
      <c r="E33" s="612">
        <v>4520</v>
      </c>
      <c r="F33" s="612">
        <v>80565</v>
      </c>
      <c r="G33" s="612"/>
      <c r="H33" s="612"/>
      <c r="I33" s="612"/>
      <c r="J33" s="611">
        <f t="shared" si="1"/>
        <v>102307</v>
      </c>
      <c r="K33" s="612"/>
      <c r="L33" s="612"/>
      <c r="M33" s="612"/>
      <c r="N33" s="612"/>
      <c r="O33" s="612"/>
      <c r="P33" s="612"/>
    </row>
    <row r="34" spans="1:16" ht="12" customHeight="1">
      <c r="A34" s="622" t="s">
        <v>20</v>
      </c>
      <c r="B34" s="625" t="s">
        <v>583</v>
      </c>
      <c r="C34" s="606">
        <v>12235</v>
      </c>
      <c r="D34" s="612">
        <v>2810</v>
      </c>
      <c r="E34" s="612">
        <v>740</v>
      </c>
      <c r="F34" s="612">
        <v>8685</v>
      </c>
      <c r="G34" s="612"/>
      <c r="H34" s="612"/>
      <c r="I34" s="612"/>
      <c r="J34" s="611">
        <f t="shared" si="1"/>
        <v>12235</v>
      </c>
      <c r="K34" s="612"/>
      <c r="L34" s="612"/>
      <c r="M34" s="612"/>
      <c r="N34" s="612"/>
      <c r="O34" s="612"/>
      <c r="P34" s="612"/>
    </row>
    <row r="35" spans="1:16" ht="12" customHeight="1">
      <c r="A35" s="622" t="s">
        <v>21</v>
      </c>
      <c r="B35" s="612" t="s">
        <v>520</v>
      </c>
      <c r="C35" s="606">
        <v>480</v>
      </c>
      <c r="D35" s="612">
        <v>0</v>
      </c>
      <c r="E35" s="612">
        <v>0</v>
      </c>
      <c r="F35" s="612">
        <v>0</v>
      </c>
      <c r="G35" s="612">
        <v>480</v>
      </c>
      <c r="H35" s="612">
        <v>0</v>
      </c>
      <c r="I35" s="612"/>
      <c r="J35" s="611">
        <f t="shared" si="1"/>
        <v>480</v>
      </c>
      <c r="K35" s="612"/>
      <c r="L35" s="612"/>
      <c r="M35" s="612"/>
      <c r="N35" s="612"/>
      <c r="O35" s="612"/>
      <c r="P35" s="612"/>
    </row>
    <row r="36" spans="1:16" ht="12" customHeight="1">
      <c r="A36" s="622" t="s">
        <v>22</v>
      </c>
      <c r="B36" s="626" t="s">
        <v>758</v>
      </c>
      <c r="C36" s="606">
        <v>1016</v>
      </c>
      <c r="D36" s="612"/>
      <c r="E36" s="612"/>
      <c r="F36" s="612"/>
      <c r="G36" s="612">
        <v>1016</v>
      </c>
      <c r="H36" s="612"/>
      <c r="I36" s="612"/>
      <c r="J36" s="611">
        <f t="shared" si="1"/>
        <v>1016</v>
      </c>
      <c r="K36" s="612"/>
      <c r="L36" s="612"/>
      <c r="M36" s="612"/>
      <c r="N36" s="612"/>
      <c r="O36" s="612"/>
      <c r="P36" s="612"/>
    </row>
    <row r="37" spans="1:16" ht="12" customHeight="1">
      <c r="A37" s="622" t="s">
        <v>23</v>
      </c>
      <c r="B37" s="626" t="s">
        <v>509</v>
      </c>
      <c r="C37" s="606">
        <v>350</v>
      </c>
      <c r="D37" s="612"/>
      <c r="E37" s="612"/>
      <c r="F37" s="612"/>
      <c r="G37" s="612">
        <v>350</v>
      </c>
      <c r="H37" s="612"/>
      <c r="I37" s="612"/>
      <c r="J37" s="611">
        <f t="shared" si="1"/>
        <v>350</v>
      </c>
      <c r="K37" s="612"/>
      <c r="L37" s="612"/>
      <c r="M37" s="612"/>
      <c r="N37" s="612"/>
      <c r="O37" s="612"/>
      <c r="P37" s="612"/>
    </row>
    <row r="38" spans="1:16" ht="12" customHeight="1">
      <c r="A38" s="622" t="s">
        <v>24</v>
      </c>
      <c r="B38" s="612" t="s">
        <v>759</v>
      </c>
      <c r="C38" s="606">
        <v>600</v>
      </c>
      <c r="D38" s="612"/>
      <c r="E38" s="612"/>
      <c r="F38" s="612"/>
      <c r="G38" s="612"/>
      <c r="H38" s="612"/>
      <c r="I38" s="612"/>
      <c r="J38" s="611">
        <v>0</v>
      </c>
      <c r="K38" s="612">
        <v>600</v>
      </c>
      <c r="L38" s="611"/>
      <c r="M38" s="611"/>
      <c r="N38" s="611">
        <v>0</v>
      </c>
      <c r="O38" s="611">
        <v>0</v>
      </c>
      <c r="P38" s="611">
        <v>0</v>
      </c>
    </row>
    <row r="39" spans="1:16" ht="12" customHeight="1">
      <c r="A39" s="615" t="s">
        <v>25</v>
      </c>
      <c r="B39" s="612" t="s">
        <v>593</v>
      </c>
      <c r="C39" s="606">
        <v>450</v>
      </c>
      <c r="D39" s="612"/>
      <c r="E39" s="612"/>
      <c r="F39" s="612"/>
      <c r="G39" s="612">
        <v>450</v>
      </c>
      <c r="H39" s="612"/>
      <c r="I39" s="612"/>
      <c r="J39" s="611">
        <f>SUM(D39:I39)</f>
        <v>450</v>
      </c>
      <c r="K39" s="612"/>
      <c r="L39" s="612"/>
      <c r="M39" s="612"/>
      <c r="N39" s="612"/>
      <c r="O39" s="612"/>
      <c r="P39" s="612"/>
    </row>
    <row r="40" spans="1:16" ht="12" customHeight="1">
      <c r="A40" s="621" t="s">
        <v>474</v>
      </c>
      <c r="B40" s="611" t="s">
        <v>598</v>
      </c>
      <c r="C40" s="606">
        <f>SUM(C17:C39)</f>
        <v>522523</v>
      </c>
      <c r="D40" s="611">
        <f>SUM(D17:D39)</f>
        <v>22044</v>
      </c>
      <c r="E40" s="611">
        <f>SUM(E17:E39)</f>
        <v>5830</v>
      </c>
      <c r="F40" s="611">
        <f>SUM(F17:F39)</f>
        <v>122280</v>
      </c>
      <c r="G40" s="611">
        <f>SUM(G17:G39)</f>
        <v>2296</v>
      </c>
      <c r="H40" s="611"/>
      <c r="I40" s="611"/>
      <c r="J40" s="611">
        <f>SUM(D40:I40)</f>
        <v>152450</v>
      </c>
      <c r="K40" s="611">
        <f>SUM(K17:K39)</f>
        <v>1642</v>
      </c>
      <c r="L40" s="611"/>
      <c r="M40" s="611">
        <f>SUM(M17:M39)</f>
        <v>368431</v>
      </c>
      <c r="N40" s="611">
        <v>0</v>
      </c>
      <c r="O40" s="611">
        <v>0</v>
      </c>
      <c r="P40" s="611">
        <v>0</v>
      </c>
    </row>
    <row r="41" spans="1:16" ht="12" customHeight="1">
      <c r="A41" s="621" t="s">
        <v>476</v>
      </c>
      <c r="B41" s="611" t="s">
        <v>510</v>
      </c>
      <c r="C41" s="606"/>
      <c r="D41" s="612"/>
      <c r="E41" s="612"/>
      <c r="F41" s="612"/>
      <c r="G41" s="612"/>
      <c r="H41" s="612"/>
      <c r="I41" s="612"/>
      <c r="J41" s="611"/>
      <c r="K41" s="612"/>
      <c r="L41" s="612"/>
      <c r="M41" s="612"/>
      <c r="N41" s="612"/>
      <c r="O41" s="612"/>
      <c r="P41" s="612"/>
    </row>
    <row r="42" spans="1:16" ht="12" customHeight="1">
      <c r="A42" s="622" t="s">
        <v>3</v>
      </c>
      <c r="B42" s="612" t="s">
        <v>760</v>
      </c>
      <c r="C42" s="606"/>
      <c r="D42" s="612">
        <v>0</v>
      </c>
      <c r="E42" s="612">
        <v>0</v>
      </c>
      <c r="F42" s="612">
        <v>0</v>
      </c>
      <c r="G42" s="612">
        <v>3500</v>
      </c>
      <c r="H42" s="612"/>
      <c r="I42" s="612"/>
      <c r="J42" s="611"/>
      <c r="K42" s="612"/>
      <c r="L42" s="612"/>
      <c r="M42" s="612"/>
      <c r="N42" s="612"/>
      <c r="O42" s="612"/>
      <c r="P42" s="612"/>
    </row>
    <row r="43" spans="1:16" ht="12" customHeight="1">
      <c r="A43" s="622" t="s">
        <v>4</v>
      </c>
      <c r="B43" s="612" t="s">
        <v>761</v>
      </c>
      <c r="C43" s="606"/>
      <c r="D43" s="612"/>
      <c r="E43" s="612"/>
      <c r="F43" s="612"/>
      <c r="G43" s="612">
        <v>164</v>
      </c>
      <c r="H43" s="612"/>
      <c r="I43" s="612"/>
      <c r="J43" s="611"/>
      <c r="K43" s="612"/>
      <c r="L43" s="612"/>
      <c r="M43" s="612"/>
      <c r="N43" s="612"/>
      <c r="O43" s="612"/>
      <c r="P43" s="612"/>
    </row>
    <row r="44" spans="1:16" ht="12" customHeight="1">
      <c r="A44" s="621" t="s">
        <v>476</v>
      </c>
      <c r="B44" s="611" t="s">
        <v>592</v>
      </c>
      <c r="C44" s="606"/>
      <c r="D44" s="611"/>
      <c r="E44" s="611"/>
      <c r="F44" s="611"/>
      <c r="G44" s="611">
        <f>SUM(G42:G43)</f>
        <v>3664</v>
      </c>
      <c r="H44" s="611"/>
      <c r="I44" s="611"/>
      <c r="J44" s="611">
        <f>SUM(J42:J42)</f>
        <v>0</v>
      </c>
      <c r="K44" s="611">
        <v>0</v>
      </c>
      <c r="L44" s="611">
        <v>0</v>
      </c>
      <c r="M44" s="611">
        <v>0</v>
      </c>
      <c r="N44" s="611">
        <v>0</v>
      </c>
      <c r="O44" s="611">
        <v>0</v>
      </c>
      <c r="P44" s="611">
        <v>0</v>
      </c>
    </row>
    <row r="45" spans="1:16" ht="12.75">
      <c r="A45" s="621" t="s">
        <v>477</v>
      </c>
      <c r="B45" s="611" t="s">
        <v>762</v>
      </c>
      <c r="C45" s="606"/>
      <c r="D45" s="612"/>
      <c r="E45" s="612"/>
      <c r="F45" s="612"/>
      <c r="G45" s="612"/>
      <c r="H45" s="612"/>
      <c r="I45" s="612"/>
      <c r="J45" s="611"/>
      <c r="K45" s="612"/>
      <c r="L45" s="612"/>
      <c r="M45" s="612"/>
      <c r="N45" s="612"/>
      <c r="O45" s="612"/>
      <c r="P45" s="612"/>
    </row>
    <row r="46" spans="1:16" ht="12.75">
      <c r="A46" s="622" t="s">
        <v>3</v>
      </c>
      <c r="B46" s="612" t="s">
        <v>512</v>
      </c>
      <c r="C46" s="606">
        <v>2200</v>
      </c>
      <c r="D46" s="612"/>
      <c r="E46" s="612"/>
      <c r="F46" s="612"/>
      <c r="G46" s="612">
        <v>2200</v>
      </c>
      <c r="H46" s="612"/>
      <c r="I46" s="612"/>
      <c r="J46" s="611">
        <f>SUM(D46:I46)</f>
        <v>2200</v>
      </c>
      <c r="K46" s="612"/>
      <c r="L46" s="612"/>
      <c r="M46" s="612"/>
      <c r="N46" s="612"/>
      <c r="O46" s="612"/>
      <c r="P46" s="612"/>
    </row>
    <row r="47" spans="1:16" ht="12.75">
      <c r="A47" s="621" t="s">
        <v>4</v>
      </c>
      <c r="B47" s="612" t="s">
        <v>513</v>
      </c>
      <c r="C47" s="606">
        <v>5300</v>
      </c>
      <c r="D47" s="612"/>
      <c r="E47" s="612"/>
      <c r="F47" s="612"/>
      <c r="G47" s="612">
        <v>5300</v>
      </c>
      <c r="H47" s="612"/>
      <c r="I47" s="612"/>
      <c r="J47" s="611">
        <f>SUM(F47:H47)</f>
        <v>5300</v>
      </c>
      <c r="K47" s="612"/>
      <c r="L47" s="612"/>
      <c r="M47" s="612"/>
      <c r="N47" s="612"/>
      <c r="O47" s="612"/>
      <c r="P47" s="612"/>
    </row>
    <row r="48" spans="1:16" ht="12.75">
      <c r="A48" s="622" t="s">
        <v>5</v>
      </c>
      <c r="B48" s="614" t="s">
        <v>584</v>
      </c>
      <c r="C48" s="606">
        <v>440</v>
      </c>
      <c r="D48" s="612"/>
      <c r="E48" s="612"/>
      <c r="F48" s="612">
        <v>440</v>
      </c>
      <c r="G48" s="612"/>
      <c r="H48" s="612"/>
      <c r="I48" s="612"/>
      <c r="J48" s="611">
        <v>440</v>
      </c>
      <c r="K48" s="612"/>
      <c r="L48" s="612"/>
      <c r="M48" s="612"/>
      <c r="N48" s="612"/>
      <c r="O48" s="612"/>
      <c r="P48" s="612"/>
    </row>
    <row r="49" spans="1:16" ht="12.75">
      <c r="A49" s="622" t="s">
        <v>6</v>
      </c>
      <c r="B49" s="611" t="s">
        <v>588</v>
      </c>
      <c r="C49" s="606">
        <f>SUM(C46:C48)</f>
        <v>7940</v>
      </c>
      <c r="D49" s="611"/>
      <c r="E49" s="611"/>
      <c r="F49" s="611">
        <v>440</v>
      </c>
      <c r="G49" s="611">
        <f>SUM(G46:G48)</f>
        <v>7500</v>
      </c>
      <c r="H49" s="611"/>
      <c r="I49" s="611"/>
      <c r="J49" s="611">
        <f>SUM(J46:J48)</f>
        <v>7940</v>
      </c>
      <c r="K49" s="612"/>
      <c r="L49" s="612"/>
      <c r="M49" s="612"/>
      <c r="N49" s="612"/>
      <c r="O49" s="612"/>
      <c r="P49" s="612"/>
    </row>
    <row r="50" spans="1:16" ht="12.75">
      <c r="A50" s="622" t="s">
        <v>7</v>
      </c>
      <c r="B50" s="611" t="s">
        <v>515</v>
      </c>
      <c r="C50" s="606">
        <v>12000</v>
      </c>
      <c r="D50" s="612">
        <v>0</v>
      </c>
      <c r="E50" s="612"/>
      <c r="F50" s="612">
        <v>0</v>
      </c>
      <c r="G50" s="612"/>
      <c r="H50" s="611">
        <v>12000</v>
      </c>
      <c r="I50" s="612"/>
      <c r="J50" s="611">
        <f>SUM(E50:H50)</f>
        <v>12000</v>
      </c>
      <c r="K50" s="612"/>
      <c r="L50" s="612"/>
      <c r="M50" s="612"/>
      <c r="N50" s="612"/>
      <c r="O50" s="612"/>
      <c r="P50" s="612"/>
    </row>
    <row r="51" spans="1:16" ht="12.75">
      <c r="A51" s="621" t="s">
        <v>477</v>
      </c>
      <c r="B51" s="611" t="s">
        <v>763</v>
      </c>
      <c r="C51" s="606">
        <f>SUM(C49:C50)</f>
        <v>19940</v>
      </c>
      <c r="D51" s="611"/>
      <c r="E51" s="611">
        <f>SUM(E49:E50)</f>
        <v>0</v>
      </c>
      <c r="F51" s="611">
        <v>440</v>
      </c>
      <c r="G51" s="611">
        <v>7500</v>
      </c>
      <c r="H51" s="611">
        <v>12000</v>
      </c>
      <c r="I51" s="611"/>
      <c r="J51" s="611">
        <f>SUM(J49:J50)</f>
        <v>19940</v>
      </c>
      <c r="K51" s="611">
        <v>0</v>
      </c>
      <c r="L51" s="611">
        <v>0</v>
      </c>
      <c r="M51" s="611">
        <v>0</v>
      </c>
      <c r="N51" s="611"/>
      <c r="O51" s="611"/>
      <c r="P51" s="611"/>
    </row>
    <row r="52" spans="1:16" ht="12.75">
      <c r="A52" s="621" t="s">
        <v>478</v>
      </c>
      <c r="B52" s="611" t="s">
        <v>516</v>
      </c>
      <c r="C52" s="606"/>
      <c r="D52" s="612"/>
      <c r="E52" s="612"/>
      <c r="F52" s="612"/>
      <c r="G52" s="612"/>
      <c r="H52" s="612"/>
      <c r="I52" s="612"/>
      <c r="J52" s="611"/>
      <c r="K52" s="612"/>
      <c r="L52" s="612"/>
      <c r="M52" s="612"/>
      <c r="N52" s="612"/>
      <c r="O52" s="612"/>
      <c r="P52" s="612"/>
    </row>
    <row r="53" spans="1:16" ht="12.75">
      <c r="A53" s="622" t="s">
        <v>3</v>
      </c>
      <c r="B53" s="612" t="s">
        <v>517</v>
      </c>
      <c r="C53" s="606">
        <v>100762</v>
      </c>
      <c r="D53" s="612"/>
      <c r="E53" s="612"/>
      <c r="F53" s="612">
        <v>100762</v>
      </c>
      <c r="G53" s="612"/>
      <c r="H53" s="612"/>
      <c r="I53" s="612"/>
      <c r="J53" s="611">
        <f>SUM(D53:I53)</f>
        <v>100762</v>
      </c>
      <c r="K53" s="612"/>
      <c r="L53" s="612"/>
      <c r="M53" s="612"/>
      <c r="N53" s="612"/>
      <c r="O53" s="612"/>
      <c r="P53" s="612"/>
    </row>
    <row r="54" spans="1:16" ht="12.75">
      <c r="A54" s="622" t="s">
        <v>4</v>
      </c>
      <c r="B54" s="612" t="s">
        <v>518</v>
      </c>
      <c r="C54" s="606">
        <v>0</v>
      </c>
      <c r="D54" s="612"/>
      <c r="E54" s="612"/>
      <c r="F54" s="612"/>
      <c r="G54" s="612"/>
      <c r="H54" s="612"/>
      <c r="I54" s="612"/>
      <c r="J54" s="611">
        <v>0</v>
      </c>
      <c r="K54" s="612"/>
      <c r="L54" s="612"/>
      <c r="M54" s="612"/>
      <c r="N54" s="612"/>
      <c r="O54" s="612"/>
      <c r="P54" s="612"/>
    </row>
    <row r="55" spans="1:16" ht="12.75">
      <c r="A55" s="622" t="s">
        <v>5</v>
      </c>
      <c r="B55" s="612" t="s">
        <v>585</v>
      </c>
      <c r="C55" s="606">
        <v>8000</v>
      </c>
      <c r="D55" s="612"/>
      <c r="E55" s="612"/>
      <c r="F55" s="612">
        <v>8000</v>
      </c>
      <c r="G55" s="612"/>
      <c r="H55" s="612"/>
      <c r="I55" s="612"/>
      <c r="J55" s="611">
        <f>SUM(D55:I55)</f>
        <v>8000</v>
      </c>
      <c r="K55" s="612"/>
      <c r="L55" s="612"/>
      <c r="M55" s="612"/>
      <c r="N55" s="612"/>
      <c r="O55" s="612"/>
      <c r="P55" s="612"/>
    </row>
    <row r="56" spans="1:16" ht="12.75">
      <c r="A56" s="622" t="s">
        <v>6</v>
      </c>
      <c r="B56" s="612" t="s">
        <v>519</v>
      </c>
      <c r="C56" s="606">
        <v>12173</v>
      </c>
      <c r="D56" s="612"/>
      <c r="E56" s="612"/>
      <c r="F56" s="612"/>
      <c r="G56" s="612">
        <v>0</v>
      </c>
      <c r="H56" s="612"/>
      <c r="I56" s="612">
        <v>3000</v>
      </c>
      <c r="J56" s="611">
        <f>SUM(D56:I56)</f>
        <v>3000</v>
      </c>
      <c r="K56" s="612"/>
      <c r="L56" s="612"/>
      <c r="M56" s="612"/>
      <c r="N56" s="612"/>
      <c r="O56" s="612">
        <v>12173</v>
      </c>
      <c r="P56" s="612"/>
    </row>
    <row r="57" spans="1:16" ht="12.75">
      <c r="A57" s="621" t="s">
        <v>478</v>
      </c>
      <c r="B57" s="611" t="s">
        <v>590</v>
      </c>
      <c r="C57" s="606">
        <v>123935</v>
      </c>
      <c r="D57" s="611"/>
      <c r="E57" s="611"/>
      <c r="F57" s="611">
        <f>SUM(F53:F56)</f>
        <v>108762</v>
      </c>
      <c r="G57" s="611">
        <f>SUM(G53:G56)</f>
        <v>0</v>
      </c>
      <c r="H57" s="611"/>
      <c r="I57" s="611">
        <v>3000</v>
      </c>
      <c r="J57" s="611">
        <f>SUM(J53:J56)</f>
        <v>111762</v>
      </c>
      <c r="K57" s="611"/>
      <c r="L57" s="611"/>
      <c r="M57" s="611"/>
      <c r="N57" s="611"/>
      <c r="O57" s="611">
        <v>12173</v>
      </c>
      <c r="P57" s="611"/>
    </row>
    <row r="58" spans="1:16" ht="12.75">
      <c r="A58" s="621" t="s">
        <v>479</v>
      </c>
      <c r="B58" s="611" t="s">
        <v>599</v>
      </c>
      <c r="C58" s="606">
        <v>279183</v>
      </c>
      <c r="D58" s="611"/>
      <c r="E58" s="611"/>
      <c r="F58" s="611"/>
      <c r="G58" s="611"/>
      <c r="H58" s="611"/>
      <c r="I58" s="611"/>
      <c r="J58" s="611"/>
      <c r="K58" s="611"/>
      <c r="L58" s="611"/>
      <c r="M58" s="611"/>
      <c r="N58" s="611">
        <v>279183</v>
      </c>
      <c r="O58" s="611"/>
      <c r="P58" s="611"/>
    </row>
    <row r="59" spans="1:16" ht="12.75">
      <c r="A59" s="627" t="s">
        <v>480</v>
      </c>
      <c r="B59" s="629" t="s">
        <v>591</v>
      </c>
      <c r="C59" s="606">
        <v>963908</v>
      </c>
      <c r="D59" s="611">
        <v>32152</v>
      </c>
      <c r="E59" s="611">
        <v>8365</v>
      </c>
      <c r="F59" s="611">
        <v>233382</v>
      </c>
      <c r="G59" s="611">
        <v>13580</v>
      </c>
      <c r="H59" s="611">
        <v>12000</v>
      </c>
      <c r="I59" s="611">
        <v>3000</v>
      </c>
      <c r="J59" s="611">
        <f>SUM(D59:I59)</f>
        <v>302479</v>
      </c>
      <c r="K59" s="611">
        <v>1642</v>
      </c>
      <c r="L59" s="611">
        <v>0</v>
      </c>
      <c r="M59" s="611">
        <v>368431</v>
      </c>
      <c r="N59" s="611">
        <v>279183</v>
      </c>
      <c r="O59" s="611">
        <v>12173</v>
      </c>
      <c r="P59" s="611">
        <v>0</v>
      </c>
    </row>
  </sheetData>
  <mergeCells count="3">
    <mergeCell ref="A2:P2"/>
    <mergeCell ref="A3:P3"/>
    <mergeCell ref="A1:P1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1"/>
  <headerFooter alignWithMargins="0">
    <oddHeader>&amp;R11. b melléklet az .1/2014. (II.21.)  önkormányzati rendelete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96"/>
      <c r="B1" s="397"/>
      <c r="C1" s="458"/>
      <c r="D1" s="456" t="s">
        <v>838</v>
      </c>
    </row>
    <row r="2" spans="1:4" s="160" customFormat="1" ht="25.5" customHeight="1">
      <c r="A2" s="808" t="s">
        <v>388</v>
      </c>
      <c r="B2" s="809"/>
      <c r="C2" s="453" t="s">
        <v>764</v>
      </c>
      <c r="D2" s="459" t="s">
        <v>55</v>
      </c>
    </row>
    <row r="3" spans="1:4" s="160" customFormat="1" ht="16.5" thickBot="1">
      <c r="A3" s="399" t="s">
        <v>387</v>
      </c>
      <c r="B3" s="400"/>
      <c r="C3" s="454" t="s">
        <v>54</v>
      </c>
      <c r="D3" s="460" t="s">
        <v>39</v>
      </c>
    </row>
    <row r="4" spans="1:4" s="161" customFormat="1" ht="15.75" customHeight="1" thickBot="1">
      <c r="A4" s="401"/>
      <c r="B4" s="401"/>
      <c r="C4" s="401"/>
      <c r="D4" s="402" t="s">
        <v>41</v>
      </c>
    </row>
    <row r="5" spans="1:4" ht="13.5" thickBot="1">
      <c r="A5" s="810" t="s">
        <v>389</v>
      </c>
      <c r="B5" s="811"/>
      <c r="C5" s="403" t="s">
        <v>42</v>
      </c>
      <c r="D5" s="404" t="s">
        <v>43</v>
      </c>
    </row>
    <row r="6" spans="1:4" s="118" customFormat="1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s="118" customFormat="1" ht="15.75" customHeight="1" thickBot="1">
      <c r="A7" s="405"/>
      <c r="B7" s="406"/>
      <c r="C7" s="406" t="s">
        <v>44</v>
      </c>
      <c r="D7" s="407"/>
    </row>
    <row r="8" spans="1:4" s="162" customFormat="1" ht="12" customHeight="1" thickBot="1">
      <c r="A8" s="369" t="s">
        <v>3</v>
      </c>
      <c r="B8" s="408"/>
      <c r="C8" s="409" t="s">
        <v>407</v>
      </c>
      <c r="D8" s="225">
        <f>SUM(D9:D16)</f>
        <v>1460</v>
      </c>
    </row>
    <row r="9" spans="1:4" s="162" customFormat="1" ht="12" customHeight="1">
      <c r="A9" s="413"/>
      <c r="B9" s="411" t="s">
        <v>115</v>
      </c>
      <c r="C9" s="17" t="s">
        <v>222</v>
      </c>
      <c r="D9" s="555"/>
    </row>
    <row r="10" spans="1:4" s="162" customFormat="1" ht="12" customHeight="1">
      <c r="A10" s="410"/>
      <c r="B10" s="411" t="s">
        <v>116</v>
      </c>
      <c r="C10" s="10" t="s">
        <v>223</v>
      </c>
      <c r="D10" s="551">
        <v>1150</v>
      </c>
    </row>
    <row r="11" spans="1:4" s="162" customFormat="1" ht="12" customHeight="1">
      <c r="A11" s="410"/>
      <c r="B11" s="411" t="s">
        <v>117</v>
      </c>
      <c r="C11" s="10" t="s">
        <v>224</v>
      </c>
      <c r="D11" s="551"/>
    </row>
    <row r="12" spans="1:4" s="162" customFormat="1" ht="12" customHeight="1">
      <c r="A12" s="410"/>
      <c r="B12" s="411" t="s">
        <v>118</v>
      </c>
      <c r="C12" s="10" t="s">
        <v>225</v>
      </c>
      <c r="D12" s="551"/>
    </row>
    <row r="13" spans="1:4" s="162" customFormat="1" ht="12" customHeight="1">
      <c r="A13" s="410"/>
      <c r="B13" s="411" t="s">
        <v>172</v>
      </c>
      <c r="C13" s="9" t="s">
        <v>226</v>
      </c>
      <c r="D13" s="551"/>
    </row>
    <row r="14" spans="1:4" s="162" customFormat="1" ht="12" customHeight="1">
      <c r="A14" s="415"/>
      <c r="B14" s="411" t="s">
        <v>119</v>
      </c>
      <c r="C14" s="10" t="s">
        <v>227</v>
      </c>
      <c r="D14" s="556">
        <v>310</v>
      </c>
    </row>
    <row r="15" spans="1:4" s="163" customFormat="1" ht="12" customHeight="1">
      <c r="A15" s="410"/>
      <c r="B15" s="411" t="s">
        <v>120</v>
      </c>
      <c r="C15" s="10" t="s">
        <v>408</v>
      </c>
      <c r="D15" s="551"/>
    </row>
    <row r="16" spans="1:4" s="163" customFormat="1" ht="12" customHeight="1" thickBot="1">
      <c r="A16" s="416"/>
      <c r="B16" s="417" t="s">
        <v>131</v>
      </c>
      <c r="C16" s="9" t="s">
        <v>373</v>
      </c>
      <c r="D16" s="314"/>
    </row>
    <row r="17" spans="1:4" s="162" customFormat="1" ht="12" customHeight="1" thickBot="1">
      <c r="A17" s="369" t="s">
        <v>4</v>
      </c>
      <c r="B17" s="408"/>
      <c r="C17" s="409" t="s">
        <v>409</v>
      </c>
      <c r="D17" s="225">
        <f>SUM(D18:D21)</f>
        <v>0</v>
      </c>
    </row>
    <row r="18" spans="1:4" s="163" customFormat="1" ht="12" customHeight="1">
      <c r="A18" s="410"/>
      <c r="B18" s="411" t="s">
        <v>121</v>
      </c>
      <c r="C18" s="13" t="s">
        <v>139</v>
      </c>
      <c r="D18" s="551"/>
    </row>
    <row r="19" spans="1:4" s="163" customFormat="1" ht="12" customHeight="1">
      <c r="A19" s="410"/>
      <c r="B19" s="411" t="s">
        <v>122</v>
      </c>
      <c r="C19" s="10" t="s">
        <v>140</v>
      </c>
      <c r="D19" s="551"/>
    </row>
    <row r="20" spans="1:4" s="163" customFormat="1" ht="12" customHeight="1">
      <c r="A20" s="410"/>
      <c r="B20" s="411" t="s">
        <v>123</v>
      </c>
      <c r="C20" s="10" t="s">
        <v>410</v>
      </c>
      <c r="D20" s="551"/>
    </row>
    <row r="21" spans="1:4" s="163" customFormat="1" ht="12" customHeight="1" thickBot="1">
      <c r="A21" s="410"/>
      <c r="B21" s="411" t="s">
        <v>124</v>
      </c>
      <c r="C21" s="10" t="s">
        <v>141</v>
      </c>
      <c r="D21" s="551"/>
    </row>
    <row r="22" spans="1:4" s="163" customFormat="1" ht="12" customHeight="1" thickBot="1">
      <c r="A22" s="377" t="s">
        <v>5</v>
      </c>
      <c r="B22" s="202"/>
      <c r="C22" s="202" t="s">
        <v>411</v>
      </c>
      <c r="D22" s="306"/>
    </row>
    <row r="23" spans="1:4" s="162" customFormat="1" ht="12" customHeight="1" thickBot="1">
      <c r="A23" s="377" t="s">
        <v>6</v>
      </c>
      <c r="B23" s="408"/>
      <c r="C23" s="202" t="s">
        <v>412</v>
      </c>
      <c r="D23" s="306"/>
    </row>
    <row r="24" spans="1:4" s="162" customFormat="1" ht="12" customHeight="1" thickBot="1">
      <c r="A24" s="369" t="s">
        <v>7</v>
      </c>
      <c r="B24" s="311"/>
      <c r="C24" s="202" t="s">
        <v>413</v>
      </c>
      <c r="D24" s="552">
        <f>+D25+D26</f>
        <v>0</v>
      </c>
    </row>
    <row r="25" spans="1:4" s="162" customFormat="1" ht="12" customHeight="1">
      <c r="A25" s="413"/>
      <c r="B25" s="307" t="s">
        <v>99</v>
      </c>
      <c r="C25" s="265" t="s">
        <v>86</v>
      </c>
      <c r="D25" s="547"/>
    </row>
    <row r="26" spans="1:4" s="162" customFormat="1" ht="12" customHeight="1" thickBot="1">
      <c r="A26" s="419"/>
      <c r="B26" s="309" t="s">
        <v>100</v>
      </c>
      <c r="C26" s="267" t="s">
        <v>414</v>
      </c>
      <c r="D26" s="548"/>
    </row>
    <row r="27" spans="1:4" s="163" customFormat="1" ht="12" customHeight="1" thickBot="1">
      <c r="A27" s="427" t="s">
        <v>8</v>
      </c>
      <c r="B27" s="428"/>
      <c r="C27" s="202" t="s">
        <v>415</v>
      </c>
      <c r="D27" s="306">
        <v>143055</v>
      </c>
    </row>
    <row r="28" spans="1:4" s="163" customFormat="1" ht="15" customHeight="1" thickBot="1">
      <c r="A28" s="427" t="s">
        <v>9</v>
      </c>
      <c r="B28" s="432"/>
      <c r="C28" s="433" t="s">
        <v>416</v>
      </c>
      <c r="D28" s="552">
        <f>SUM(D8,D17,D22,D23,D24,D27)</f>
        <v>144515</v>
      </c>
    </row>
    <row r="29" spans="1:4" s="163" customFormat="1" ht="15" customHeight="1">
      <c r="A29" s="435"/>
      <c r="B29" s="435"/>
      <c r="C29" s="436"/>
      <c r="D29" s="437"/>
    </row>
    <row r="30" spans="1:4" ht="13.5" thickBot="1">
      <c r="A30" s="438"/>
      <c r="B30" s="439"/>
      <c r="C30" s="439"/>
      <c r="D30" s="439"/>
    </row>
    <row r="31" spans="1:4" s="118" customFormat="1" ht="16.5" customHeight="1" thickBot="1">
      <c r="A31" s="440"/>
      <c r="B31" s="441"/>
      <c r="C31" s="442" t="s">
        <v>50</v>
      </c>
      <c r="D31" s="443"/>
    </row>
    <row r="32" spans="1:4" s="164" customFormat="1" ht="12" customHeight="1" thickBot="1">
      <c r="A32" s="377" t="s">
        <v>3</v>
      </c>
      <c r="B32" s="38"/>
      <c r="C32" s="56" t="s">
        <v>296</v>
      </c>
      <c r="D32" s="225">
        <f>SUM(D33:D37)</f>
        <v>144515</v>
      </c>
    </row>
    <row r="33" spans="1:4" ht="12" customHeight="1">
      <c r="A33" s="444"/>
      <c r="B33" s="305" t="s">
        <v>115</v>
      </c>
      <c r="C33" s="13" t="s">
        <v>34</v>
      </c>
      <c r="D33" s="240">
        <v>80003</v>
      </c>
    </row>
    <row r="34" spans="1:4" ht="12" customHeight="1">
      <c r="A34" s="445"/>
      <c r="B34" s="284" t="s">
        <v>116</v>
      </c>
      <c r="C34" s="10" t="s">
        <v>297</v>
      </c>
      <c r="D34" s="551">
        <v>20375</v>
      </c>
    </row>
    <row r="35" spans="1:4" ht="12" customHeight="1">
      <c r="A35" s="445"/>
      <c r="B35" s="284" t="s">
        <v>117</v>
      </c>
      <c r="C35" s="10" t="s">
        <v>161</v>
      </c>
      <c r="D35" s="551">
        <v>23237</v>
      </c>
    </row>
    <row r="36" spans="1:4" ht="12" customHeight="1">
      <c r="A36" s="445"/>
      <c r="B36" s="284" t="s">
        <v>118</v>
      </c>
      <c r="C36" s="10" t="s">
        <v>298</v>
      </c>
      <c r="D36" s="551">
        <v>20900</v>
      </c>
    </row>
    <row r="37" spans="1:4" ht="12" customHeight="1" thickBot="1">
      <c r="A37" s="445"/>
      <c r="B37" s="284" t="s">
        <v>130</v>
      </c>
      <c r="C37" s="10" t="s">
        <v>299</v>
      </c>
      <c r="D37" s="551"/>
    </row>
    <row r="38" spans="1:4" ht="12" customHeight="1" thickBot="1">
      <c r="A38" s="377" t="s">
        <v>4</v>
      </c>
      <c r="B38" s="38"/>
      <c r="C38" s="56" t="s">
        <v>417</v>
      </c>
      <c r="D38" s="225">
        <f>SUM(D39:D42)</f>
        <v>0</v>
      </c>
    </row>
    <row r="39" spans="1:4" s="164" customFormat="1" ht="12" customHeight="1">
      <c r="A39" s="444"/>
      <c r="B39" s="305" t="s">
        <v>121</v>
      </c>
      <c r="C39" s="13" t="s">
        <v>302</v>
      </c>
      <c r="D39" s="240"/>
    </row>
    <row r="40" spans="1:4" ht="12" customHeight="1">
      <c r="A40" s="445"/>
      <c r="B40" s="284" t="s">
        <v>122</v>
      </c>
      <c r="C40" s="10" t="s">
        <v>303</v>
      </c>
      <c r="D40" s="551"/>
    </row>
    <row r="41" spans="1:4" ht="12" customHeight="1">
      <c r="A41" s="445"/>
      <c r="B41" s="284" t="s">
        <v>125</v>
      </c>
      <c r="C41" s="10" t="s">
        <v>310</v>
      </c>
      <c r="D41" s="551"/>
    </row>
    <row r="42" spans="1:4" ht="12" customHeight="1" thickBot="1">
      <c r="A42" s="445"/>
      <c r="B42" s="284" t="s">
        <v>142</v>
      </c>
      <c r="C42" s="10" t="s">
        <v>51</v>
      </c>
      <c r="D42" s="551"/>
    </row>
    <row r="43" spans="1:4" ht="12" customHeight="1" thickBot="1">
      <c r="A43" s="377" t="s">
        <v>5</v>
      </c>
      <c r="B43" s="38"/>
      <c r="C43" s="56" t="s">
        <v>419</v>
      </c>
      <c r="D43" s="306"/>
    </row>
    <row r="44" spans="1:4" ht="15" customHeight="1" thickBot="1">
      <c r="A44" s="377" t="s">
        <v>6</v>
      </c>
      <c r="B44" s="421"/>
      <c r="C44" s="447" t="s">
        <v>420</v>
      </c>
      <c r="D44" s="225">
        <f>+D32+D38+D43</f>
        <v>144515</v>
      </c>
    </row>
    <row r="45" spans="1:4" ht="13.5" thickBot="1">
      <c r="A45" s="448"/>
      <c r="B45" s="449"/>
      <c r="C45" s="449"/>
      <c r="D45" s="449"/>
    </row>
    <row r="46" spans="1:4" ht="15" customHeight="1" thickBot="1">
      <c r="A46" s="450" t="s">
        <v>405</v>
      </c>
      <c r="B46" s="451"/>
      <c r="C46" s="452"/>
      <c r="D46" s="195">
        <v>24.7</v>
      </c>
    </row>
    <row r="47" spans="1:4" ht="14.25" customHeight="1" thickBot="1">
      <c r="A47" s="450" t="s">
        <v>406</v>
      </c>
      <c r="B47" s="451"/>
      <c r="C47" s="452"/>
      <c r="D47" s="195" t="s">
        <v>462</v>
      </c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3" sqref="A3:D3"/>
    </sheetView>
  </sheetViews>
  <sheetFormatPr defaultColWidth="9.00390625" defaultRowHeight="12.75"/>
  <cols>
    <col min="3" max="3" width="60.125" style="0" customWidth="1"/>
    <col min="4" max="4" width="15.625" style="0" customWidth="1"/>
  </cols>
  <sheetData>
    <row r="1" spans="1:4" ht="15.75">
      <c r="A1" s="817" t="s">
        <v>561</v>
      </c>
      <c r="B1" s="817"/>
      <c r="C1" s="817"/>
      <c r="D1" s="817"/>
    </row>
    <row r="2" spans="1:4" ht="12.75">
      <c r="A2" s="573"/>
      <c r="B2" s="574"/>
      <c r="C2" s="575"/>
      <c r="D2" s="575"/>
    </row>
    <row r="3" spans="1:4" ht="15.75" customHeight="1">
      <c r="A3" s="818" t="s">
        <v>839</v>
      </c>
      <c r="B3" s="818"/>
      <c r="C3" s="818"/>
      <c r="D3" s="818"/>
    </row>
    <row r="4" spans="1:4" ht="15.75" customHeight="1">
      <c r="A4" s="818" t="s">
        <v>551</v>
      </c>
      <c r="B4" s="818"/>
      <c r="C4" s="818"/>
      <c r="D4" s="818"/>
    </row>
    <row r="5" spans="1:4" ht="15.75">
      <c r="A5" s="819"/>
      <c r="B5" s="819"/>
      <c r="C5" s="819"/>
      <c r="D5" s="819"/>
    </row>
    <row r="6" spans="1:4" ht="12.75">
      <c r="A6" s="576"/>
      <c r="B6" s="577" t="s">
        <v>471</v>
      </c>
      <c r="C6" s="577" t="s">
        <v>472</v>
      </c>
      <c r="D6" s="577" t="s">
        <v>473</v>
      </c>
    </row>
    <row r="7" spans="1:4" ht="46.5">
      <c r="A7" s="578" t="s">
        <v>3</v>
      </c>
      <c r="B7" s="579" t="s">
        <v>487</v>
      </c>
      <c r="C7" s="580" t="s">
        <v>58</v>
      </c>
      <c r="D7" s="581" t="s">
        <v>765</v>
      </c>
    </row>
    <row r="8" spans="1:4" ht="12.75">
      <c r="A8" s="582" t="s">
        <v>4</v>
      </c>
      <c r="B8" s="583"/>
      <c r="C8" s="584"/>
      <c r="D8" s="585"/>
    </row>
    <row r="9" spans="1:4" ht="15" customHeight="1">
      <c r="A9" s="578" t="s">
        <v>5</v>
      </c>
      <c r="B9" s="586" t="s">
        <v>479</v>
      </c>
      <c r="C9" s="587" t="s">
        <v>573</v>
      </c>
      <c r="D9" s="588">
        <v>24.7</v>
      </c>
    </row>
    <row r="10" spans="1:4" ht="15" customHeight="1">
      <c r="A10" s="578" t="s">
        <v>6</v>
      </c>
      <c r="B10" s="586" t="s">
        <v>533</v>
      </c>
      <c r="C10" s="587" t="s">
        <v>552</v>
      </c>
      <c r="D10" s="588">
        <v>14</v>
      </c>
    </row>
    <row r="11" spans="1:4" ht="15" customHeight="1">
      <c r="A11" s="578" t="s">
        <v>7</v>
      </c>
      <c r="B11" s="586" t="s">
        <v>3</v>
      </c>
      <c r="C11" s="589" t="s">
        <v>508</v>
      </c>
      <c r="D11" s="590">
        <v>10</v>
      </c>
    </row>
    <row r="12" spans="1:4" ht="15" customHeight="1">
      <c r="A12" s="578" t="s">
        <v>8</v>
      </c>
      <c r="B12" s="586" t="s">
        <v>4</v>
      </c>
      <c r="C12" s="589" t="s">
        <v>553</v>
      </c>
      <c r="D12" s="590">
        <v>2</v>
      </c>
    </row>
    <row r="13" spans="1:4" ht="15" customHeight="1">
      <c r="A13" s="578" t="s">
        <v>9</v>
      </c>
      <c r="B13" s="586" t="s">
        <v>5</v>
      </c>
      <c r="C13" s="589" t="s">
        <v>574</v>
      </c>
      <c r="D13" s="590">
        <v>2</v>
      </c>
    </row>
    <row r="14" spans="1:4" ht="15" customHeight="1">
      <c r="A14" s="578" t="s">
        <v>10</v>
      </c>
      <c r="B14" s="569" t="s">
        <v>554</v>
      </c>
      <c r="C14" s="568" t="s">
        <v>555</v>
      </c>
      <c r="D14" s="591"/>
    </row>
    <row r="15" spans="1:4" ht="15" customHeight="1">
      <c r="A15" s="578" t="s">
        <v>11</v>
      </c>
      <c r="B15" s="744" t="s">
        <v>3</v>
      </c>
      <c r="C15" s="745" t="s">
        <v>467</v>
      </c>
      <c r="D15" s="746">
        <v>22</v>
      </c>
    </row>
    <row r="16" spans="1:4" ht="15" customHeight="1">
      <c r="A16" s="578" t="s">
        <v>12</v>
      </c>
      <c r="B16" s="592"/>
      <c r="C16" s="594" t="s">
        <v>766</v>
      </c>
      <c r="D16" s="595">
        <v>12</v>
      </c>
    </row>
    <row r="17" spans="1:4" ht="15" customHeight="1">
      <c r="A17" s="578" t="s">
        <v>13</v>
      </c>
      <c r="B17" s="592"/>
      <c r="C17" s="594" t="s">
        <v>767</v>
      </c>
      <c r="D17" s="595">
        <v>7</v>
      </c>
    </row>
    <row r="18" spans="1:4" ht="15" customHeight="1">
      <c r="A18" s="578" t="s">
        <v>14</v>
      </c>
      <c r="B18" s="592"/>
      <c r="C18" s="594" t="s">
        <v>768</v>
      </c>
      <c r="D18" s="595">
        <v>2</v>
      </c>
    </row>
    <row r="19" spans="1:4" ht="15" customHeight="1">
      <c r="A19" s="578" t="s">
        <v>15</v>
      </c>
      <c r="B19" s="592"/>
      <c r="C19" s="594" t="s">
        <v>769</v>
      </c>
      <c r="D19" s="595">
        <v>1</v>
      </c>
    </row>
    <row r="20" spans="1:4" ht="15" customHeight="1">
      <c r="A20" s="578" t="s">
        <v>16</v>
      </c>
      <c r="B20" s="744" t="s">
        <v>4</v>
      </c>
      <c r="C20" s="747" t="s">
        <v>575</v>
      </c>
      <c r="D20" s="746">
        <v>14</v>
      </c>
    </row>
    <row r="21" spans="1:4" ht="15" customHeight="1">
      <c r="A21" s="578" t="s">
        <v>17</v>
      </c>
      <c r="B21" s="744"/>
      <c r="C21" s="599" t="s">
        <v>770</v>
      </c>
      <c r="D21" s="593">
        <v>12</v>
      </c>
    </row>
    <row r="22" spans="1:4" ht="15" customHeight="1">
      <c r="A22" s="578" t="s">
        <v>18</v>
      </c>
      <c r="B22" s="592"/>
      <c r="C22" s="594" t="s">
        <v>576</v>
      </c>
      <c r="D22" s="595">
        <v>9</v>
      </c>
    </row>
    <row r="23" spans="1:4" ht="15" customHeight="1">
      <c r="A23" s="578" t="s">
        <v>19</v>
      </c>
      <c r="B23" s="592"/>
      <c r="C23" s="594" t="s">
        <v>772</v>
      </c>
      <c r="D23" s="595">
        <v>3</v>
      </c>
    </row>
    <row r="24" spans="1:4" ht="15" customHeight="1">
      <c r="A24" s="578" t="s">
        <v>20</v>
      </c>
      <c r="B24" s="592"/>
      <c r="C24" s="594" t="s">
        <v>771</v>
      </c>
      <c r="D24" s="595">
        <v>2</v>
      </c>
    </row>
    <row r="25" spans="1:5" ht="15" customHeight="1">
      <c r="A25" s="578" t="s">
        <v>21</v>
      </c>
      <c r="B25" s="744" t="s">
        <v>5</v>
      </c>
      <c r="C25" s="745" t="s">
        <v>469</v>
      </c>
      <c r="D25" s="746">
        <v>3</v>
      </c>
      <c r="E25" s="748"/>
    </row>
    <row r="26" spans="1:4" ht="15" customHeight="1">
      <c r="A26" s="578" t="s">
        <v>22</v>
      </c>
      <c r="B26" s="569" t="s">
        <v>557</v>
      </c>
      <c r="C26" s="568" t="s">
        <v>577</v>
      </c>
      <c r="D26" s="588">
        <v>39</v>
      </c>
    </row>
    <row r="27" spans="1:4" ht="15" customHeight="1">
      <c r="A27" s="578" t="s">
        <v>23</v>
      </c>
      <c r="B27" s="569"/>
      <c r="C27" s="568" t="s">
        <v>556</v>
      </c>
      <c r="D27" s="588">
        <v>77.7</v>
      </c>
    </row>
    <row r="28" spans="1:4" ht="15" customHeight="1">
      <c r="A28" s="578" t="s">
        <v>24</v>
      </c>
      <c r="B28" s="569" t="s">
        <v>578</v>
      </c>
      <c r="C28" s="568" t="s">
        <v>558</v>
      </c>
      <c r="D28" s="591">
        <v>0</v>
      </c>
    </row>
    <row r="29" spans="1:4" ht="15" customHeight="1">
      <c r="A29" s="578" t="s">
        <v>25</v>
      </c>
      <c r="B29" s="569" t="s">
        <v>579</v>
      </c>
      <c r="C29" s="568" t="s">
        <v>559</v>
      </c>
      <c r="D29" s="596">
        <v>77.7</v>
      </c>
    </row>
    <row r="30" spans="1:4" ht="12.75">
      <c r="A30" s="578" t="s">
        <v>26</v>
      </c>
      <c r="B30" s="597"/>
      <c r="C30" s="598" t="s">
        <v>560</v>
      </c>
      <c r="D30" s="598">
        <v>78</v>
      </c>
    </row>
  </sheetData>
  <mergeCells count="4">
    <mergeCell ref="A1:D1"/>
    <mergeCell ref="A3:D3"/>
    <mergeCell ref="A4:D4"/>
    <mergeCell ref="A5:D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5.625" style="0" customWidth="1"/>
    <col min="2" max="2" width="5.125" style="0" customWidth="1"/>
    <col min="3" max="3" width="76.875" style="0" customWidth="1"/>
    <col min="4" max="4" width="16.875" style="0" customWidth="1"/>
  </cols>
  <sheetData>
    <row r="1" spans="1:4" ht="16.5" thickBot="1">
      <c r="A1" s="396"/>
      <c r="B1" s="397"/>
      <c r="C1" s="458"/>
      <c r="D1" s="456" t="s">
        <v>840</v>
      </c>
    </row>
    <row r="2" spans="1:4" ht="12.75">
      <c r="A2" s="808" t="s">
        <v>388</v>
      </c>
      <c r="B2" s="809"/>
      <c r="C2" s="453" t="s">
        <v>467</v>
      </c>
      <c r="D2" s="459" t="s">
        <v>56</v>
      </c>
    </row>
    <row r="3" spans="1:4" ht="13.5" thickBot="1">
      <c r="A3" s="399" t="s">
        <v>387</v>
      </c>
      <c r="B3" s="400"/>
      <c r="C3" s="454" t="s">
        <v>468</v>
      </c>
      <c r="D3" s="460"/>
    </row>
    <row r="4" spans="1:4" ht="14.25" thickBot="1">
      <c r="A4" s="401"/>
      <c r="B4" s="401"/>
      <c r="C4" s="401"/>
      <c r="D4" s="402" t="s">
        <v>41</v>
      </c>
    </row>
    <row r="5" spans="1:4" ht="12.75" customHeight="1" thickBot="1">
      <c r="A5" s="810" t="s">
        <v>389</v>
      </c>
      <c r="B5" s="811"/>
      <c r="C5" s="403" t="s">
        <v>42</v>
      </c>
      <c r="D5" s="404" t="s">
        <v>43</v>
      </c>
    </row>
    <row r="6" spans="1:4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ht="12.75" customHeight="1" thickBot="1">
      <c r="A7" s="405"/>
      <c r="B7" s="406"/>
      <c r="C7" s="406" t="s">
        <v>44</v>
      </c>
      <c r="D7" s="407"/>
    </row>
    <row r="8" spans="1:4" ht="12.75" customHeight="1" thickBot="1">
      <c r="A8" s="369" t="s">
        <v>3</v>
      </c>
      <c r="B8" s="408"/>
      <c r="C8" s="409" t="s">
        <v>407</v>
      </c>
      <c r="D8" s="225">
        <f>SUM(D9:D16)</f>
        <v>0</v>
      </c>
    </row>
    <row r="9" spans="1:4" ht="12.75" customHeight="1">
      <c r="A9" s="413"/>
      <c r="B9" s="411" t="s">
        <v>115</v>
      </c>
      <c r="C9" s="17" t="s">
        <v>222</v>
      </c>
      <c r="D9" s="555"/>
    </row>
    <row r="10" spans="1:4" ht="12.75" customHeight="1">
      <c r="A10" s="410"/>
      <c r="B10" s="411" t="s">
        <v>116</v>
      </c>
      <c r="C10" s="10" t="s">
        <v>223</v>
      </c>
      <c r="D10" s="551"/>
    </row>
    <row r="11" spans="1:4" ht="12.75" customHeight="1">
      <c r="A11" s="410"/>
      <c r="B11" s="411" t="s">
        <v>117</v>
      </c>
      <c r="C11" s="10" t="s">
        <v>224</v>
      </c>
      <c r="D11" s="551"/>
    </row>
    <row r="12" spans="1:4" ht="12.75" customHeight="1">
      <c r="A12" s="410"/>
      <c r="B12" s="411" t="s">
        <v>118</v>
      </c>
      <c r="C12" s="10" t="s">
        <v>225</v>
      </c>
      <c r="D12" s="551"/>
    </row>
    <row r="13" spans="1:4" ht="12.75" customHeight="1">
      <c r="A13" s="410"/>
      <c r="B13" s="411" t="s">
        <v>172</v>
      </c>
      <c r="C13" s="9" t="s">
        <v>226</v>
      </c>
      <c r="D13" s="551"/>
    </row>
    <row r="14" spans="1:4" ht="12.75" customHeight="1">
      <c r="A14" s="415"/>
      <c r="B14" s="411" t="s">
        <v>119</v>
      </c>
      <c r="C14" s="10" t="s">
        <v>227</v>
      </c>
      <c r="D14" s="556"/>
    </row>
    <row r="15" spans="1:4" ht="12.75" customHeight="1">
      <c r="A15" s="410"/>
      <c r="B15" s="411" t="s">
        <v>120</v>
      </c>
      <c r="C15" s="10" t="s">
        <v>408</v>
      </c>
      <c r="D15" s="551"/>
    </row>
    <row r="16" spans="1:4" ht="12.75" customHeight="1" thickBot="1">
      <c r="A16" s="416"/>
      <c r="B16" s="417" t="s">
        <v>131</v>
      </c>
      <c r="C16" s="9" t="s">
        <v>373</v>
      </c>
      <c r="D16" s="314"/>
    </row>
    <row r="17" spans="1:4" ht="12.75" customHeight="1" thickBot="1">
      <c r="A17" s="369" t="s">
        <v>4</v>
      </c>
      <c r="B17" s="408"/>
      <c r="C17" s="409" t="s">
        <v>409</v>
      </c>
      <c r="D17" s="225">
        <f>SUM(D18:D21)</f>
        <v>0</v>
      </c>
    </row>
    <row r="18" spans="1:4" ht="12.75" customHeight="1">
      <c r="A18" s="410"/>
      <c r="B18" s="411" t="s">
        <v>121</v>
      </c>
      <c r="C18" s="13" t="s">
        <v>139</v>
      </c>
      <c r="D18" s="551"/>
    </row>
    <row r="19" spans="1:4" ht="12.75" customHeight="1">
      <c r="A19" s="410"/>
      <c r="B19" s="411" t="s">
        <v>122</v>
      </c>
      <c r="C19" s="10" t="s">
        <v>140</v>
      </c>
      <c r="D19" s="551"/>
    </row>
    <row r="20" spans="1:4" ht="12.75" customHeight="1">
      <c r="A20" s="410"/>
      <c r="B20" s="411" t="s">
        <v>123</v>
      </c>
      <c r="C20" s="10" t="s">
        <v>410</v>
      </c>
      <c r="D20" s="551"/>
    </row>
    <row r="21" spans="1:4" ht="12.75" customHeight="1" thickBot="1">
      <c r="A21" s="410"/>
      <c r="B21" s="411" t="s">
        <v>124</v>
      </c>
      <c r="C21" s="10" t="s">
        <v>141</v>
      </c>
      <c r="D21" s="551"/>
    </row>
    <row r="22" spans="1:4" ht="12.75" customHeight="1" thickBot="1">
      <c r="A22" s="377" t="s">
        <v>5</v>
      </c>
      <c r="B22" s="202"/>
      <c r="C22" s="202" t="s">
        <v>411</v>
      </c>
      <c r="D22" s="306"/>
    </row>
    <row r="23" spans="1:4" ht="12.75" customHeight="1" thickBot="1">
      <c r="A23" s="377" t="s">
        <v>6</v>
      </c>
      <c r="B23" s="408"/>
      <c r="C23" s="202" t="s">
        <v>412</v>
      </c>
      <c r="D23" s="306"/>
    </row>
    <row r="24" spans="1:4" ht="12.75" customHeight="1" thickBot="1">
      <c r="A24" s="369" t="s">
        <v>7</v>
      </c>
      <c r="B24" s="311"/>
      <c r="C24" s="202" t="s">
        <v>413</v>
      </c>
      <c r="D24" s="552">
        <f>+D25+D26</f>
        <v>0</v>
      </c>
    </row>
    <row r="25" spans="1:4" ht="12.75" customHeight="1">
      <c r="A25" s="413"/>
      <c r="B25" s="307" t="s">
        <v>99</v>
      </c>
      <c r="C25" s="265" t="s">
        <v>86</v>
      </c>
      <c r="D25" s="547"/>
    </row>
    <row r="26" spans="1:4" ht="12.75" customHeight="1" thickBot="1">
      <c r="A26" s="419"/>
      <c r="B26" s="309" t="s">
        <v>100</v>
      </c>
      <c r="C26" s="267" t="s">
        <v>414</v>
      </c>
      <c r="D26" s="548"/>
    </row>
    <row r="27" spans="1:4" ht="12.75" customHeight="1" thickBot="1">
      <c r="A27" s="427" t="s">
        <v>8</v>
      </c>
      <c r="B27" s="428"/>
      <c r="C27" s="202" t="s">
        <v>415</v>
      </c>
      <c r="D27" s="306">
        <v>78316</v>
      </c>
    </row>
    <row r="28" spans="1:4" ht="12.75" customHeight="1" thickBot="1">
      <c r="A28" s="427" t="s">
        <v>9</v>
      </c>
      <c r="B28" s="432"/>
      <c r="C28" s="433" t="s">
        <v>416</v>
      </c>
      <c r="D28" s="552">
        <f>SUM(D8,D17,D22,D23,D24,D27)</f>
        <v>78316</v>
      </c>
    </row>
    <row r="29" spans="1:4" ht="12.75" customHeight="1">
      <c r="A29" s="435"/>
      <c r="B29" s="435"/>
      <c r="C29" s="436"/>
      <c r="D29" s="437"/>
    </row>
    <row r="30" spans="1:4" ht="12.75" customHeight="1" thickBot="1">
      <c r="A30" s="438"/>
      <c r="B30" s="439"/>
      <c r="C30" s="439"/>
      <c r="D30" s="439"/>
    </row>
    <row r="31" spans="1:4" ht="12.75" customHeight="1" thickBot="1">
      <c r="A31" s="440"/>
      <c r="B31" s="441"/>
      <c r="C31" s="442" t="s">
        <v>50</v>
      </c>
      <c r="D31" s="443"/>
    </row>
    <row r="32" spans="1:4" ht="12.75" customHeight="1" thickBot="1">
      <c r="A32" s="377" t="s">
        <v>3</v>
      </c>
      <c r="B32" s="38"/>
      <c r="C32" s="56" t="s">
        <v>296</v>
      </c>
      <c r="D32" s="225">
        <f>SUM(D33:D37)</f>
        <v>78316</v>
      </c>
    </row>
    <row r="33" spans="1:4" ht="12.75" customHeight="1">
      <c r="A33" s="444"/>
      <c r="B33" s="305" t="s">
        <v>115</v>
      </c>
      <c r="C33" s="13" t="s">
        <v>34</v>
      </c>
      <c r="D33" s="240">
        <v>56752</v>
      </c>
    </row>
    <row r="34" spans="1:4" ht="12.75" customHeight="1">
      <c r="A34" s="445"/>
      <c r="B34" s="284" t="s">
        <v>116</v>
      </c>
      <c r="C34" s="10" t="s">
        <v>297</v>
      </c>
      <c r="D34" s="551">
        <v>15130</v>
      </c>
    </row>
    <row r="35" spans="1:4" ht="12.75" customHeight="1">
      <c r="A35" s="445"/>
      <c r="B35" s="284" t="s">
        <v>117</v>
      </c>
      <c r="C35" s="10" t="s">
        <v>161</v>
      </c>
      <c r="D35" s="551">
        <v>6434</v>
      </c>
    </row>
    <row r="36" spans="1:4" ht="12.75" customHeight="1">
      <c r="A36" s="445"/>
      <c r="B36" s="284" t="s">
        <v>118</v>
      </c>
      <c r="C36" s="10" t="s">
        <v>298</v>
      </c>
      <c r="D36" s="551"/>
    </row>
    <row r="37" spans="1:4" ht="12.75" customHeight="1" thickBot="1">
      <c r="A37" s="445"/>
      <c r="B37" s="284" t="s">
        <v>130</v>
      </c>
      <c r="C37" s="10" t="s">
        <v>299</v>
      </c>
      <c r="D37" s="551"/>
    </row>
    <row r="38" spans="1:4" ht="12.75" customHeight="1" thickBot="1">
      <c r="A38" s="377" t="s">
        <v>4</v>
      </c>
      <c r="B38" s="38"/>
      <c r="C38" s="56" t="s">
        <v>417</v>
      </c>
      <c r="D38" s="225">
        <f>SUM(D39:D42)</f>
        <v>0</v>
      </c>
    </row>
    <row r="39" spans="1:4" ht="12.75" customHeight="1">
      <c r="A39" s="444"/>
      <c r="B39" s="305" t="s">
        <v>121</v>
      </c>
      <c r="C39" s="13" t="s">
        <v>302</v>
      </c>
      <c r="D39" s="240"/>
    </row>
    <row r="40" spans="1:4" ht="12.75" customHeight="1">
      <c r="A40" s="445"/>
      <c r="B40" s="284" t="s">
        <v>122</v>
      </c>
      <c r="C40" s="10" t="s">
        <v>303</v>
      </c>
      <c r="D40" s="551"/>
    </row>
    <row r="41" spans="1:4" ht="13.5" customHeight="1">
      <c r="A41" s="445"/>
      <c r="B41" s="284" t="s">
        <v>125</v>
      </c>
      <c r="C41" s="10" t="s">
        <v>310</v>
      </c>
      <c r="D41" s="551"/>
    </row>
    <row r="42" spans="1:4" ht="12.75" customHeight="1" thickBot="1">
      <c r="A42" s="445"/>
      <c r="B42" s="284" t="s">
        <v>142</v>
      </c>
      <c r="C42" s="10" t="s">
        <v>51</v>
      </c>
      <c r="D42" s="551"/>
    </row>
    <row r="43" spans="1:4" ht="12.75" customHeight="1" thickBot="1">
      <c r="A43" s="377" t="s">
        <v>5</v>
      </c>
      <c r="B43" s="38"/>
      <c r="C43" s="56" t="s">
        <v>419</v>
      </c>
      <c r="D43" s="306"/>
    </row>
    <row r="44" spans="1:4" ht="12.75" customHeight="1" thickBot="1">
      <c r="A44" s="377" t="s">
        <v>6</v>
      </c>
      <c r="B44" s="421"/>
      <c r="C44" s="447" t="s">
        <v>420</v>
      </c>
      <c r="D44" s="225">
        <f>+D32+D38+D43</f>
        <v>78316</v>
      </c>
    </row>
    <row r="45" spans="1:4" ht="13.5" thickBot="1">
      <c r="A45" s="448"/>
      <c r="B45" s="449"/>
      <c r="C45" s="449"/>
      <c r="D45" s="449"/>
    </row>
    <row r="46" spans="1:4" ht="13.5" thickBot="1">
      <c r="A46" s="450" t="s">
        <v>405</v>
      </c>
      <c r="B46" s="451"/>
      <c r="C46" s="452"/>
      <c r="D46" s="195">
        <v>22</v>
      </c>
    </row>
    <row r="47" spans="1:4" ht="13.5" thickBot="1">
      <c r="A47" s="450" t="s">
        <v>406</v>
      </c>
      <c r="B47" s="451"/>
      <c r="C47" s="452"/>
      <c r="D47" s="195">
        <v>0</v>
      </c>
    </row>
  </sheetData>
  <mergeCells count="2">
    <mergeCell ref="A2:B2"/>
    <mergeCell ref="A5:B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6.125" style="0" customWidth="1"/>
    <col min="2" max="2" width="7.125" style="0" customWidth="1"/>
    <col min="3" max="3" width="68.125" style="0" customWidth="1"/>
    <col min="4" max="4" width="22.875" style="0" customWidth="1"/>
  </cols>
  <sheetData>
    <row r="1" spans="1:4" ht="16.5" thickBot="1">
      <c r="A1" s="396"/>
      <c r="B1" s="397"/>
      <c r="C1" s="458"/>
      <c r="D1" s="456" t="s">
        <v>841</v>
      </c>
    </row>
    <row r="2" spans="1:4" ht="12.75">
      <c r="A2" s="808" t="s">
        <v>388</v>
      </c>
      <c r="B2" s="809"/>
      <c r="C2" s="453" t="s">
        <v>469</v>
      </c>
      <c r="D2" s="459" t="s">
        <v>56</v>
      </c>
    </row>
    <row r="3" spans="1:4" ht="13.5" thickBot="1">
      <c r="A3" s="399" t="s">
        <v>387</v>
      </c>
      <c r="B3" s="400"/>
      <c r="C3" s="454" t="s">
        <v>470</v>
      </c>
      <c r="D3" s="460"/>
    </row>
    <row r="4" spans="1:4" ht="14.25" thickBot="1">
      <c r="A4" s="401"/>
      <c r="B4" s="401"/>
      <c r="C4" s="401"/>
      <c r="D4" s="402" t="s">
        <v>41</v>
      </c>
    </row>
    <row r="5" spans="1:4" ht="12.75" customHeight="1" thickBot="1">
      <c r="A5" s="810" t="s">
        <v>389</v>
      </c>
      <c r="B5" s="811"/>
      <c r="C5" s="403" t="s">
        <v>42</v>
      </c>
      <c r="D5" s="404" t="s">
        <v>43</v>
      </c>
    </row>
    <row r="6" spans="1:4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ht="12.75" customHeight="1" thickBot="1">
      <c r="A7" s="405"/>
      <c r="B7" s="406"/>
      <c r="C7" s="406" t="s">
        <v>44</v>
      </c>
      <c r="D7" s="407"/>
    </row>
    <row r="8" spans="1:4" ht="12.75" customHeight="1" thickBot="1">
      <c r="A8" s="369" t="s">
        <v>3</v>
      </c>
      <c r="B8" s="408"/>
      <c r="C8" s="409" t="s">
        <v>407</v>
      </c>
      <c r="D8" s="225">
        <f>SUM(D9:D16)</f>
        <v>1360</v>
      </c>
    </row>
    <row r="9" spans="1:4" ht="12.75" customHeight="1">
      <c r="A9" s="413"/>
      <c r="B9" s="411" t="s">
        <v>115</v>
      </c>
      <c r="C9" s="17" t="s">
        <v>222</v>
      </c>
      <c r="D9" s="555"/>
    </row>
    <row r="10" spans="1:4" ht="12.75" customHeight="1">
      <c r="A10" s="410"/>
      <c r="B10" s="411" t="s">
        <v>116</v>
      </c>
      <c r="C10" s="10" t="s">
        <v>223</v>
      </c>
      <c r="D10" s="551">
        <v>510</v>
      </c>
    </row>
    <row r="11" spans="1:4" ht="12.75" customHeight="1">
      <c r="A11" s="410"/>
      <c r="B11" s="411" t="s">
        <v>117</v>
      </c>
      <c r="C11" s="10" t="s">
        <v>224</v>
      </c>
      <c r="D11" s="551">
        <v>560</v>
      </c>
    </row>
    <row r="12" spans="1:4" ht="12.75" customHeight="1">
      <c r="A12" s="410"/>
      <c r="B12" s="411" t="s">
        <v>118</v>
      </c>
      <c r="C12" s="10" t="s">
        <v>225</v>
      </c>
      <c r="D12" s="551"/>
    </row>
    <row r="13" spans="1:4" ht="12.75" customHeight="1">
      <c r="A13" s="410"/>
      <c r="B13" s="411" t="s">
        <v>172</v>
      </c>
      <c r="C13" s="9" t="s">
        <v>226</v>
      </c>
      <c r="D13" s="551"/>
    </row>
    <row r="14" spans="1:4" ht="12.75" customHeight="1">
      <c r="A14" s="415"/>
      <c r="B14" s="411" t="s">
        <v>119</v>
      </c>
      <c r="C14" s="10" t="s">
        <v>227</v>
      </c>
      <c r="D14" s="556">
        <v>290</v>
      </c>
    </row>
    <row r="15" spans="1:4" ht="12.75" customHeight="1">
      <c r="A15" s="410"/>
      <c r="B15" s="411" t="s">
        <v>120</v>
      </c>
      <c r="C15" s="10" t="s">
        <v>408</v>
      </c>
      <c r="D15" s="551"/>
    </row>
    <row r="16" spans="1:4" ht="12.75" customHeight="1" thickBot="1">
      <c r="A16" s="416"/>
      <c r="B16" s="417" t="s">
        <v>131</v>
      </c>
      <c r="C16" s="9" t="s">
        <v>373</v>
      </c>
      <c r="D16" s="314"/>
    </row>
    <row r="17" spans="1:4" ht="12.75" customHeight="1" thickBot="1">
      <c r="A17" s="369" t="s">
        <v>4</v>
      </c>
      <c r="B17" s="408"/>
      <c r="C17" s="409" t="s">
        <v>409</v>
      </c>
      <c r="D17" s="225">
        <f>SUM(D18:D21)</f>
        <v>0</v>
      </c>
    </row>
    <row r="18" spans="1:4" ht="12.75" customHeight="1">
      <c r="A18" s="410"/>
      <c r="B18" s="411" t="s">
        <v>121</v>
      </c>
      <c r="C18" s="13" t="s">
        <v>139</v>
      </c>
      <c r="D18" s="551"/>
    </row>
    <row r="19" spans="1:4" ht="12.75" customHeight="1">
      <c r="A19" s="410"/>
      <c r="B19" s="411" t="s">
        <v>122</v>
      </c>
      <c r="C19" s="10" t="s">
        <v>140</v>
      </c>
      <c r="D19" s="551"/>
    </row>
    <row r="20" spans="1:4" ht="12.75" customHeight="1">
      <c r="A20" s="410"/>
      <c r="B20" s="411" t="s">
        <v>123</v>
      </c>
      <c r="C20" s="10" t="s">
        <v>410</v>
      </c>
      <c r="D20" s="551"/>
    </row>
    <row r="21" spans="1:4" ht="12.75" customHeight="1" thickBot="1">
      <c r="A21" s="410"/>
      <c r="B21" s="411" t="s">
        <v>124</v>
      </c>
      <c r="C21" s="10" t="s">
        <v>141</v>
      </c>
      <c r="D21" s="551"/>
    </row>
    <row r="22" spans="1:4" ht="12.75" customHeight="1" thickBot="1">
      <c r="A22" s="377" t="s">
        <v>5</v>
      </c>
      <c r="B22" s="202"/>
      <c r="C22" s="202" t="s">
        <v>411</v>
      </c>
      <c r="D22" s="306"/>
    </row>
    <row r="23" spans="1:4" ht="12.75" customHeight="1" thickBot="1">
      <c r="A23" s="377" t="s">
        <v>6</v>
      </c>
      <c r="B23" s="408"/>
      <c r="C23" s="202" t="s">
        <v>412</v>
      </c>
      <c r="D23" s="306"/>
    </row>
    <row r="24" spans="1:4" ht="12.75" customHeight="1" thickBot="1">
      <c r="A24" s="369" t="s">
        <v>7</v>
      </c>
      <c r="B24" s="311"/>
      <c r="C24" s="202" t="s">
        <v>413</v>
      </c>
      <c r="D24" s="552">
        <f>+D25+D26</f>
        <v>0</v>
      </c>
    </row>
    <row r="25" spans="1:4" ht="12.75" customHeight="1">
      <c r="A25" s="413"/>
      <c r="B25" s="307" t="s">
        <v>99</v>
      </c>
      <c r="C25" s="265" t="s">
        <v>86</v>
      </c>
      <c r="D25" s="547"/>
    </row>
    <row r="26" spans="1:4" ht="12.75" customHeight="1" thickBot="1">
      <c r="A26" s="419"/>
      <c r="B26" s="309" t="s">
        <v>100</v>
      </c>
      <c r="C26" s="267" t="s">
        <v>414</v>
      </c>
      <c r="D26" s="548"/>
    </row>
    <row r="27" spans="1:4" ht="12.75" customHeight="1" thickBot="1">
      <c r="A27" s="427" t="s">
        <v>8</v>
      </c>
      <c r="B27" s="428"/>
      <c r="C27" s="202" t="s">
        <v>415</v>
      </c>
      <c r="D27" s="306">
        <v>9817</v>
      </c>
    </row>
    <row r="28" spans="1:4" ht="12.75" customHeight="1" thickBot="1">
      <c r="A28" s="427" t="s">
        <v>9</v>
      </c>
      <c r="B28" s="432"/>
      <c r="C28" s="433" t="s">
        <v>416</v>
      </c>
      <c r="D28" s="552">
        <f>SUM(D8,D17,D22,D23,D24,D27)</f>
        <v>11177</v>
      </c>
    </row>
    <row r="29" spans="1:4" ht="12.75" customHeight="1">
      <c r="A29" s="435"/>
      <c r="B29" s="435"/>
      <c r="C29" s="436"/>
      <c r="D29" s="437"/>
    </row>
    <row r="30" spans="1:4" ht="12.75" customHeight="1" thickBot="1">
      <c r="A30" s="438"/>
      <c r="B30" s="439"/>
      <c r="C30" s="439"/>
      <c r="D30" s="439"/>
    </row>
    <row r="31" spans="1:4" ht="12.75" customHeight="1" thickBot="1">
      <c r="A31" s="440"/>
      <c r="B31" s="441"/>
      <c r="C31" s="442" t="s">
        <v>50</v>
      </c>
      <c r="D31" s="443"/>
    </row>
    <row r="32" spans="1:4" ht="12.75" customHeight="1" thickBot="1">
      <c r="A32" s="377" t="s">
        <v>3</v>
      </c>
      <c r="B32" s="38"/>
      <c r="C32" s="56" t="s">
        <v>296</v>
      </c>
      <c r="D32" s="225">
        <f>SUM(D33:D37)</f>
        <v>11177</v>
      </c>
    </row>
    <row r="33" spans="1:4" ht="12.75" customHeight="1">
      <c r="A33" s="444"/>
      <c r="B33" s="305" t="s">
        <v>115</v>
      </c>
      <c r="C33" s="13" t="s">
        <v>34</v>
      </c>
      <c r="D33" s="240">
        <v>6103</v>
      </c>
    </row>
    <row r="34" spans="1:4" ht="12.75" customHeight="1">
      <c r="A34" s="445"/>
      <c r="B34" s="284" t="s">
        <v>116</v>
      </c>
      <c r="C34" s="10" t="s">
        <v>297</v>
      </c>
      <c r="D34" s="551">
        <v>1548</v>
      </c>
    </row>
    <row r="35" spans="1:4" ht="12.75" customHeight="1">
      <c r="A35" s="445"/>
      <c r="B35" s="284" t="s">
        <v>117</v>
      </c>
      <c r="C35" s="10" t="s">
        <v>161</v>
      </c>
      <c r="D35" s="551">
        <v>3526</v>
      </c>
    </row>
    <row r="36" spans="1:4" ht="12.75" customHeight="1">
      <c r="A36" s="445"/>
      <c r="B36" s="284" t="s">
        <v>118</v>
      </c>
      <c r="C36" s="10" t="s">
        <v>298</v>
      </c>
      <c r="D36" s="551"/>
    </row>
    <row r="37" spans="1:4" ht="12.75" customHeight="1" thickBot="1">
      <c r="A37" s="445"/>
      <c r="B37" s="284" t="s">
        <v>130</v>
      </c>
      <c r="C37" s="10" t="s">
        <v>299</v>
      </c>
      <c r="D37" s="551"/>
    </row>
    <row r="38" spans="1:4" ht="12.75" customHeight="1" thickBot="1">
      <c r="A38" s="377" t="s">
        <v>4</v>
      </c>
      <c r="B38" s="38"/>
      <c r="C38" s="56" t="s">
        <v>417</v>
      </c>
      <c r="D38" s="225">
        <f>SUM(D39:D42)</f>
        <v>0</v>
      </c>
    </row>
    <row r="39" spans="1:4" ht="12.75" customHeight="1">
      <c r="A39" s="444"/>
      <c r="B39" s="305" t="s">
        <v>121</v>
      </c>
      <c r="C39" s="13" t="s">
        <v>302</v>
      </c>
      <c r="D39" s="240"/>
    </row>
    <row r="40" spans="1:4" ht="12.75" customHeight="1">
      <c r="A40" s="445"/>
      <c r="B40" s="284" t="s">
        <v>122</v>
      </c>
      <c r="C40" s="10" t="s">
        <v>303</v>
      </c>
      <c r="D40" s="551"/>
    </row>
    <row r="41" spans="1:4" ht="12.75" customHeight="1">
      <c r="A41" s="445"/>
      <c r="B41" s="284" t="s">
        <v>125</v>
      </c>
      <c r="C41" s="10" t="s">
        <v>310</v>
      </c>
      <c r="D41" s="551"/>
    </row>
    <row r="42" spans="1:4" ht="12.75" customHeight="1" thickBot="1">
      <c r="A42" s="445"/>
      <c r="B42" s="284" t="s">
        <v>142</v>
      </c>
      <c r="C42" s="10" t="s">
        <v>51</v>
      </c>
      <c r="D42" s="551"/>
    </row>
    <row r="43" spans="1:4" ht="12.75" customHeight="1" thickBot="1">
      <c r="A43" s="377" t="s">
        <v>5</v>
      </c>
      <c r="B43" s="38"/>
      <c r="C43" s="56" t="s">
        <v>419</v>
      </c>
      <c r="D43" s="306"/>
    </row>
    <row r="44" spans="1:4" ht="12.75" customHeight="1" thickBot="1">
      <c r="A44" s="377" t="s">
        <v>6</v>
      </c>
      <c r="B44" s="421"/>
      <c r="C44" s="447" t="s">
        <v>420</v>
      </c>
      <c r="D44" s="225">
        <f>+D32+D38+D43</f>
        <v>11177</v>
      </c>
    </row>
    <row r="45" spans="1:4" ht="13.5" thickBot="1">
      <c r="A45" s="448"/>
      <c r="B45" s="449"/>
      <c r="C45" s="449"/>
      <c r="D45" s="449"/>
    </row>
    <row r="46" spans="1:4" ht="13.5" thickBot="1">
      <c r="A46" s="450" t="s">
        <v>405</v>
      </c>
      <c r="B46" s="451"/>
      <c r="C46" s="452"/>
      <c r="D46" s="195">
        <v>3</v>
      </c>
    </row>
    <row r="47" spans="1:4" ht="13.5" thickBot="1">
      <c r="A47" s="450" t="s">
        <v>406</v>
      </c>
      <c r="B47" s="451"/>
      <c r="C47" s="452"/>
      <c r="D47" s="195">
        <v>0</v>
      </c>
    </row>
  </sheetData>
  <mergeCells count="2">
    <mergeCell ref="A2:B2"/>
    <mergeCell ref="A5:B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30" zoomScalePageLayoutView="0" workbookViewId="0" topLeftCell="A1">
      <selection activeCell="B6" sqref="B6"/>
    </sheetView>
  </sheetViews>
  <sheetFormatPr defaultColWidth="9.00390625" defaultRowHeight="12.75"/>
  <cols>
    <col min="1" max="1" width="9.00390625" style="722" customWidth="1"/>
    <col min="2" max="2" width="91.625" style="722" customWidth="1"/>
    <col min="3" max="3" width="21.625" style="725" customWidth="1"/>
    <col min="4" max="4" width="9.00390625" style="71" customWidth="1"/>
    <col min="5" max="16384" width="9.375" style="71" customWidth="1"/>
  </cols>
  <sheetData>
    <row r="1" spans="1:3" ht="15.75" customHeight="1">
      <c r="A1" s="772" t="s">
        <v>0</v>
      </c>
      <c r="B1" s="772"/>
      <c r="C1" s="772"/>
    </row>
    <row r="2" spans="1:3" ht="15.75" customHeight="1" thickBot="1">
      <c r="A2" s="775" t="s">
        <v>177</v>
      </c>
      <c r="B2" s="775"/>
      <c r="C2" s="656" t="s">
        <v>640</v>
      </c>
    </row>
    <row r="3" spans="1:4" ht="37.5" customHeight="1" thickBot="1">
      <c r="A3" s="46" t="s">
        <v>68</v>
      </c>
      <c r="B3" s="47" t="s">
        <v>2</v>
      </c>
      <c r="C3" s="72" t="s">
        <v>737</v>
      </c>
      <c r="D3" s="722"/>
    </row>
    <row r="4" spans="1:3" s="73" customFormat="1" ht="12" customHeight="1" thickBot="1">
      <c r="A4" s="60">
        <v>1</v>
      </c>
      <c r="B4" s="61">
        <v>2</v>
      </c>
      <c r="C4" s="62">
        <v>3</v>
      </c>
    </row>
    <row r="5" spans="1:3" s="2" customFormat="1" ht="12" customHeight="1" thickBot="1">
      <c r="A5" s="40" t="s">
        <v>3</v>
      </c>
      <c r="B5" s="38" t="s">
        <v>212</v>
      </c>
      <c r="C5" s="657">
        <f>+C6+C11+C20</f>
        <v>75370</v>
      </c>
    </row>
    <row r="6" spans="1:3" s="2" customFormat="1" ht="12" customHeight="1" thickBot="1">
      <c r="A6" s="37" t="s">
        <v>4</v>
      </c>
      <c r="B6" s="658" t="s">
        <v>641</v>
      </c>
      <c r="C6" s="491">
        <f>+C7+C8+C9+C10</f>
        <v>22855</v>
      </c>
    </row>
    <row r="7" spans="1:3" s="2" customFormat="1" ht="12" customHeight="1">
      <c r="A7" s="22" t="s">
        <v>121</v>
      </c>
      <c r="B7" s="659" t="s">
        <v>46</v>
      </c>
      <c r="C7" s="492">
        <v>22855</v>
      </c>
    </row>
    <row r="8" spans="1:3" s="2" customFormat="1" ht="12" customHeight="1">
      <c r="A8" s="22" t="s">
        <v>122</v>
      </c>
      <c r="B8" s="660" t="s">
        <v>85</v>
      </c>
      <c r="C8" s="492"/>
    </row>
    <row r="9" spans="1:3" s="2" customFormat="1" ht="12" customHeight="1">
      <c r="A9" s="22" t="s">
        <v>123</v>
      </c>
      <c r="B9" s="660" t="s">
        <v>214</v>
      </c>
      <c r="C9" s="492"/>
    </row>
    <row r="10" spans="1:3" s="2" customFormat="1" ht="12" customHeight="1" thickBot="1">
      <c r="A10" s="22" t="s">
        <v>124</v>
      </c>
      <c r="B10" s="661" t="s">
        <v>216</v>
      </c>
      <c r="C10" s="492"/>
    </row>
    <row r="11" spans="1:3" s="2" customFormat="1" ht="12" customHeight="1" thickBot="1">
      <c r="A11" s="37" t="s">
        <v>5</v>
      </c>
      <c r="B11" s="38" t="s">
        <v>217</v>
      </c>
      <c r="C11" s="662">
        <f>+C12+C13+C14+C15+C16+C17+C18+C19</f>
        <v>52515</v>
      </c>
    </row>
    <row r="12" spans="1:3" s="2" customFormat="1" ht="12" customHeight="1">
      <c r="A12" s="26" t="s">
        <v>93</v>
      </c>
      <c r="B12" s="17" t="s">
        <v>222</v>
      </c>
      <c r="C12" s="663">
        <v>8230</v>
      </c>
    </row>
    <row r="13" spans="1:3" s="2" customFormat="1" ht="12" customHeight="1">
      <c r="A13" s="22" t="s">
        <v>94</v>
      </c>
      <c r="B13" s="10" t="s">
        <v>223</v>
      </c>
      <c r="C13" s="664">
        <v>1820</v>
      </c>
    </row>
    <row r="14" spans="1:3" s="2" customFormat="1" ht="12" customHeight="1">
      <c r="A14" s="22" t="s">
        <v>95</v>
      </c>
      <c r="B14" s="10" t="s">
        <v>224</v>
      </c>
      <c r="C14" s="664"/>
    </row>
    <row r="15" spans="1:3" s="2" customFormat="1" ht="12" customHeight="1">
      <c r="A15" s="22" t="s">
        <v>96</v>
      </c>
      <c r="B15" s="10" t="s">
        <v>225</v>
      </c>
      <c r="C15" s="664">
        <v>39600</v>
      </c>
    </row>
    <row r="16" spans="1:3" s="2" customFormat="1" ht="12" customHeight="1">
      <c r="A16" s="21" t="s">
        <v>218</v>
      </c>
      <c r="B16" s="9" t="s">
        <v>226</v>
      </c>
      <c r="C16" s="665"/>
    </row>
    <row r="17" spans="1:3" s="2" customFormat="1" ht="12" customHeight="1">
      <c r="A17" s="22" t="s">
        <v>219</v>
      </c>
      <c r="B17" s="10" t="s">
        <v>642</v>
      </c>
      <c r="C17" s="664">
        <v>2865</v>
      </c>
    </row>
    <row r="18" spans="1:3" s="2" customFormat="1" ht="12" customHeight="1">
      <c r="A18" s="22" t="s">
        <v>220</v>
      </c>
      <c r="B18" s="10" t="s">
        <v>228</v>
      </c>
      <c r="C18" s="664"/>
    </row>
    <row r="19" spans="1:3" s="2" customFormat="1" ht="12" customHeight="1" thickBot="1">
      <c r="A19" s="23" t="s">
        <v>221</v>
      </c>
      <c r="B19" s="12" t="s">
        <v>229</v>
      </c>
      <c r="C19" s="666"/>
    </row>
    <row r="20" spans="1:3" s="2" customFormat="1" ht="12" customHeight="1" thickBot="1">
      <c r="A20" s="37" t="s">
        <v>230</v>
      </c>
      <c r="B20" s="38" t="s">
        <v>643</v>
      </c>
      <c r="C20" s="667"/>
    </row>
    <row r="21" spans="1:3" s="2" customFormat="1" ht="12" customHeight="1" thickBot="1">
      <c r="A21" s="37" t="s">
        <v>7</v>
      </c>
      <c r="B21" s="38" t="s">
        <v>233</v>
      </c>
      <c r="C21" s="662">
        <f>+C22+C23+C24+C25+C26+C27+C28+C29</f>
        <v>356186</v>
      </c>
    </row>
    <row r="22" spans="1:3" s="2" customFormat="1" ht="12" customHeight="1">
      <c r="A22" s="24" t="s">
        <v>99</v>
      </c>
      <c r="B22" s="13" t="s">
        <v>567</v>
      </c>
      <c r="C22" s="32">
        <v>152225</v>
      </c>
    </row>
    <row r="23" spans="1:3" s="2" customFormat="1" ht="12" customHeight="1">
      <c r="A23" s="22" t="s">
        <v>100</v>
      </c>
      <c r="B23" s="10" t="s">
        <v>740</v>
      </c>
      <c r="C23" s="30">
        <v>80160</v>
      </c>
    </row>
    <row r="24" spans="1:3" s="2" customFormat="1" ht="12" customHeight="1">
      <c r="A24" s="22" t="s">
        <v>101</v>
      </c>
      <c r="B24" s="10" t="s">
        <v>568</v>
      </c>
      <c r="C24" s="30">
        <v>24807</v>
      </c>
    </row>
    <row r="25" spans="1:3" s="2" customFormat="1" ht="12" customHeight="1">
      <c r="A25" s="25" t="s">
        <v>234</v>
      </c>
      <c r="B25" s="10" t="s">
        <v>569</v>
      </c>
      <c r="C25" s="33">
        <v>29947</v>
      </c>
    </row>
    <row r="26" spans="1:3" s="2" customFormat="1" ht="12" customHeight="1">
      <c r="A26" s="25" t="s">
        <v>235</v>
      </c>
      <c r="B26" s="10" t="s">
        <v>738</v>
      </c>
      <c r="C26" s="33">
        <v>9688</v>
      </c>
    </row>
    <row r="27" spans="1:3" s="2" customFormat="1" ht="12" customHeight="1">
      <c r="A27" s="22" t="s">
        <v>236</v>
      </c>
      <c r="B27" s="10" t="s">
        <v>570</v>
      </c>
      <c r="C27" s="30">
        <v>5665</v>
      </c>
    </row>
    <row r="28" spans="1:3" s="2" customFormat="1" ht="12" customHeight="1">
      <c r="A28" s="22" t="s">
        <v>237</v>
      </c>
      <c r="B28" s="10" t="s">
        <v>739</v>
      </c>
      <c r="C28" s="68">
        <v>51444</v>
      </c>
    </row>
    <row r="29" spans="1:3" s="2" customFormat="1" ht="12" customHeight="1" thickBot="1">
      <c r="A29" s="22" t="s">
        <v>238</v>
      </c>
      <c r="B29" s="20" t="s">
        <v>245</v>
      </c>
      <c r="C29" s="68">
        <v>2250</v>
      </c>
    </row>
    <row r="30" spans="1:3" s="2" customFormat="1" ht="12" customHeight="1" thickBot="1">
      <c r="A30" s="671" t="s">
        <v>8</v>
      </c>
      <c r="B30" s="38" t="s">
        <v>645</v>
      </c>
      <c r="C30" s="491">
        <f>+C31+C37</f>
        <v>440</v>
      </c>
    </row>
    <row r="31" spans="1:3" s="2" customFormat="1" ht="12" customHeight="1">
      <c r="A31" s="672" t="s">
        <v>102</v>
      </c>
      <c r="B31" s="673" t="s">
        <v>646</v>
      </c>
      <c r="C31" s="560">
        <f>+C32+C33+C34+C35+C36</f>
        <v>440</v>
      </c>
    </row>
    <row r="32" spans="1:3" s="2" customFormat="1" ht="12" customHeight="1">
      <c r="A32" s="674" t="s">
        <v>105</v>
      </c>
      <c r="B32" s="675" t="s">
        <v>647</v>
      </c>
      <c r="C32" s="499">
        <v>440</v>
      </c>
    </row>
    <row r="33" spans="1:3" s="2" customFormat="1" ht="12" customHeight="1">
      <c r="A33" s="674" t="s">
        <v>106</v>
      </c>
      <c r="B33" s="675" t="s">
        <v>648</v>
      </c>
      <c r="C33" s="499"/>
    </row>
    <row r="34" spans="1:3" s="2" customFormat="1" ht="12" customHeight="1">
      <c r="A34" s="674" t="s">
        <v>107</v>
      </c>
      <c r="B34" s="675" t="s">
        <v>649</v>
      </c>
      <c r="C34" s="499"/>
    </row>
    <row r="35" spans="1:3" s="2" customFormat="1" ht="12" customHeight="1">
      <c r="A35" s="674" t="s">
        <v>108</v>
      </c>
      <c r="B35" s="675" t="s">
        <v>650</v>
      </c>
      <c r="C35" s="499"/>
    </row>
    <row r="36" spans="1:3" s="2" customFormat="1" ht="12" customHeight="1">
      <c r="A36" s="674" t="s">
        <v>246</v>
      </c>
      <c r="B36" s="675" t="s">
        <v>651</v>
      </c>
      <c r="C36" s="499"/>
    </row>
    <row r="37" spans="1:3" s="2" customFormat="1" ht="12" customHeight="1">
      <c r="A37" s="674" t="s">
        <v>103</v>
      </c>
      <c r="B37" s="676" t="s">
        <v>652</v>
      </c>
      <c r="C37" s="558">
        <f>+C38+C39+C40+C41+C42</f>
        <v>0</v>
      </c>
    </row>
    <row r="38" spans="1:3" s="2" customFormat="1" ht="12" customHeight="1">
      <c r="A38" s="674" t="s">
        <v>111</v>
      </c>
      <c r="B38" s="675" t="s">
        <v>647</v>
      </c>
      <c r="C38" s="499"/>
    </row>
    <row r="39" spans="1:3" s="2" customFormat="1" ht="12" customHeight="1">
      <c r="A39" s="674" t="s">
        <v>112</v>
      </c>
      <c r="B39" s="675" t="s">
        <v>648</v>
      </c>
      <c r="C39" s="499"/>
    </row>
    <row r="40" spans="1:3" s="2" customFormat="1" ht="12" customHeight="1">
      <c r="A40" s="674" t="s">
        <v>113</v>
      </c>
      <c r="B40" s="675" t="s">
        <v>649</v>
      </c>
      <c r="C40" s="499"/>
    </row>
    <row r="41" spans="1:3" s="2" customFormat="1" ht="12" customHeight="1">
      <c r="A41" s="674" t="s">
        <v>114</v>
      </c>
      <c r="B41" s="677" t="s">
        <v>650</v>
      </c>
      <c r="C41" s="499"/>
    </row>
    <row r="42" spans="1:3" s="2" customFormat="1" ht="12" customHeight="1" thickBot="1">
      <c r="A42" s="678" t="s">
        <v>247</v>
      </c>
      <c r="B42" s="679" t="s">
        <v>653</v>
      </c>
      <c r="C42" s="500"/>
    </row>
    <row r="43" spans="1:3" s="2" customFormat="1" ht="12" customHeight="1" thickBot="1">
      <c r="A43" s="37" t="s">
        <v>254</v>
      </c>
      <c r="B43" s="680" t="s">
        <v>654</v>
      </c>
      <c r="C43" s="491">
        <f>+C44+C45</f>
        <v>0</v>
      </c>
    </row>
    <row r="44" spans="1:3" s="2" customFormat="1" ht="12" customHeight="1">
      <c r="A44" s="24" t="s">
        <v>109</v>
      </c>
      <c r="B44" s="660" t="s">
        <v>655</v>
      </c>
      <c r="C44" s="497"/>
    </row>
    <row r="45" spans="1:3" s="2" customFormat="1" ht="12" customHeight="1" thickBot="1">
      <c r="A45" s="21" t="s">
        <v>110</v>
      </c>
      <c r="B45" s="681" t="s">
        <v>656</v>
      </c>
      <c r="C45" s="494"/>
    </row>
    <row r="46" spans="1:3" s="2" customFormat="1" ht="12" customHeight="1" thickBot="1">
      <c r="A46" s="37" t="s">
        <v>10</v>
      </c>
      <c r="B46" s="680" t="s">
        <v>657</v>
      </c>
      <c r="C46" s="491">
        <f>+C47+C48+C49</f>
        <v>0</v>
      </c>
    </row>
    <row r="47" spans="1:3" s="2" customFormat="1" ht="12" customHeight="1">
      <c r="A47" s="24" t="s">
        <v>260</v>
      </c>
      <c r="B47" s="660" t="s">
        <v>257</v>
      </c>
      <c r="C47" s="561"/>
    </row>
    <row r="48" spans="1:3" s="2" customFormat="1" ht="12" customHeight="1">
      <c r="A48" s="22" t="s">
        <v>261</v>
      </c>
      <c r="B48" s="675" t="s">
        <v>258</v>
      </c>
      <c r="C48" s="670"/>
    </row>
    <row r="49" spans="1:3" s="2" customFormat="1" ht="12" customHeight="1" thickBot="1">
      <c r="A49" s="21" t="s">
        <v>658</v>
      </c>
      <c r="B49" s="681" t="s">
        <v>659</v>
      </c>
      <c r="C49" s="510"/>
    </row>
    <row r="50" spans="1:5" s="2" customFormat="1" ht="17.25" customHeight="1" thickBot="1">
      <c r="A50" s="37" t="s">
        <v>262</v>
      </c>
      <c r="B50" s="682" t="s">
        <v>660</v>
      </c>
      <c r="C50" s="683"/>
      <c r="E50" s="76"/>
    </row>
    <row r="51" spans="1:3" s="2" customFormat="1" ht="12" customHeight="1" thickBot="1">
      <c r="A51" s="37" t="s">
        <v>12</v>
      </c>
      <c r="B51" s="42" t="s">
        <v>264</v>
      </c>
      <c r="C51" s="684">
        <f>+C6+C11+C20+C21+C30+C43+C46+C50</f>
        <v>431996</v>
      </c>
    </row>
    <row r="52" spans="1:3" s="2" customFormat="1" ht="12" customHeight="1" thickBot="1">
      <c r="A52" s="685" t="s">
        <v>13</v>
      </c>
      <c r="B52" s="658" t="s">
        <v>661</v>
      </c>
      <c r="C52" s="686">
        <f>+C53+C59</f>
        <v>18474</v>
      </c>
    </row>
    <row r="53" spans="1:3" s="2" customFormat="1" ht="12" customHeight="1">
      <c r="A53" s="687" t="s">
        <v>173</v>
      </c>
      <c r="B53" s="673" t="s">
        <v>662</v>
      </c>
      <c r="C53" s="688">
        <f>+C54+C55+C56+C57+C58</f>
        <v>18474</v>
      </c>
    </row>
    <row r="54" spans="1:3" s="2" customFormat="1" ht="12" customHeight="1">
      <c r="A54" s="689" t="s">
        <v>663</v>
      </c>
      <c r="B54" s="675" t="s">
        <v>664</v>
      </c>
      <c r="C54" s="670">
        <v>18474</v>
      </c>
    </row>
    <row r="55" spans="1:3" s="2" customFormat="1" ht="12" customHeight="1">
      <c r="A55" s="689" t="s">
        <v>665</v>
      </c>
      <c r="B55" s="675" t="s">
        <v>666</v>
      </c>
      <c r="C55" s="670"/>
    </row>
    <row r="56" spans="1:3" s="2" customFormat="1" ht="12" customHeight="1">
      <c r="A56" s="689" t="s">
        <v>667</v>
      </c>
      <c r="B56" s="675" t="s">
        <v>668</v>
      </c>
      <c r="C56" s="670"/>
    </row>
    <row r="57" spans="1:3" s="2" customFormat="1" ht="12" customHeight="1">
      <c r="A57" s="689" t="s">
        <v>669</v>
      </c>
      <c r="B57" s="675" t="s">
        <v>670</v>
      </c>
      <c r="C57" s="670"/>
    </row>
    <row r="58" spans="1:3" s="2" customFormat="1" ht="12" customHeight="1">
      <c r="A58" s="689" t="s">
        <v>671</v>
      </c>
      <c r="B58" s="675" t="s">
        <v>672</v>
      </c>
      <c r="C58" s="670"/>
    </row>
    <row r="59" spans="1:3" s="2" customFormat="1" ht="12" customHeight="1">
      <c r="A59" s="690" t="s">
        <v>174</v>
      </c>
      <c r="B59" s="676" t="s">
        <v>673</v>
      </c>
      <c r="C59" s="691">
        <f>+C60+C61+C62+C63+C64</f>
        <v>0</v>
      </c>
    </row>
    <row r="60" spans="1:3" s="2" customFormat="1" ht="12" customHeight="1">
      <c r="A60" s="689" t="s">
        <v>674</v>
      </c>
      <c r="B60" s="675" t="s">
        <v>675</v>
      </c>
      <c r="C60" s="670"/>
    </row>
    <row r="61" spans="1:3" s="2" customFormat="1" ht="12" customHeight="1">
      <c r="A61" s="689" t="s">
        <v>676</v>
      </c>
      <c r="B61" s="675" t="s">
        <v>677</v>
      </c>
      <c r="C61" s="670"/>
    </row>
    <row r="62" spans="1:3" s="2" customFormat="1" ht="12" customHeight="1">
      <c r="A62" s="689" t="s">
        <v>678</v>
      </c>
      <c r="B62" s="675" t="s">
        <v>679</v>
      </c>
      <c r="C62" s="670"/>
    </row>
    <row r="63" spans="1:3" s="2" customFormat="1" ht="12" customHeight="1">
      <c r="A63" s="689" t="s">
        <v>680</v>
      </c>
      <c r="B63" s="675" t="s">
        <v>681</v>
      </c>
      <c r="C63" s="670"/>
    </row>
    <row r="64" spans="1:3" s="2" customFormat="1" ht="12" customHeight="1" thickBot="1">
      <c r="A64" s="692" t="s">
        <v>682</v>
      </c>
      <c r="B64" s="681" t="s">
        <v>683</v>
      </c>
      <c r="C64" s="693"/>
    </row>
    <row r="65" spans="1:3" s="2" customFormat="1" ht="12" customHeight="1" thickBot="1">
      <c r="A65" s="694" t="s">
        <v>14</v>
      </c>
      <c r="B65" s="695" t="s">
        <v>684</v>
      </c>
      <c r="C65" s="686">
        <f>+C51+C52</f>
        <v>450470</v>
      </c>
    </row>
    <row r="66" spans="1:3" s="2" customFormat="1" ht="13.5" customHeight="1" thickBot="1">
      <c r="A66" s="696" t="s">
        <v>15</v>
      </c>
      <c r="B66" s="697" t="s">
        <v>685</v>
      </c>
      <c r="C66" s="698"/>
    </row>
    <row r="67" spans="1:3" s="2" customFormat="1" ht="12" customHeight="1" thickBot="1">
      <c r="A67" s="694" t="s">
        <v>16</v>
      </c>
      <c r="B67" s="695" t="s">
        <v>686</v>
      </c>
      <c r="C67" s="699">
        <f>+C65+C66</f>
        <v>450470</v>
      </c>
    </row>
    <row r="68" spans="1:3" s="2" customFormat="1" ht="12.75" customHeight="1">
      <c r="A68" s="7"/>
      <c r="B68" s="8"/>
      <c r="C68" s="700"/>
    </row>
    <row r="69" spans="1:3" ht="16.5" customHeight="1">
      <c r="A69" s="772" t="s">
        <v>32</v>
      </c>
      <c r="B69" s="772"/>
      <c r="C69" s="772"/>
    </row>
    <row r="70" spans="1:3" s="723" customFormat="1" ht="16.5" customHeight="1" thickBot="1">
      <c r="A70" s="778" t="s">
        <v>178</v>
      </c>
      <c r="B70" s="778"/>
      <c r="C70" s="260" t="s">
        <v>640</v>
      </c>
    </row>
    <row r="71" spans="1:3" ht="37.5" customHeight="1" thickBot="1">
      <c r="A71" s="46" t="s">
        <v>1</v>
      </c>
      <c r="B71" s="47" t="s">
        <v>33</v>
      </c>
      <c r="C71" s="72" t="s">
        <v>737</v>
      </c>
    </row>
    <row r="72" spans="1:3" s="73" customFormat="1" ht="12" customHeight="1" thickBot="1">
      <c r="A72" s="60">
        <v>1</v>
      </c>
      <c r="B72" s="61">
        <v>2</v>
      </c>
      <c r="C72" s="701">
        <v>3</v>
      </c>
    </row>
    <row r="73" spans="1:3" ht="12" customHeight="1" thickBot="1">
      <c r="A73" s="40" t="s">
        <v>3</v>
      </c>
      <c r="B73" s="57" t="s">
        <v>296</v>
      </c>
      <c r="C73" s="657">
        <f>+C74+C75+C76+C77+C78</f>
        <v>447470</v>
      </c>
    </row>
    <row r="74" spans="1:3" ht="12" customHeight="1">
      <c r="A74" s="26" t="s">
        <v>115</v>
      </c>
      <c r="B74" s="17" t="s">
        <v>34</v>
      </c>
      <c r="C74" s="663">
        <v>186513</v>
      </c>
    </row>
    <row r="75" spans="1:3" ht="12" customHeight="1">
      <c r="A75" s="22" t="s">
        <v>116</v>
      </c>
      <c r="B75" s="10" t="s">
        <v>297</v>
      </c>
      <c r="C75" s="664">
        <v>48743</v>
      </c>
    </row>
    <row r="76" spans="1:3" ht="12" customHeight="1">
      <c r="A76" s="22" t="s">
        <v>117</v>
      </c>
      <c r="B76" s="10" t="s">
        <v>161</v>
      </c>
      <c r="C76" s="669">
        <v>174014</v>
      </c>
    </row>
    <row r="77" spans="1:3" ht="12" customHeight="1">
      <c r="A77" s="22" t="s">
        <v>118</v>
      </c>
      <c r="B77" s="19" t="s">
        <v>298</v>
      </c>
      <c r="C77" s="669">
        <v>32900</v>
      </c>
    </row>
    <row r="78" spans="1:3" ht="12" customHeight="1">
      <c r="A78" s="22" t="s">
        <v>130</v>
      </c>
      <c r="B78" s="35" t="s">
        <v>299</v>
      </c>
      <c r="C78" s="669">
        <v>5300</v>
      </c>
    </row>
    <row r="79" spans="1:3" ht="12" customHeight="1">
      <c r="A79" s="22" t="s">
        <v>119</v>
      </c>
      <c r="B79" s="10" t="s">
        <v>350</v>
      </c>
      <c r="C79" s="669"/>
    </row>
    <row r="80" spans="1:3" ht="12" customHeight="1">
      <c r="A80" s="22" t="s">
        <v>120</v>
      </c>
      <c r="B80" s="269" t="s">
        <v>351</v>
      </c>
      <c r="C80" s="669"/>
    </row>
    <row r="81" spans="1:3" ht="12" customHeight="1">
      <c r="A81" s="22" t="s">
        <v>131</v>
      </c>
      <c r="B81" s="269" t="s">
        <v>687</v>
      </c>
      <c r="C81" s="669">
        <v>5300</v>
      </c>
    </row>
    <row r="82" spans="1:3" ht="12" customHeight="1">
      <c r="A82" s="22" t="s">
        <v>132</v>
      </c>
      <c r="B82" s="270" t="s">
        <v>353</v>
      </c>
      <c r="C82" s="669"/>
    </row>
    <row r="83" spans="1:3" ht="12" customHeight="1">
      <c r="A83" s="21" t="s">
        <v>133</v>
      </c>
      <c r="B83" s="271" t="s">
        <v>355</v>
      </c>
      <c r="C83" s="669"/>
    </row>
    <row r="84" spans="1:3" ht="12" customHeight="1">
      <c r="A84" s="22" t="s">
        <v>134</v>
      </c>
      <c r="B84" s="271" t="s">
        <v>356</v>
      </c>
      <c r="C84" s="669"/>
    </row>
    <row r="85" spans="1:3" ht="12" customHeight="1" thickBot="1">
      <c r="A85" s="27" t="s">
        <v>136</v>
      </c>
      <c r="B85" s="272" t="s">
        <v>357</v>
      </c>
      <c r="C85" s="702"/>
    </row>
    <row r="86" spans="1:3" ht="12" customHeight="1" thickBot="1">
      <c r="A86" s="37" t="s">
        <v>4</v>
      </c>
      <c r="B86" s="56" t="s">
        <v>688</v>
      </c>
      <c r="C86" s="662">
        <f>+C87+C88+C89</f>
        <v>0</v>
      </c>
    </row>
    <row r="87" spans="1:3" ht="12" customHeight="1">
      <c r="A87" s="24" t="s">
        <v>121</v>
      </c>
      <c r="B87" s="10" t="s">
        <v>689</v>
      </c>
      <c r="C87" s="668"/>
    </row>
    <row r="88" spans="1:3" ht="12" customHeight="1">
      <c r="A88" s="24" t="s">
        <v>122</v>
      </c>
      <c r="B88" s="20" t="s">
        <v>303</v>
      </c>
      <c r="C88" s="664"/>
    </row>
    <row r="89" spans="1:3" ht="12" customHeight="1">
      <c r="A89" s="24" t="s">
        <v>123</v>
      </c>
      <c r="B89" s="675" t="s">
        <v>690</v>
      </c>
      <c r="C89" s="492"/>
    </row>
    <row r="90" spans="1:3" ht="12" customHeight="1">
      <c r="A90" s="24" t="s">
        <v>124</v>
      </c>
      <c r="B90" s="675" t="s">
        <v>691</v>
      </c>
      <c r="C90" s="492"/>
    </row>
    <row r="91" spans="1:3" ht="12" customHeight="1">
      <c r="A91" s="24" t="s">
        <v>125</v>
      </c>
      <c r="B91" s="675" t="s">
        <v>692</v>
      </c>
      <c r="C91" s="492"/>
    </row>
    <row r="92" spans="1:3" ht="15.75">
      <c r="A92" s="24" t="s">
        <v>135</v>
      </c>
      <c r="B92" s="675" t="s">
        <v>693</v>
      </c>
      <c r="C92" s="492"/>
    </row>
    <row r="93" spans="1:3" ht="12" customHeight="1">
      <c r="A93" s="24" t="s">
        <v>142</v>
      </c>
      <c r="B93" s="703" t="s">
        <v>694</v>
      </c>
      <c r="C93" s="492"/>
    </row>
    <row r="94" spans="1:3" ht="12" customHeight="1">
      <c r="A94" s="24" t="s">
        <v>306</v>
      </c>
      <c r="B94" s="703" t="s">
        <v>695</v>
      </c>
      <c r="C94" s="492"/>
    </row>
    <row r="95" spans="1:3" ht="12" customHeight="1">
      <c r="A95" s="24" t="s">
        <v>307</v>
      </c>
      <c r="B95" s="703" t="s">
        <v>696</v>
      </c>
      <c r="C95" s="492"/>
    </row>
    <row r="96" spans="1:3" ht="24" customHeight="1" thickBot="1">
      <c r="A96" s="21" t="s">
        <v>308</v>
      </c>
      <c r="B96" s="704" t="s">
        <v>697</v>
      </c>
      <c r="C96" s="498"/>
    </row>
    <row r="97" spans="1:3" ht="12" customHeight="1" thickBot="1">
      <c r="A97" s="37" t="s">
        <v>5</v>
      </c>
      <c r="B97" s="202" t="s">
        <v>698</v>
      </c>
      <c r="C97" s="662">
        <f>+C98+C99</f>
        <v>3000</v>
      </c>
    </row>
    <row r="98" spans="1:3" ht="12" customHeight="1">
      <c r="A98" s="24" t="s">
        <v>93</v>
      </c>
      <c r="B98" s="13" t="s">
        <v>52</v>
      </c>
      <c r="C98" s="668">
        <v>3000</v>
      </c>
    </row>
    <row r="99" spans="1:3" ht="12" customHeight="1" thickBot="1">
      <c r="A99" s="25" t="s">
        <v>94</v>
      </c>
      <c r="B99" s="20" t="s">
        <v>53</v>
      </c>
      <c r="C99" s="669"/>
    </row>
    <row r="100" spans="1:3" s="724" customFormat="1" ht="12" customHeight="1" thickBot="1">
      <c r="A100" s="685" t="s">
        <v>6</v>
      </c>
      <c r="B100" s="658" t="s">
        <v>699</v>
      </c>
      <c r="C100" s="501"/>
    </row>
    <row r="101" spans="1:3" ht="12" customHeight="1" thickBot="1">
      <c r="A101" s="705" t="s">
        <v>7</v>
      </c>
      <c r="B101" s="706" t="s">
        <v>185</v>
      </c>
      <c r="C101" s="657">
        <f>+C73+C86+C97+C100</f>
        <v>450470</v>
      </c>
    </row>
    <row r="102" spans="1:3" ht="12" customHeight="1" thickBot="1">
      <c r="A102" s="685" t="s">
        <v>8</v>
      </c>
      <c r="B102" s="658" t="s">
        <v>700</v>
      </c>
      <c r="C102" s="662">
        <f>+C103+C111</f>
        <v>0</v>
      </c>
    </row>
    <row r="103" spans="1:3" ht="12" customHeight="1" thickBot="1">
      <c r="A103" s="707" t="s">
        <v>102</v>
      </c>
      <c r="B103" s="708" t="s">
        <v>701</v>
      </c>
      <c r="C103" s="709">
        <f>+C104+C105+C106+C107+C108+C109+C110</f>
        <v>0</v>
      </c>
    </row>
    <row r="104" spans="1:3" ht="12" customHeight="1">
      <c r="A104" s="710" t="s">
        <v>105</v>
      </c>
      <c r="B104" s="660" t="s">
        <v>702</v>
      </c>
      <c r="C104" s="711"/>
    </row>
    <row r="105" spans="1:3" ht="12" customHeight="1">
      <c r="A105" s="689" t="s">
        <v>106</v>
      </c>
      <c r="B105" s="675" t="s">
        <v>703</v>
      </c>
      <c r="C105" s="712"/>
    </row>
    <row r="106" spans="1:3" ht="12" customHeight="1">
      <c r="A106" s="689" t="s">
        <v>107</v>
      </c>
      <c r="B106" s="675" t="s">
        <v>704</v>
      </c>
      <c r="C106" s="712"/>
    </row>
    <row r="107" spans="1:3" ht="12" customHeight="1">
      <c r="A107" s="689" t="s">
        <v>108</v>
      </c>
      <c r="B107" s="675" t="s">
        <v>705</v>
      </c>
      <c r="C107" s="712"/>
    </row>
    <row r="108" spans="1:3" ht="12" customHeight="1">
      <c r="A108" s="689" t="s">
        <v>246</v>
      </c>
      <c r="B108" s="675" t="s">
        <v>706</v>
      </c>
      <c r="C108" s="712"/>
    </row>
    <row r="109" spans="1:3" ht="12" customHeight="1">
      <c r="A109" s="689" t="s">
        <v>316</v>
      </c>
      <c r="B109" s="675" t="s">
        <v>707</v>
      </c>
      <c r="C109" s="712"/>
    </row>
    <row r="110" spans="1:3" ht="12" customHeight="1" thickBot="1">
      <c r="A110" s="713" t="s">
        <v>317</v>
      </c>
      <c r="B110" s="714" t="s">
        <v>708</v>
      </c>
      <c r="C110" s="715"/>
    </row>
    <row r="111" spans="1:3" ht="12" customHeight="1" thickBot="1">
      <c r="A111" s="707" t="s">
        <v>103</v>
      </c>
      <c r="B111" s="708" t="s">
        <v>709</v>
      </c>
      <c r="C111" s="709">
        <f>+C112+C113+C114+C115+C116+C117+C118+C119</f>
        <v>0</v>
      </c>
    </row>
    <row r="112" spans="1:3" ht="12" customHeight="1">
      <c r="A112" s="710" t="s">
        <v>111</v>
      </c>
      <c r="B112" s="660" t="s">
        <v>702</v>
      </c>
      <c r="C112" s="711"/>
    </row>
    <row r="113" spans="1:3" ht="12" customHeight="1">
      <c r="A113" s="689" t="s">
        <v>112</v>
      </c>
      <c r="B113" s="675" t="s">
        <v>710</v>
      </c>
      <c r="C113" s="712"/>
    </row>
    <row r="114" spans="1:3" ht="12" customHeight="1">
      <c r="A114" s="689" t="s">
        <v>113</v>
      </c>
      <c r="B114" s="675" t="s">
        <v>704</v>
      </c>
      <c r="C114" s="712"/>
    </row>
    <row r="115" spans="1:3" ht="12" customHeight="1">
      <c r="A115" s="689" t="s">
        <v>114</v>
      </c>
      <c r="B115" s="675" t="s">
        <v>705</v>
      </c>
      <c r="C115" s="712"/>
    </row>
    <row r="116" spans="1:3" ht="12" customHeight="1">
      <c r="A116" s="689" t="s">
        <v>247</v>
      </c>
      <c r="B116" s="675" t="s">
        <v>706</v>
      </c>
      <c r="C116" s="712"/>
    </row>
    <row r="117" spans="1:3" ht="12" customHeight="1">
      <c r="A117" s="689" t="s">
        <v>319</v>
      </c>
      <c r="B117" s="675" t="s">
        <v>711</v>
      </c>
      <c r="C117" s="712"/>
    </row>
    <row r="118" spans="1:3" ht="12" customHeight="1">
      <c r="A118" s="689" t="s">
        <v>320</v>
      </c>
      <c r="B118" s="675" t="s">
        <v>708</v>
      </c>
      <c r="C118" s="712"/>
    </row>
    <row r="119" spans="1:3" ht="12" customHeight="1" thickBot="1">
      <c r="A119" s="713" t="s">
        <v>321</v>
      </c>
      <c r="B119" s="714" t="s">
        <v>712</v>
      </c>
      <c r="C119" s="715"/>
    </row>
    <row r="120" spans="1:3" ht="12" customHeight="1" thickBot="1">
      <c r="A120" s="685" t="s">
        <v>9</v>
      </c>
      <c r="B120" s="695" t="s">
        <v>713</v>
      </c>
      <c r="C120" s="716">
        <f>+C101+C102</f>
        <v>450470</v>
      </c>
    </row>
    <row r="121" spans="1:9" ht="15" customHeight="1" thickBot="1">
      <c r="A121" s="685" t="s">
        <v>10</v>
      </c>
      <c r="B121" s="695" t="s">
        <v>714</v>
      </c>
      <c r="C121" s="717"/>
      <c r="F121" s="76"/>
      <c r="G121" s="211"/>
      <c r="H121" s="211"/>
      <c r="I121" s="211"/>
    </row>
    <row r="122" spans="1:3" s="2" customFormat="1" ht="12.75" customHeight="1" thickBot="1">
      <c r="A122" s="718" t="s">
        <v>11</v>
      </c>
      <c r="B122" s="697" t="s">
        <v>715</v>
      </c>
      <c r="C122" s="686">
        <f>+C120+C121</f>
        <v>450470</v>
      </c>
    </row>
    <row r="123" spans="1:3" ht="7.5" customHeight="1">
      <c r="A123" s="719"/>
      <c r="B123" s="719"/>
      <c r="C123" s="720"/>
    </row>
    <row r="124" spans="1:3" ht="15.75">
      <c r="A124" s="779" t="s">
        <v>189</v>
      </c>
      <c r="B124" s="779"/>
      <c r="C124" s="779"/>
    </row>
    <row r="125" spans="1:3" ht="15" customHeight="1" thickBot="1">
      <c r="A125" s="775" t="s">
        <v>179</v>
      </c>
      <c r="B125" s="775"/>
      <c r="C125" s="656" t="s">
        <v>640</v>
      </c>
    </row>
    <row r="126" spans="1:4" ht="13.5" customHeight="1" thickBot="1">
      <c r="A126" s="37">
        <v>1</v>
      </c>
      <c r="B126" s="56" t="s">
        <v>332</v>
      </c>
      <c r="C126" s="721">
        <f>+C51-C101</f>
        <v>-18474</v>
      </c>
      <c r="D126" s="232"/>
    </row>
    <row r="127" spans="1:3" ht="7.5" customHeight="1">
      <c r="A127" s="719"/>
      <c r="B127" s="719"/>
      <c r="C127" s="720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..............................Önkormányzat
2013. ÉVI KÖLTSÉGVETÉS
KÖTELEZŐ FELADATAINAK MÉRLEGE &amp;10
&amp;R&amp;"Times New Roman CE,Félkövér dőlt"&amp;11 1.2. melléklet a .1/2014. (II.21.)   önkormányzati rendelethez</oddHeader>
  </headerFooter>
  <rowBreaks count="1" manualBreakCount="1">
    <brk id="6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6.125" style="0" customWidth="1"/>
    <col min="2" max="2" width="5.875" style="0" customWidth="1"/>
    <col min="3" max="3" width="77.50390625" style="0" customWidth="1"/>
    <col min="4" max="4" width="19.00390625" style="0" customWidth="1"/>
  </cols>
  <sheetData>
    <row r="1" spans="1:4" ht="16.5" thickBot="1">
      <c r="A1" s="396"/>
      <c r="B1" s="397"/>
      <c r="C1" s="458"/>
      <c r="D1" s="456" t="s">
        <v>842</v>
      </c>
    </row>
    <row r="2" spans="1:4" ht="12.75">
      <c r="A2" s="808" t="s">
        <v>388</v>
      </c>
      <c r="B2" s="809"/>
      <c r="C2" s="453" t="s">
        <v>575</v>
      </c>
      <c r="D2" s="459" t="s">
        <v>56</v>
      </c>
    </row>
    <row r="3" spans="1:4" ht="13.5" thickBot="1">
      <c r="A3" s="399" t="s">
        <v>387</v>
      </c>
      <c r="B3" s="400"/>
      <c r="C3" s="454" t="s">
        <v>773</v>
      </c>
      <c r="D3" s="460"/>
    </row>
    <row r="4" spans="1:4" ht="14.25" thickBot="1">
      <c r="A4" s="401"/>
      <c r="B4" s="401"/>
      <c r="C4" s="401"/>
      <c r="D4" s="402" t="s">
        <v>41</v>
      </c>
    </row>
    <row r="5" spans="1:4" ht="12.75" customHeight="1" thickBot="1">
      <c r="A5" s="810" t="s">
        <v>389</v>
      </c>
      <c r="B5" s="811"/>
      <c r="C5" s="403" t="s">
        <v>42</v>
      </c>
      <c r="D5" s="404" t="s">
        <v>43</v>
      </c>
    </row>
    <row r="6" spans="1:4" ht="12.75" customHeight="1" thickBot="1">
      <c r="A6" s="369">
        <v>1</v>
      </c>
      <c r="B6" s="370">
        <v>2</v>
      </c>
      <c r="C6" s="370">
        <v>3</v>
      </c>
      <c r="D6" s="371">
        <v>4</v>
      </c>
    </row>
    <row r="7" spans="1:4" ht="12.75" customHeight="1" thickBot="1">
      <c r="A7" s="405"/>
      <c r="B7" s="406"/>
      <c r="C7" s="406" t="s">
        <v>44</v>
      </c>
      <c r="D7" s="407"/>
    </row>
    <row r="8" spans="1:4" ht="12.75" customHeight="1" thickBot="1">
      <c r="A8" s="369" t="s">
        <v>3</v>
      </c>
      <c r="B8" s="408"/>
      <c r="C8" s="409" t="s">
        <v>407</v>
      </c>
      <c r="D8" s="225">
        <f>SUM(D9:D16)</f>
        <v>39600</v>
      </c>
    </row>
    <row r="9" spans="1:4" ht="12.75" customHeight="1">
      <c r="A9" s="413"/>
      <c r="B9" s="411" t="s">
        <v>115</v>
      </c>
      <c r="C9" s="17" t="s">
        <v>222</v>
      </c>
      <c r="D9" s="555"/>
    </row>
    <row r="10" spans="1:4" ht="12.75" customHeight="1">
      <c r="A10" s="410"/>
      <c r="B10" s="411" t="s">
        <v>116</v>
      </c>
      <c r="C10" s="10" t="s">
        <v>223</v>
      </c>
      <c r="D10" s="551"/>
    </row>
    <row r="11" spans="1:4" ht="12.75" customHeight="1">
      <c r="A11" s="410"/>
      <c r="B11" s="411" t="s">
        <v>117</v>
      </c>
      <c r="C11" s="10" t="s">
        <v>224</v>
      </c>
      <c r="D11" s="551"/>
    </row>
    <row r="12" spans="1:4" ht="12.75" customHeight="1">
      <c r="A12" s="410"/>
      <c r="B12" s="411" t="s">
        <v>118</v>
      </c>
      <c r="C12" s="10" t="s">
        <v>225</v>
      </c>
      <c r="D12" s="551">
        <v>39600</v>
      </c>
    </row>
    <row r="13" spans="1:4" ht="12.75" customHeight="1">
      <c r="A13" s="410"/>
      <c r="B13" s="411" t="s">
        <v>172</v>
      </c>
      <c r="C13" s="9" t="s">
        <v>226</v>
      </c>
      <c r="D13" s="551"/>
    </row>
    <row r="14" spans="1:4" ht="12.75" customHeight="1">
      <c r="A14" s="415"/>
      <c r="B14" s="411" t="s">
        <v>119</v>
      </c>
      <c r="C14" s="10" t="s">
        <v>227</v>
      </c>
      <c r="D14" s="556"/>
    </row>
    <row r="15" spans="1:4" ht="12.75" customHeight="1">
      <c r="A15" s="410"/>
      <c r="B15" s="411" t="s">
        <v>120</v>
      </c>
      <c r="C15" s="10" t="s">
        <v>408</v>
      </c>
      <c r="D15" s="551"/>
    </row>
    <row r="16" spans="1:4" ht="12.75" customHeight="1" thickBot="1">
      <c r="A16" s="416"/>
      <c r="B16" s="417" t="s">
        <v>131</v>
      </c>
      <c r="C16" s="9" t="s">
        <v>373</v>
      </c>
      <c r="D16" s="314"/>
    </row>
    <row r="17" spans="1:4" ht="12.75" customHeight="1" thickBot="1">
      <c r="A17" s="369" t="s">
        <v>4</v>
      </c>
      <c r="B17" s="408"/>
      <c r="C17" s="409" t="s">
        <v>409</v>
      </c>
      <c r="D17" s="225">
        <f>SUM(D18:D21)</f>
        <v>0</v>
      </c>
    </row>
    <row r="18" spans="1:4" ht="12.75" customHeight="1">
      <c r="A18" s="410"/>
      <c r="B18" s="411" t="s">
        <v>121</v>
      </c>
      <c r="C18" s="13" t="s">
        <v>139</v>
      </c>
      <c r="D18" s="551"/>
    </row>
    <row r="19" spans="1:4" ht="12.75" customHeight="1">
      <c r="A19" s="410"/>
      <c r="B19" s="411" t="s">
        <v>122</v>
      </c>
      <c r="C19" s="10" t="s">
        <v>140</v>
      </c>
      <c r="D19" s="551"/>
    </row>
    <row r="20" spans="1:4" ht="12.75" customHeight="1">
      <c r="A20" s="410"/>
      <c r="B20" s="411" t="s">
        <v>123</v>
      </c>
      <c r="C20" s="10" t="s">
        <v>410</v>
      </c>
      <c r="D20" s="551"/>
    </row>
    <row r="21" spans="1:4" ht="12.75" customHeight="1" thickBot="1">
      <c r="A21" s="410"/>
      <c r="B21" s="411" t="s">
        <v>124</v>
      </c>
      <c r="C21" s="10" t="s">
        <v>141</v>
      </c>
      <c r="D21" s="551"/>
    </row>
    <row r="22" spans="1:4" ht="12.75" customHeight="1" thickBot="1">
      <c r="A22" s="377" t="s">
        <v>5</v>
      </c>
      <c r="B22" s="202"/>
      <c r="C22" s="202" t="s">
        <v>411</v>
      </c>
      <c r="D22" s="306"/>
    </row>
    <row r="23" spans="1:4" ht="12.75" customHeight="1" thickBot="1">
      <c r="A23" s="377" t="s">
        <v>6</v>
      </c>
      <c r="B23" s="408"/>
      <c r="C23" s="202" t="s">
        <v>412</v>
      </c>
      <c r="D23" s="306"/>
    </row>
    <row r="24" spans="1:4" ht="12.75" customHeight="1" thickBot="1">
      <c r="A24" s="369" t="s">
        <v>7</v>
      </c>
      <c r="B24" s="311"/>
      <c r="C24" s="202" t="s">
        <v>413</v>
      </c>
      <c r="D24" s="552">
        <f>+D25+D26</f>
        <v>0</v>
      </c>
    </row>
    <row r="25" spans="1:4" ht="12.75" customHeight="1">
      <c r="A25" s="413"/>
      <c r="B25" s="307" t="s">
        <v>99</v>
      </c>
      <c r="C25" s="265" t="s">
        <v>86</v>
      </c>
      <c r="D25" s="547"/>
    </row>
    <row r="26" spans="1:4" ht="12.75" customHeight="1" thickBot="1">
      <c r="A26" s="419"/>
      <c r="B26" s="309" t="s">
        <v>100</v>
      </c>
      <c r="C26" s="267" t="s">
        <v>414</v>
      </c>
      <c r="D26" s="548"/>
    </row>
    <row r="27" spans="1:4" ht="12.75" customHeight="1" thickBot="1">
      <c r="A27" s="427" t="s">
        <v>8</v>
      </c>
      <c r="B27" s="428"/>
      <c r="C27" s="202" t="s">
        <v>415</v>
      </c>
      <c r="D27" s="306">
        <v>47995</v>
      </c>
    </row>
    <row r="28" spans="1:4" ht="12.75" customHeight="1" thickBot="1">
      <c r="A28" s="427" t="s">
        <v>9</v>
      </c>
      <c r="B28" s="432"/>
      <c r="C28" s="433" t="s">
        <v>416</v>
      </c>
      <c r="D28" s="552">
        <f>SUM(D8,D17,D22,D23,D24,D27)</f>
        <v>87595</v>
      </c>
    </row>
    <row r="29" spans="1:4" ht="12.75" customHeight="1">
      <c r="A29" s="435"/>
      <c r="B29" s="435"/>
      <c r="C29" s="436"/>
      <c r="D29" s="437"/>
    </row>
    <row r="30" spans="1:4" ht="12.75" customHeight="1" thickBot="1">
      <c r="A30" s="438"/>
      <c r="B30" s="439"/>
      <c r="C30" s="439"/>
      <c r="D30" s="439"/>
    </row>
    <row r="31" spans="1:4" ht="12.75" customHeight="1" thickBot="1">
      <c r="A31" s="440"/>
      <c r="B31" s="441"/>
      <c r="C31" s="442" t="s">
        <v>50</v>
      </c>
      <c r="D31" s="443"/>
    </row>
    <row r="32" spans="1:4" ht="12.75" customHeight="1" thickBot="1">
      <c r="A32" s="377" t="s">
        <v>3</v>
      </c>
      <c r="B32" s="38"/>
      <c r="C32" s="56" t="s">
        <v>296</v>
      </c>
      <c r="D32" s="225">
        <f>SUM(D33:D37)</f>
        <v>87595</v>
      </c>
    </row>
    <row r="33" spans="1:4" ht="12.75" customHeight="1">
      <c r="A33" s="444"/>
      <c r="B33" s="305" t="s">
        <v>115</v>
      </c>
      <c r="C33" s="13" t="s">
        <v>34</v>
      </c>
      <c r="D33" s="240">
        <v>29600</v>
      </c>
    </row>
    <row r="34" spans="1:4" ht="12.75" customHeight="1">
      <c r="A34" s="445"/>
      <c r="B34" s="284" t="s">
        <v>116</v>
      </c>
      <c r="C34" s="10" t="s">
        <v>297</v>
      </c>
      <c r="D34" s="551">
        <v>7907</v>
      </c>
    </row>
    <row r="35" spans="1:4" ht="12.75" customHeight="1">
      <c r="A35" s="445"/>
      <c r="B35" s="284" t="s">
        <v>117</v>
      </c>
      <c r="C35" s="10" t="s">
        <v>161</v>
      </c>
      <c r="D35" s="551">
        <v>50088</v>
      </c>
    </row>
    <row r="36" spans="1:4" ht="12.75" customHeight="1">
      <c r="A36" s="445"/>
      <c r="B36" s="284" t="s">
        <v>118</v>
      </c>
      <c r="C36" s="10" t="s">
        <v>298</v>
      </c>
      <c r="D36" s="551"/>
    </row>
    <row r="37" spans="1:4" ht="12.75" customHeight="1" thickBot="1">
      <c r="A37" s="445"/>
      <c r="B37" s="284" t="s">
        <v>130</v>
      </c>
      <c r="C37" s="10" t="s">
        <v>299</v>
      </c>
      <c r="D37" s="551"/>
    </row>
    <row r="38" spans="1:4" ht="12.75" customHeight="1" thickBot="1">
      <c r="A38" s="377" t="s">
        <v>4</v>
      </c>
      <c r="B38" s="38"/>
      <c r="C38" s="56" t="s">
        <v>417</v>
      </c>
      <c r="D38" s="225">
        <f>SUM(D39:D42)</f>
        <v>0</v>
      </c>
    </row>
    <row r="39" spans="1:4" ht="12.75" customHeight="1">
      <c r="A39" s="444"/>
      <c r="B39" s="305" t="s">
        <v>121</v>
      </c>
      <c r="C39" s="13" t="s">
        <v>302</v>
      </c>
      <c r="D39" s="240"/>
    </row>
    <row r="40" spans="1:4" ht="12.75" customHeight="1">
      <c r="A40" s="445"/>
      <c r="B40" s="284" t="s">
        <v>122</v>
      </c>
      <c r="C40" s="10" t="s">
        <v>303</v>
      </c>
      <c r="D40" s="551"/>
    </row>
    <row r="41" spans="1:4" ht="12.75" customHeight="1">
      <c r="A41" s="445"/>
      <c r="B41" s="284" t="s">
        <v>125</v>
      </c>
      <c r="C41" s="10" t="s">
        <v>310</v>
      </c>
      <c r="D41" s="551"/>
    </row>
    <row r="42" spans="1:4" ht="12.75" customHeight="1" thickBot="1">
      <c r="A42" s="445"/>
      <c r="B42" s="284" t="s">
        <v>142</v>
      </c>
      <c r="C42" s="10" t="s">
        <v>51</v>
      </c>
      <c r="D42" s="551"/>
    </row>
    <row r="43" spans="1:4" ht="12.75" customHeight="1" thickBot="1">
      <c r="A43" s="377" t="s">
        <v>5</v>
      </c>
      <c r="B43" s="38"/>
      <c r="C43" s="56" t="s">
        <v>419</v>
      </c>
      <c r="D43" s="306"/>
    </row>
    <row r="44" spans="1:4" ht="12.75" customHeight="1" thickBot="1">
      <c r="A44" s="377" t="s">
        <v>6</v>
      </c>
      <c r="B44" s="421"/>
      <c r="C44" s="447" t="s">
        <v>420</v>
      </c>
      <c r="D44" s="225">
        <f>+D32+D38+D43</f>
        <v>87595</v>
      </c>
    </row>
    <row r="45" spans="1:4" ht="13.5" thickBot="1">
      <c r="A45" s="448"/>
      <c r="B45" s="449"/>
      <c r="C45" s="449"/>
      <c r="D45" s="449"/>
    </row>
    <row r="46" spans="1:4" ht="13.5" thickBot="1">
      <c r="A46" s="450" t="s">
        <v>405</v>
      </c>
      <c r="B46" s="451"/>
      <c r="C46" s="452"/>
      <c r="D46" s="195">
        <v>14</v>
      </c>
    </row>
    <row r="47" spans="1:4" ht="13.5" thickBot="1">
      <c r="A47" s="450" t="s">
        <v>406</v>
      </c>
      <c r="B47" s="451"/>
      <c r="C47" s="452"/>
      <c r="D47" s="195">
        <v>0</v>
      </c>
    </row>
  </sheetData>
  <mergeCells count="2">
    <mergeCell ref="A2:B2"/>
    <mergeCell ref="A5:B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C19" sqref="C19"/>
    </sheetView>
  </sheetViews>
  <sheetFormatPr defaultColWidth="9.00390625" defaultRowHeight="12.75"/>
  <cols>
    <col min="1" max="1" width="5.50390625" style="93" customWidth="1"/>
    <col min="2" max="2" width="33.125" style="93" customWidth="1"/>
    <col min="3" max="3" width="12.375" style="93" customWidth="1"/>
    <col min="4" max="4" width="11.50390625" style="93" customWidth="1"/>
    <col min="5" max="5" width="11.375" style="93" customWidth="1"/>
    <col min="6" max="6" width="11.00390625" style="93" customWidth="1"/>
    <col min="7" max="7" width="14.375" style="93" customWidth="1"/>
    <col min="8" max="16384" width="9.375" style="93" customWidth="1"/>
  </cols>
  <sheetData>
    <row r="2" spans="1:7" s="323" customFormat="1" ht="27" customHeight="1">
      <c r="A2" s="321" t="s">
        <v>434</v>
      </c>
      <c r="B2" s="322"/>
      <c r="C2" s="820" t="s">
        <v>435</v>
      </c>
      <c r="D2" s="820"/>
      <c r="E2" s="820"/>
      <c r="F2" s="820"/>
      <c r="G2" s="820"/>
    </row>
    <row r="3" spans="1:7" s="323" customFormat="1" ht="15.75">
      <c r="A3" s="322"/>
      <c r="B3" s="322"/>
      <c r="C3" s="322"/>
      <c r="D3" s="322"/>
      <c r="E3" s="322"/>
      <c r="F3" s="322"/>
      <c r="G3" s="322"/>
    </row>
    <row r="4" spans="1:7" s="323" customFormat="1" ht="24.75" customHeight="1">
      <c r="A4" s="321" t="s">
        <v>436</v>
      </c>
      <c r="B4" s="322"/>
      <c r="C4" s="820" t="s">
        <v>435</v>
      </c>
      <c r="D4" s="820"/>
      <c r="E4" s="820"/>
      <c r="F4" s="820"/>
      <c r="G4" s="322"/>
    </row>
    <row r="5" spans="1:7" s="324" customFormat="1" ht="12.75">
      <c r="A5" s="381"/>
      <c r="B5" s="381"/>
      <c r="C5" s="381"/>
      <c r="D5" s="381"/>
      <c r="E5" s="381"/>
      <c r="F5" s="381"/>
      <c r="G5" s="381"/>
    </row>
    <row r="6" spans="1:7" s="325" customFormat="1" ht="15" customHeight="1">
      <c r="A6" s="476" t="s">
        <v>437</v>
      </c>
      <c r="B6" s="475"/>
      <c r="C6" s="475"/>
      <c r="D6" s="461"/>
      <c r="E6" s="461"/>
      <c r="F6" s="461"/>
      <c r="G6" s="461"/>
    </row>
    <row r="7" spans="1:7" s="325" customFormat="1" ht="15" customHeight="1" thickBot="1">
      <c r="A7" s="476" t="s">
        <v>438</v>
      </c>
      <c r="B7" s="461"/>
      <c r="C7" s="461"/>
      <c r="D7" s="461"/>
      <c r="E7" s="461"/>
      <c r="F7" s="461"/>
      <c r="G7" s="461"/>
    </row>
    <row r="8" spans="1:7" s="146" customFormat="1" ht="42" customHeight="1" thickBot="1">
      <c r="A8" s="366" t="s">
        <v>1</v>
      </c>
      <c r="B8" s="367" t="s">
        <v>439</v>
      </c>
      <c r="C8" s="367" t="s">
        <v>440</v>
      </c>
      <c r="D8" s="367" t="s">
        <v>441</v>
      </c>
      <c r="E8" s="367" t="s">
        <v>442</v>
      </c>
      <c r="F8" s="367" t="s">
        <v>443</v>
      </c>
      <c r="G8" s="368" t="s">
        <v>38</v>
      </c>
    </row>
    <row r="9" spans="1:7" ht="24" customHeight="1">
      <c r="A9" s="462" t="s">
        <v>3</v>
      </c>
      <c r="B9" s="375" t="s">
        <v>444</v>
      </c>
      <c r="C9" s="326"/>
      <c r="D9" s="326"/>
      <c r="E9" s="326"/>
      <c r="F9" s="326"/>
      <c r="G9" s="463">
        <f>SUM(C9:F9)</f>
        <v>0</v>
      </c>
    </row>
    <row r="10" spans="1:7" ht="24" customHeight="1">
      <c r="A10" s="464" t="s">
        <v>4</v>
      </c>
      <c r="B10" s="376" t="s">
        <v>445</v>
      </c>
      <c r="C10" s="327"/>
      <c r="D10" s="327"/>
      <c r="E10" s="327"/>
      <c r="F10" s="327"/>
      <c r="G10" s="465">
        <f aca="true" t="shared" si="0" ref="G10:G15">SUM(C10:F10)</f>
        <v>0</v>
      </c>
    </row>
    <row r="11" spans="1:7" ht="24" customHeight="1">
      <c r="A11" s="464" t="s">
        <v>5</v>
      </c>
      <c r="B11" s="376" t="s">
        <v>446</v>
      </c>
      <c r="C11" s="327"/>
      <c r="D11" s="327"/>
      <c r="E11" s="327"/>
      <c r="F11" s="327"/>
      <c r="G11" s="465">
        <f t="shared" si="0"/>
        <v>0</v>
      </c>
    </row>
    <row r="12" spans="1:7" ht="24" customHeight="1">
      <c r="A12" s="464" t="s">
        <v>6</v>
      </c>
      <c r="B12" s="376" t="s">
        <v>447</v>
      </c>
      <c r="C12" s="327"/>
      <c r="D12" s="327"/>
      <c r="E12" s="327"/>
      <c r="F12" s="327"/>
      <c r="G12" s="465">
        <f t="shared" si="0"/>
        <v>0</v>
      </c>
    </row>
    <row r="13" spans="1:7" ht="24" customHeight="1">
      <c r="A13" s="464" t="s">
        <v>7</v>
      </c>
      <c r="B13" s="376" t="s">
        <v>448</v>
      </c>
      <c r="C13" s="327"/>
      <c r="D13" s="327"/>
      <c r="E13" s="327"/>
      <c r="F13" s="327"/>
      <c r="G13" s="465">
        <f t="shared" si="0"/>
        <v>0</v>
      </c>
    </row>
    <row r="14" spans="1:7" ht="24" customHeight="1" thickBot="1">
      <c r="A14" s="466" t="s">
        <v>8</v>
      </c>
      <c r="B14" s="467" t="s">
        <v>449</v>
      </c>
      <c r="C14" s="328"/>
      <c r="D14" s="328"/>
      <c r="E14" s="328"/>
      <c r="F14" s="328"/>
      <c r="G14" s="468">
        <f t="shared" si="0"/>
        <v>0</v>
      </c>
    </row>
    <row r="15" spans="1:7" s="329" customFormat="1" ht="24" customHeight="1" thickBot="1">
      <c r="A15" s="469" t="s">
        <v>9</v>
      </c>
      <c r="B15" s="470" t="s">
        <v>38</v>
      </c>
      <c r="C15" s="471">
        <f>SUM(C9:C14)</f>
        <v>0</v>
      </c>
      <c r="D15" s="471">
        <f>SUM(D9:D14)</f>
        <v>0</v>
      </c>
      <c r="E15" s="471">
        <f>SUM(E9:E14)</f>
        <v>0</v>
      </c>
      <c r="F15" s="471">
        <f>SUM(F9:F14)</f>
        <v>0</v>
      </c>
      <c r="G15" s="472">
        <f t="shared" si="0"/>
        <v>0</v>
      </c>
    </row>
    <row r="16" spans="1:7" s="324" customFormat="1" ht="12.75">
      <c r="A16" s="381"/>
      <c r="B16" s="381"/>
      <c r="C16" s="381"/>
      <c r="D16" s="381"/>
      <c r="E16" s="381"/>
      <c r="F16" s="381"/>
      <c r="G16" s="381"/>
    </row>
    <row r="17" spans="1:7" s="324" customFormat="1" ht="12.75">
      <c r="A17" s="381"/>
      <c r="B17" s="381"/>
      <c r="C17" s="381"/>
      <c r="D17" s="381"/>
      <c r="E17" s="381"/>
      <c r="F17" s="381"/>
      <c r="G17" s="381"/>
    </row>
    <row r="18" spans="1:7" s="324" customFormat="1" ht="12.75">
      <c r="A18" s="381"/>
      <c r="B18" s="381"/>
      <c r="C18" s="381"/>
      <c r="D18" s="381"/>
      <c r="E18" s="381"/>
      <c r="F18" s="381"/>
      <c r="G18" s="381"/>
    </row>
    <row r="19" spans="1:7" s="324" customFormat="1" ht="15.75">
      <c r="A19" s="323" t="s">
        <v>451</v>
      </c>
      <c r="B19" s="381" t="s">
        <v>829</v>
      </c>
      <c r="C19" s="381"/>
      <c r="D19" s="381"/>
      <c r="E19" s="381"/>
      <c r="F19" s="381"/>
      <c r="G19" s="381"/>
    </row>
    <row r="20" spans="1:7" s="324" customFormat="1" ht="12.75">
      <c r="A20" s="381"/>
      <c r="B20" s="381"/>
      <c r="C20" s="381"/>
      <c r="D20" s="381"/>
      <c r="E20" s="381"/>
      <c r="F20" s="381"/>
      <c r="G20" s="381"/>
    </row>
    <row r="21" spans="1:7" ht="12.75">
      <c r="A21" s="381"/>
      <c r="B21" s="381"/>
      <c r="C21" s="381"/>
      <c r="D21" s="381"/>
      <c r="E21" s="381"/>
      <c r="F21" s="381"/>
      <c r="G21" s="381"/>
    </row>
    <row r="22" spans="1:7" ht="12.75">
      <c r="A22" s="381"/>
      <c r="B22" s="381"/>
      <c r="C22" s="324"/>
      <c r="D22" s="324"/>
      <c r="E22" s="324"/>
      <c r="F22" s="324"/>
      <c r="G22" s="381"/>
    </row>
    <row r="23" spans="1:7" ht="13.5">
      <c r="A23" s="381"/>
      <c r="B23" s="381"/>
      <c r="C23" s="473"/>
      <c r="D23" s="474" t="s">
        <v>450</v>
      </c>
      <c r="E23" s="474"/>
      <c r="F23" s="473"/>
      <c r="G23" s="381"/>
    </row>
    <row r="24" spans="3:6" ht="13.5">
      <c r="C24" s="330"/>
      <c r="D24" s="331"/>
      <c r="E24" s="331"/>
      <c r="F24" s="330"/>
    </row>
    <row r="25" spans="3:6" ht="13.5">
      <c r="C25" s="330"/>
      <c r="D25" s="331"/>
      <c r="E25" s="331"/>
      <c r="F25" s="330"/>
    </row>
  </sheetData>
  <sheetProtection/>
  <mergeCells count="2">
    <mergeCell ref="C2:G2"/>
    <mergeCell ref="C4:F4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Adatszolgáltatás 
az elismert tartozásállományról&amp;R&amp;"Times New Roman CE,Félkövér dőlt"&amp;11 15. melléklet a 1/2014. (II.21.) 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31"/>
  <sheetViews>
    <sheetView zoomScale="120" zoomScaleNormal="120" zoomScaleSheetLayoutView="130" workbookViewId="0" topLeftCell="A1">
      <selection activeCell="A1" sqref="A1:E130"/>
    </sheetView>
  </sheetViews>
  <sheetFormatPr defaultColWidth="9.00390625" defaultRowHeight="12.75"/>
  <cols>
    <col min="1" max="1" width="7.875" style="71" customWidth="1"/>
    <col min="2" max="2" width="73.50390625" style="71" customWidth="1"/>
    <col min="3" max="5" width="16.625" style="71" customWidth="1"/>
    <col min="6" max="6" width="9.00390625" style="71" customWidth="1"/>
    <col min="7" max="16384" width="9.375" style="71" customWidth="1"/>
  </cols>
  <sheetData>
    <row r="1" spans="1:5" ht="15.75" customHeight="1">
      <c r="A1" s="70" t="s">
        <v>0</v>
      </c>
      <c r="B1" s="70"/>
      <c r="C1" s="70"/>
      <c r="D1" s="70"/>
      <c r="E1" s="70"/>
    </row>
    <row r="2" spans="1:5" ht="15.75" customHeight="1" thickBot="1">
      <c r="A2" s="775" t="s">
        <v>177</v>
      </c>
      <c r="B2" s="775"/>
      <c r="C2" s="261"/>
      <c r="D2" s="261"/>
      <c r="E2" s="260"/>
    </row>
    <row r="3" spans="1:5" ht="37.5" customHeight="1" thickBot="1">
      <c r="A3" s="46" t="s">
        <v>68</v>
      </c>
      <c r="B3" s="47" t="s">
        <v>2</v>
      </c>
      <c r="C3" s="47" t="s">
        <v>819</v>
      </c>
      <c r="D3" s="47" t="s">
        <v>826</v>
      </c>
      <c r="E3" s="319" t="s">
        <v>737</v>
      </c>
    </row>
    <row r="4" spans="1:5" s="7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320">
        <v>5</v>
      </c>
    </row>
    <row r="5" spans="1:5" s="2" customFormat="1" ht="12" customHeight="1" thickBot="1">
      <c r="A5" s="40" t="s">
        <v>3</v>
      </c>
      <c r="B5" s="41" t="s">
        <v>212</v>
      </c>
      <c r="C5" s="488">
        <f>+C6+C13+C22</f>
        <v>472563</v>
      </c>
      <c r="D5" s="488">
        <f>+D6+D13+D22</f>
        <v>240280</v>
      </c>
      <c r="E5" s="489">
        <f>+E6+E13+E22</f>
        <v>225303</v>
      </c>
    </row>
    <row r="6" spans="1:5" s="2" customFormat="1" ht="12" customHeight="1" thickBot="1">
      <c r="A6" s="37" t="s">
        <v>4</v>
      </c>
      <c r="B6" s="38" t="s">
        <v>213</v>
      </c>
      <c r="C6" s="490">
        <f>SUM(C7:C12)</f>
        <v>240137</v>
      </c>
      <c r="D6" s="490">
        <f>SUM(D7:D12)</f>
        <v>46400</v>
      </c>
      <c r="E6" s="491">
        <f>SUM(E7:E12)</f>
        <v>44100</v>
      </c>
    </row>
    <row r="7" spans="1:5" s="2" customFormat="1" ht="12" customHeight="1">
      <c r="A7" s="22" t="s">
        <v>121</v>
      </c>
      <c r="B7" s="10" t="s">
        <v>46</v>
      </c>
      <c r="C7" s="477">
        <v>34038</v>
      </c>
      <c r="D7" s="477">
        <v>38800</v>
      </c>
      <c r="E7" s="492">
        <v>37500</v>
      </c>
    </row>
    <row r="8" spans="1:5" s="2" customFormat="1" ht="12" customHeight="1">
      <c r="A8" s="22" t="s">
        <v>122</v>
      </c>
      <c r="B8" s="10" t="s">
        <v>85</v>
      </c>
      <c r="C8" s="477"/>
      <c r="D8" s="477"/>
      <c r="E8" s="492"/>
    </row>
    <row r="9" spans="1:5" s="2" customFormat="1" ht="12" customHeight="1">
      <c r="A9" s="22" t="s">
        <v>123</v>
      </c>
      <c r="B9" s="10" t="s">
        <v>47</v>
      </c>
      <c r="C9" s="477">
        <v>197007</v>
      </c>
      <c r="D9" s="477">
        <v>7600</v>
      </c>
      <c r="E9" s="492">
        <v>6600</v>
      </c>
    </row>
    <row r="10" spans="1:5" s="2" customFormat="1" ht="12" customHeight="1">
      <c r="A10" s="22" t="s">
        <v>124</v>
      </c>
      <c r="B10" s="10" t="s">
        <v>214</v>
      </c>
      <c r="C10" s="477">
        <v>777</v>
      </c>
      <c r="D10" s="477"/>
      <c r="E10" s="492"/>
    </row>
    <row r="11" spans="1:5" s="2" customFormat="1" ht="12" customHeight="1">
      <c r="A11" s="22" t="s">
        <v>125</v>
      </c>
      <c r="B11" s="10" t="s">
        <v>215</v>
      </c>
      <c r="C11" s="477">
        <v>8315</v>
      </c>
      <c r="D11" s="477"/>
      <c r="E11" s="492">
        <v>0</v>
      </c>
    </row>
    <row r="12" spans="1:5" s="2" customFormat="1" ht="12" customHeight="1" thickBot="1">
      <c r="A12" s="22" t="s">
        <v>135</v>
      </c>
      <c r="B12" s="10" t="s">
        <v>216</v>
      </c>
      <c r="C12" s="477"/>
      <c r="D12" s="477"/>
      <c r="E12" s="492"/>
    </row>
    <row r="13" spans="1:5" s="2" customFormat="1" ht="12" customHeight="1" thickBot="1">
      <c r="A13" s="37" t="s">
        <v>5</v>
      </c>
      <c r="B13" s="38" t="s">
        <v>217</v>
      </c>
      <c r="C13" s="490">
        <f>SUM(C14:C21)</f>
        <v>229927</v>
      </c>
      <c r="D13" s="490">
        <f>SUM(D14:D21)</f>
        <v>193880</v>
      </c>
      <c r="E13" s="491">
        <f>SUM(E14:E21)</f>
        <v>181203</v>
      </c>
    </row>
    <row r="14" spans="1:5" s="2" customFormat="1" ht="12" customHeight="1">
      <c r="A14" s="26" t="s">
        <v>93</v>
      </c>
      <c r="B14" s="17" t="s">
        <v>222</v>
      </c>
      <c r="C14" s="478">
        <v>138</v>
      </c>
      <c r="D14" s="478">
        <v>108700</v>
      </c>
      <c r="E14" s="493">
        <v>40100</v>
      </c>
    </row>
    <row r="15" spans="1:5" s="2" customFormat="1" ht="12" customHeight="1">
      <c r="A15" s="22" t="s">
        <v>94</v>
      </c>
      <c r="B15" s="10" t="s">
        <v>223</v>
      </c>
      <c r="C15" s="477">
        <v>86232</v>
      </c>
      <c r="D15" s="477">
        <v>5100</v>
      </c>
      <c r="E15" s="492">
        <v>3560</v>
      </c>
    </row>
    <row r="16" spans="1:5" s="2" customFormat="1" ht="12" customHeight="1">
      <c r="A16" s="22" t="s">
        <v>95</v>
      </c>
      <c r="B16" s="10" t="s">
        <v>224</v>
      </c>
      <c r="C16" s="477">
        <v>14991</v>
      </c>
      <c r="D16" s="477">
        <v>16380</v>
      </c>
      <c r="E16" s="492">
        <v>13650</v>
      </c>
    </row>
    <row r="17" spans="1:5" s="2" customFormat="1" ht="12" customHeight="1">
      <c r="A17" s="22" t="s">
        <v>96</v>
      </c>
      <c r="B17" s="10" t="s">
        <v>225</v>
      </c>
      <c r="C17" s="477">
        <v>88184</v>
      </c>
      <c r="D17" s="477">
        <v>24600</v>
      </c>
      <c r="E17" s="492">
        <v>39600</v>
      </c>
    </row>
    <row r="18" spans="1:5" s="2" customFormat="1" ht="12" customHeight="1">
      <c r="A18" s="21" t="s">
        <v>218</v>
      </c>
      <c r="B18" s="9" t="s">
        <v>226</v>
      </c>
      <c r="C18" s="479">
        <v>504</v>
      </c>
      <c r="D18" s="479"/>
      <c r="E18" s="494"/>
    </row>
    <row r="19" spans="1:5" s="2" customFormat="1" ht="12" customHeight="1">
      <c r="A19" s="22" t="s">
        <v>219</v>
      </c>
      <c r="B19" s="10" t="s">
        <v>227</v>
      </c>
      <c r="C19" s="477">
        <v>28642</v>
      </c>
      <c r="D19" s="477">
        <v>36560</v>
      </c>
      <c r="E19" s="492">
        <v>84293</v>
      </c>
    </row>
    <row r="20" spans="1:5" s="2" customFormat="1" ht="12" customHeight="1">
      <c r="A20" s="22" t="s">
        <v>220</v>
      </c>
      <c r="B20" s="10" t="s">
        <v>228</v>
      </c>
      <c r="C20" s="477">
        <v>2366</v>
      </c>
      <c r="D20" s="477">
        <v>2540</v>
      </c>
      <c r="E20" s="492"/>
    </row>
    <row r="21" spans="1:5" s="2" customFormat="1" ht="12" customHeight="1" thickBot="1">
      <c r="A21" s="23" t="s">
        <v>221</v>
      </c>
      <c r="B21" s="12" t="s">
        <v>229</v>
      </c>
      <c r="C21" s="480">
        <v>8870</v>
      </c>
      <c r="D21" s="480"/>
      <c r="E21" s="495"/>
    </row>
    <row r="22" spans="1:5" s="2" customFormat="1" ht="12" customHeight="1" thickBot="1">
      <c r="A22" s="37" t="s">
        <v>230</v>
      </c>
      <c r="B22" s="38" t="s">
        <v>232</v>
      </c>
      <c r="C22" s="481">
        <v>2499</v>
      </c>
      <c r="D22" s="481"/>
      <c r="E22" s="496"/>
    </row>
    <row r="23" spans="1:5" s="2" customFormat="1" ht="12" customHeight="1" thickBot="1">
      <c r="A23" s="37" t="s">
        <v>7</v>
      </c>
      <c r="B23" s="38" t="s">
        <v>233</v>
      </c>
      <c r="C23" s="490">
        <f>SUM(C24:C31)</f>
        <v>484077</v>
      </c>
      <c r="D23" s="490">
        <f>SUM(D24:D31)</f>
        <v>372790</v>
      </c>
      <c r="E23" s="491">
        <f>SUM(E24:E31)</f>
        <v>356186</v>
      </c>
    </row>
    <row r="24" spans="1:5" s="2" customFormat="1" ht="12" customHeight="1">
      <c r="A24" s="24" t="s">
        <v>99</v>
      </c>
      <c r="B24" s="13" t="s">
        <v>239</v>
      </c>
      <c r="C24" s="482">
        <v>322204</v>
      </c>
      <c r="D24" s="482"/>
      <c r="E24" s="497"/>
    </row>
    <row r="25" spans="1:5" s="2" customFormat="1" ht="12" customHeight="1">
      <c r="A25" s="22" t="s">
        <v>100</v>
      </c>
      <c r="B25" s="10" t="s">
        <v>240</v>
      </c>
      <c r="C25" s="477">
        <v>106366</v>
      </c>
      <c r="D25" s="477">
        <v>372790</v>
      </c>
      <c r="E25" s="492">
        <v>356186</v>
      </c>
    </row>
    <row r="26" spans="1:5" s="2" customFormat="1" ht="12" customHeight="1">
      <c r="A26" s="22" t="s">
        <v>101</v>
      </c>
      <c r="B26" s="10" t="s">
        <v>241</v>
      </c>
      <c r="C26" s="477">
        <v>18600</v>
      </c>
      <c r="D26" s="477"/>
      <c r="E26" s="492"/>
    </row>
    <row r="27" spans="1:5" s="2" customFormat="1" ht="12" customHeight="1">
      <c r="A27" s="25" t="s">
        <v>234</v>
      </c>
      <c r="B27" s="10" t="s">
        <v>104</v>
      </c>
      <c r="C27" s="483"/>
      <c r="D27" s="483"/>
      <c r="E27" s="498"/>
    </row>
    <row r="28" spans="1:5" s="2" customFormat="1" ht="12" customHeight="1">
      <c r="A28" s="25" t="s">
        <v>235</v>
      </c>
      <c r="B28" s="10" t="s">
        <v>242</v>
      </c>
      <c r="C28" s="483"/>
      <c r="D28" s="483"/>
      <c r="E28" s="498"/>
    </row>
    <row r="29" spans="1:5" s="2" customFormat="1" ht="12" customHeight="1">
      <c r="A29" s="22" t="s">
        <v>236</v>
      </c>
      <c r="B29" s="10" t="s">
        <v>243</v>
      </c>
      <c r="C29" s="477"/>
      <c r="D29" s="477"/>
      <c r="E29" s="492"/>
    </row>
    <row r="30" spans="1:5" s="2" customFormat="1" ht="12" customHeight="1">
      <c r="A30" s="22" t="s">
        <v>237</v>
      </c>
      <c r="B30" s="10" t="s">
        <v>244</v>
      </c>
      <c r="C30" s="477"/>
      <c r="D30" s="477"/>
      <c r="E30" s="499"/>
    </row>
    <row r="31" spans="1:5" s="2" customFormat="1" ht="12" customHeight="1" thickBot="1">
      <c r="A31" s="22" t="s">
        <v>238</v>
      </c>
      <c r="B31" s="10" t="s">
        <v>245</v>
      </c>
      <c r="C31" s="477">
        <v>36907</v>
      </c>
      <c r="D31" s="477"/>
      <c r="E31" s="499"/>
    </row>
    <row r="32" spans="1:5" s="2" customFormat="1" ht="12" customHeight="1" thickBot="1">
      <c r="A32" s="37" t="s">
        <v>8</v>
      </c>
      <c r="B32" s="38" t="s">
        <v>345</v>
      </c>
      <c r="C32" s="490">
        <f>+C33+C39</f>
        <v>314946</v>
      </c>
      <c r="D32" s="490">
        <f>+D33+D39</f>
        <v>369030</v>
      </c>
      <c r="E32" s="491">
        <f>+E33+E39</f>
        <v>335100</v>
      </c>
    </row>
    <row r="33" spans="1:5" s="2" customFormat="1" ht="12" customHeight="1">
      <c r="A33" s="24" t="s">
        <v>102</v>
      </c>
      <c r="B33" s="45" t="s">
        <v>248</v>
      </c>
      <c r="C33" s="559">
        <v>303093</v>
      </c>
      <c r="D33" s="559">
        <f>SUM(D34:D38)</f>
        <v>361160</v>
      </c>
      <c r="E33" s="560">
        <f>SUM(E34:E38)</f>
        <v>440</v>
      </c>
    </row>
    <row r="34" spans="1:5" s="2" customFormat="1" ht="12" customHeight="1">
      <c r="A34" s="22" t="s">
        <v>105</v>
      </c>
      <c r="B34" s="43" t="s">
        <v>249</v>
      </c>
      <c r="C34" s="477">
        <v>6404</v>
      </c>
      <c r="D34" s="477">
        <v>460</v>
      </c>
      <c r="E34" s="499">
        <v>440</v>
      </c>
    </row>
    <row r="35" spans="1:5" s="2" customFormat="1" ht="12" customHeight="1">
      <c r="A35" s="22" t="s">
        <v>106</v>
      </c>
      <c r="B35" s="43" t="s">
        <v>250</v>
      </c>
      <c r="C35" s="477">
        <v>18857</v>
      </c>
      <c r="D35" s="477">
        <v>14700</v>
      </c>
      <c r="E35" s="499"/>
    </row>
    <row r="36" spans="1:5" s="2" customFormat="1" ht="12" customHeight="1">
      <c r="A36" s="22" t="s">
        <v>107</v>
      </c>
      <c r="B36" s="43" t="s">
        <v>251</v>
      </c>
      <c r="C36" s="477"/>
      <c r="D36" s="477"/>
      <c r="E36" s="499"/>
    </row>
    <row r="37" spans="1:5" s="2" customFormat="1" ht="12" customHeight="1">
      <c r="A37" s="22" t="s">
        <v>108</v>
      </c>
      <c r="B37" s="43" t="s">
        <v>49</v>
      </c>
      <c r="C37" s="477">
        <v>12129</v>
      </c>
      <c r="D37" s="477"/>
      <c r="E37" s="499"/>
    </row>
    <row r="38" spans="1:5" s="2" customFormat="1" ht="12" customHeight="1">
      <c r="A38" s="22" t="s">
        <v>246</v>
      </c>
      <c r="B38" s="43" t="s">
        <v>252</v>
      </c>
      <c r="C38" s="477">
        <v>265703</v>
      </c>
      <c r="D38" s="477">
        <v>346000</v>
      </c>
      <c r="E38" s="499"/>
    </row>
    <row r="39" spans="1:5" s="2" customFormat="1" ht="12" customHeight="1">
      <c r="A39" s="22" t="s">
        <v>103</v>
      </c>
      <c r="B39" s="45" t="s">
        <v>253</v>
      </c>
      <c r="C39" s="557">
        <v>11853</v>
      </c>
      <c r="D39" s="557">
        <f>SUM(D40:D44)</f>
        <v>7870</v>
      </c>
      <c r="E39" s="558">
        <f>SUM(E40:E44)</f>
        <v>334660</v>
      </c>
    </row>
    <row r="40" spans="1:5" s="2" customFormat="1" ht="12" customHeight="1">
      <c r="A40" s="22" t="s">
        <v>111</v>
      </c>
      <c r="B40" s="43" t="s">
        <v>249</v>
      </c>
      <c r="C40" s="477"/>
      <c r="D40" s="477"/>
      <c r="E40" s="499"/>
    </row>
    <row r="41" spans="1:5" s="2" customFormat="1" ht="12" customHeight="1">
      <c r="A41" s="22" t="s">
        <v>112</v>
      </c>
      <c r="B41" s="43" t="s">
        <v>250</v>
      </c>
      <c r="C41" s="477"/>
      <c r="D41" s="477"/>
      <c r="E41" s="499"/>
    </row>
    <row r="42" spans="1:5" s="2" customFormat="1" ht="12" customHeight="1">
      <c r="A42" s="22" t="s">
        <v>113</v>
      </c>
      <c r="B42" s="43" t="s">
        <v>251</v>
      </c>
      <c r="C42" s="477"/>
      <c r="D42" s="477"/>
      <c r="E42" s="499"/>
    </row>
    <row r="43" spans="1:5" s="2" customFormat="1" ht="12" customHeight="1">
      <c r="A43" s="22" t="s">
        <v>114</v>
      </c>
      <c r="B43" s="43" t="s">
        <v>49</v>
      </c>
      <c r="C43" s="477"/>
      <c r="D43" s="477">
        <v>5300</v>
      </c>
      <c r="E43" s="499">
        <v>284245</v>
      </c>
    </row>
    <row r="44" spans="1:5" s="2" customFormat="1" ht="12" customHeight="1" thickBot="1">
      <c r="A44" s="25" t="s">
        <v>247</v>
      </c>
      <c r="B44" s="44" t="s">
        <v>433</v>
      </c>
      <c r="C44" s="483">
        <v>11853</v>
      </c>
      <c r="D44" s="483">
        <v>2570</v>
      </c>
      <c r="E44" s="500">
        <v>50415</v>
      </c>
    </row>
    <row r="45" spans="1:5" s="2" customFormat="1" ht="12" customHeight="1" thickBot="1">
      <c r="A45" s="37" t="s">
        <v>254</v>
      </c>
      <c r="B45" s="38" t="s">
        <v>255</v>
      </c>
      <c r="C45" s="490">
        <f>SUM(C46:C48)</f>
        <v>352</v>
      </c>
      <c r="D45" s="490">
        <f>SUM(D46:D48)</f>
        <v>0</v>
      </c>
      <c r="E45" s="491">
        <f>SUM(E46:E48)</f>
        <v>0</v>
      </c>
    </row>
    <row r="46" spans="1:5" s="2" customFormat="1" ht="12" customHeight="1">
      <c r="A46" s="24" t="s">
        <v>109</v>
      </c>
      <c r="B46" s="13" t="s">
        <v>257</v>
      </c>
      <c r="C46" s="482"/>
      <c r="D46" s="482"/>
      <c r="E46" s="497"/>
    </row>
    <row r="47" spans="1:5" s="2" customFormat="1" ht="12" customHeight="1">
      <c r="A47" s="21" t="s">
        <v>110</v>
      </c>
      <c r="B47" s="10" t="s">
        <v>258</v>
      </c>
      <c r="C47" s="477"/>
      <c r="D47" s="477"/>
      <c r="E47" s="494"/>
    </row>
    <row r="48" spans="1:5" s="2" customFormat="1" ht="12" customHeight="1" thickBot="1">
      <c r="A48" s="25" t="s">
        <v>256</v>
      </c>
      <c r="B48" s="318" t="s">
        <v>182</v>
      </c>
      <c r="C48" s="484">
        <v>352</v>
      </c>
      <c r="D48" s="484"/>
      <c r="E48" s="498"/>
    </row>
    <row r="49" spans="1:5" s="2" customFormat="1" ht="12" customHeight="1" thickBot="1">
      <c r="A49" s="37" t="s">
        <v>10</v>
      </c>
      <c r="B49" s="38" t="s">
        <v>259</v>
      </c>
      <c r="C49" s="490">
        <f>+C50+C51</f>
        <v>6370</v>
      </c>
      <c r="D49" s="490">
        <f>+D50+D51</f>
        <v>2030</v>
      </c>
      <c r="E49" s="491">
        <f>+E50+E51</f>
        <v>0</v>
      </c>
    </row>
    <row r="50" spans="1:5" s="2" customFormat="1" ht="12" customHeight="1">
      <c r="A50" s="24" t="s">
        <v>260</v>
      </c>
      <c r="B50" s="10" t="s">
        <v>162</v>
      </c>
      <c r="C50" s="482">
        <v>5754</v>
      </c>
      <c r="D50" s="482">
        <v>310</v>
      </c>
      <c r="E50" s="561"/>
    </row>
    <row r="51" spans="1:5" s="2" customFormat="1" ht="12" customHeight="1" thickBot="1">
      <c r="A51" s="21" t="s">
        <v>261</v>
      </c>
      <c r="B51" s="10" t="s">
        <v>163</v>
      </c>
      <c r="C51" s="479">
        <v>616</v>
      </c>
      <c r="D51" s="479">
        <v>1720</v>
      </c>
      <c r="E51" s="510"/>
    </row>
    <row r="52" spans="1:7" s="2" customFormat="1" ht="17.25" customHeight="1" thickBot="1">
      <c r="A52" s="37" t="s">
        <v>262</v>
      </c>
      <c r="B52" s="38" t="s">
        <v>263</v>
      </c>
      <c r="C52" s="485"/>
      <c r="D52" s="485"/>
      <c r="E52" s="501"/>
      <c r="G52" s="76"/>
    </row>
    <row r="53" spans="1:5" s="2" customFormat="1" ht="12" customHeight="1" thickBot="1">
      <c r="A53" s="37" t="s">
        <v>12</v>
      </c>
      <c r="B53" s="42" t="s">
        <v>264</v>
      </c>
      <c r="C53" s="502">
        <f>+C5+C23+C32+C45+C49+C52</f>
        <v>1278308</v>
      </c>
      <c r="D53" s="502">
        <f>+D5+D23+D32+D45+D49+D52</f>
        <v>984130</v>
      </c>
      <c r="E53" s="503">
        <f>+E5+E23+E32+E45+E49+E52</f>
        <v>916589</v>
      </c>
    </row>
    <row r="54" spans="1:5" s="2" customFormat="1" ht="12" customHeight="1" thickBot="1">
      <c r="A54" s="200" t="s">
        <v>13</v>
      </c>
      <c r="B54" s="202" t="s">
        <v>265</v>
      </c>
      <c r="C54" s="504">
        <f>SUM(C55:C56)</f>
        <v>119690</v>
      </c>
      <c r="D54" s="504">
        <f>SUM(D55:D56)</f>
        <v>65400</v>
      </c>
      <c r="E54" s="505">
        <f>SUM(E55:E56)</f>
        <v>49739</v>
      </c>
    </row>
    <row r="55" spans="1:5" s="2" customFormat="1" ht="12" customHeight="1">
      <c r="A55" s="264" t="s">
        <v>173</v>
      </c>
      <c r="B55" s="265" t="s">
        <v>266</v>
      </c>
      <c r="C55" s="486">
        <v>55406</v>
      </c>
      <c r="D55" s="486">
        <v>65400</v>
      </c>
      <c r="E55" s="506">
        <v>18474</v>
      </c>
    </row>
    <row r="56" spans="1:5" s="2" customFormat="1" ht="12" customHeight="1" thickBot="1">
      <c r="A56" s="266" t="s">
        <v>174</v>
      </c>
      <c r="B56" s="267" t="s">
        <v>267</v>
      </c>
      <c r="C56" s="487">
        <v>64284</v>
      </c>
      <c r="D56" s="487"/>
      <c r="E56" s="507">
        <v>31265</v>
      </c>
    </row>
    <row r="57" spans="1:5" s="2" customFormat="1" ht="12" customHeight="1" thickBot="1">
      <c r="A57" s="200" t="s">
        <v>14</v>
      </c>
      <c r="B57" s="202" t="s">
        <v>465</v>
      </c>
      <c r="C57" s="502">
        <f>SUM(C58,C65)</f>
        <v>165</v>
      </c>
      <c r="D57" s="502">
        <f>SUM(D58,D65)</f>
        <v>194</v>
      </c>
      <c r="E57" s="503">
        <f>SUM(E58,E65)</f>
        <v>40000</v>
      </c>
    </row>
    <row r="58" spans="1:5" s="2" customFormat="1" ht="12" customHeight="1">
      <c r="A58" s="26" t="s">
        <v>269</v>
      </c>
      <c r="B58" s="45" t="s">
        <v>285</v>
      </c>
      <c r="C58" s="508"/>
      <c r="D58" s="508">
        <f>SUM(D59:D64)</f>
        <v>0</v>
      </c>
      <c r="E58" s="509">
        <f>SUM(E59:E64)</f>
        <v>0</v>
      </c>
    </row>
    <row r="59" spans="1:5" s="2" customFormat="1" ht="12" customHeight="1">
      <c r="A59" s="24" t="s">
        <v>284</v>
      </c>
      <c r="B59" s="203" t="s">
        <v>286</v>
      </c>
      <c r="C59" s="477"/>
      <c r="D59" s="477"/>
      <c r="E59" s="499"/>
    </row>
    <row r="60" spans="1:5" s="2" customFormat="1" ht="12" customHeight="1">
      <c r="A60" s="24" t="s">
        <v>270</v>
      </c>
      <c r="B60" s="203" t="s">
        <v>287</v>
      </c>
      <c r="C60" s="482"/>
      <c r="D60" s="482"/>
      <c r="E60" s="499"/>
    </row>
    <row r="61" spans="1:5" s="2" customFormat="1" ht="12" customHeight="1">
      <c r="A61" s="24" t="s">
        <v>271</v>
      </c>
      <c r="B61" s="203" t="s">
        <v>288</v>
      </c>
      <c r="C61" s="477"/>
      <c r="D61" s="477"/>
      <c r="E61" s="510"/>
    </row>
    <row r="62" spans="1:5" s="2" customFormat="1" ht="12" customHeight="1">
      <c r="A62" s="24" t="s">
        <v>272</v>
      </c>
      <c r="B62" s="203" t="s">
        <v>289</v>
      </c>
      <c r="C62" s="477"/>
      <c r="D62" s="477"/>
      <c r="E62" s="500"/>
    </row>
    <row r="63" spans="1:5" s="2" customFormat="1" ht="12" customHeight="1">
      <c r="A63" s="24" t="s">
        <v>273</v>
      </c>
      <c r="B63" s="203" t="s">
        <v>290</v>
      </c>
      <c r="C63" s="477"/>
      <c r="D63" s="477"/>
      <c r="E63" s="500"/>
    </row>
    <row r="64" spans="1:5" s="2" customFormat="1" ht="12" customHeight="1">
      <c r="A64" s="24" t="s">
        <v>274</v>
      </c>
      <c r="B64" s="203" t="s">
        <v>292</v>
      </c>
      <c r="C64" s="477"/>
      <c r="D64" s="477"/>
      <c r="E64" s="500"/>
    </row>
    <row r="65" spans="1:5" s="2" customFormat="1" ht="12" customHeight="1">
      <c r="A65" s="24" t="s">
        <v>275</v>
      </c>
      <c r="B65" s="45" t="s">
        <v>293</v>
      </c>
      <c r="C65" s="511">
        <v>165</v>
      </c>
      <c r="D65" s="511">
        <f>SUM(D66:D72)</f>
        <v>194</v>
      </c>
      <c r="E65" s="512">
        <f>SUM(E66:E72)</f>
        <v>40000</v>
      </c>
    </row>
    <row r="66" spans="1:5" s="2" customFormat="1" ht="12" customHeight="1">
      <c r="A66" s="24" t="s">
        <v>276</v>
      </c>
      <c r="B66" s="203" t="s">
        <v>286</v>
      </c>
      <c r="C66" s="477"/>
      <c r="D66" s="477"/>
      <c r="E66" s="499"/>
    </row>
    <row r="67" spans="1:5" s="2" customFormat="1" ht="12" customHeight="1">
      <c r="A67" s="24" t="s">
        <v>277</v>
      </c>
      <c r="B67" s="203" t="s">
        <v>183</v>
      </c>
      <c r="C67" s="477"/>
      <c r="D67" s="477"/>
      <c r="E67" s="499"/>
    </row>
    <row r="68" spans="1:5" s="2" customFormat="1" ht="12" customHeight="1">
      <c r="A68" s="24" t="s">
        <v>278</v>
      </c>
      <c r="B68" s="203" t="s">
        <v>184</v>
      </c>
      <c r="C68" s="477"/>
      <c r="D68" s="477"/>
      <c r="E68" s="510">
        <v>40000</v>
      </c>
    </row>
    <row r="69" spans="1:5" s="2" customFormat="1" ht="12" customHeight="1">
      <c r="A69" s="24" t="s">
        <v>279</v>
      </c>
      <c r="B69" s="203" t="s">
        <v>288</v>
      </c>
      <c r="C69" s="477">
        <v>165</v>
      </c>
      <c r="D69" s="477">
        <v>194</v>
      </c>
      <c r="E69" s="499"/>
    </row>
    <row r="70" spans="1:5" s="2" customFormat="1" ht="12" customHeight="1">
      <c r="A70" s="21" t="s">
        <v>280</v>
      </c>
      <c r="B70" s="44" t="s">
        <v>294</v>
      </c>
      <c r="C70" s="479"/>
      <c r="D70" s="479"/>
      <c r="E70" s="494"/>
    </row>
    <row r="71" spans="1:6" s="2" customFormat="1" ht="12" customHeight="1">
      <c r="A71" s="22" t="s">
        <v>281</v>
      </c>
      <c r="B71" s="44" t="s">
        <v>290</v>
      </c>
      <c r="C71" s="483"/>
      <c r="D71" s="483"/>
      <c r="E71" s="492"/>
      <c r="F71" s="283"/>
    </row>
    <row r="72" spans="1:6" s="2" customFormat="1" ht="12" customHeight="1" thickBot="1">
      <c r="A72" s="27" t="s">
        <v>282</v>
      </c>
      <c r="B72" s="209" t="s">
        <v>295</v>
      </c>
      <c r="C72" s="513"/>
      <c r="D72" s="513"/>
      <c r="E72" s="514"/>
      <c r="F72" s="283"/>
    </row>
    <row r="73" spans="1:6" s="2" customFormat="1" ht="15" customHeight="1" thickBot="1">
      <c r="A73" s="37" t="s">
        <v>15</v>
      </c>
      <c r="B73" s="58" t="s">
        <v>283</v>
      </c>
      <c r="C73" s="490">
        <f>+C53+C54+C57</f>
        <v>1398163</v>
      </c>
      <c r="D73" s="490">
        <f>+D53+D54+D57</f>
        <v>1049724</v>
      </c>
      <c r="E73" s="491">
        <f>+E53+E54+E57</f>
        <v>1006328</v>
      </c>
      <c r="F73" s="283"/>
    </row>
    <row r="74" spans="1:6" s="2" customFormat="1" ht="22.5" customHeight="1">
      <c r="A74" s="774"/>
      <c r="B74" s="774"/>
      <c r="C74" s="774"/>
      <c r="D74" s="774"/>
      <c r="E74" s="774"/>
      <c r="F74" s="283"/>
    </row>
    <row r="75" spans="1:5" s="2" customFormat="1" ht="12.75" customHeight="1">
      <c r="A75" s="7"/>
      <c r="B75" s="8"/>
      <c r="C75" s="8"/>
      <c r="D75" s="8"/>
      <c r="E75" s="1"/>
    </row>
    <row r="76" spans="1:5" ht="16.5" customHeight="1">
      <c r="A76" s="772" t="s">
        <v>32</v>
      </c>
      <c r="B76" s="772"/>
      <c r="C76" s="772"/>
      <c r="D76" s="772"/>
      <c r="E76" s="772"/>
    </row>
    <row r="77" spans="1:5" ht="16.5" customHeight="1" thickBot="1">
      <c r="A77" s="775" t="s">
        <v>178</v>
      </c>
      <c r="B77" s="775"/>
      <c r="C77" s="261"/>
      <c r="D77" s="261"/>
      <c r="E77" s="260"/>
    </row>
    <row r="78" spans="1:5" ht="37.5" customHeight="1" thickBot="1">
      <c r="A78" s="46" t="s">
        <v>1</v>
      </c>
      <c r="B78" s="47" t="s">
        <v>33</v>
      </c>
      <c r="C78" s="316" t="s">
        <v>819</v>
      </c>
      <c r="D78" s="316" t="s">
        <v>826</v>
      </c>
      <c r="E78" s="72" t="s">
        <v>737</v>
      </c>
    </row>
    <row r="79" spans="1:5" s="73" customFormat="1" ht="12" customHeight="1" thickBot="1">
      <c r="A79" s="60">
        <v>1</v>
      </c>
      <c r="B79" s="61">
        <v>2</v>
      </c>
      <c r="C79" s="317"/>
      <c r="D79" s="61"/>
      <c r="E79" s="320">
        <v>3</v>
      </c>
    </row>
    <row r="80" spans="1:5" ht="12" customHeight="1" thickBot="1">
      <c r="A80" s="40" t="s">
        <v>3</v>
      </c>
      <c r="B80" s="57" t="s">
        <v>296</v>
      </c>
      <c r="C80" s="488">
        <f>SUM(C81:C85)</f>
        <v>1167521</v>
      </c>
      <c r="D80" s="488">
        <f>SUM(D81:D85)</f>
        <v>856210</v>
      </c>
      <c r="E80" s="489">
        <f>SUM(E81:E85)</f>
        <v>621082</v>
      </c>
    </row>
    <row r="81" spans="1:5" ht="12" customHeight="1">
      <c r="A81" s="26" t="s">
        <v>115</v>
      </c>
      <c r="B81" s="17" t="s">
        <v>34</v>
      </c>
      <c r="C81" s="478">
        <v>499636</v>
      </c>
      <c r="D81" s="478">
        <v>391000</v>
      </c>
      <c r="E81" s="493">
        <v>204610</v>
      </c>
    </row>
    <row r="82" spans="1:5" ht="12" customHeight="1">
      <c r="A82" s="22" t="s">
        <v>116</v>
      </c>
      <c r="B82" s="10" t="s">
        <v>297</v>
      </c>
      <c r="C82" s="477">
        <v>118844</v>
      </c>
      <c r="D82" s="477">
        <v>73560</v>
      </c>
      <c r="E82" s="492">
        <v>53325</v>
      </c>
    </row>
    <row r="83" spans="1:5" ht="12" customHeight="1">
      <c r="A83" s="22" t="s">
        <v>117</v>
      </c>
      <c r="B83" s="10" t="s">
        <v>161</v>
      </c>
      <c r="C83" s="483">
        <v>374658</v>
      </c>
      <c r="D83" s="483">
        <v>289700</v>
      </c>
      <c r="E83" s="498">
        <v>310667</v>
      </c>
    </row>
    <row r="84" spans="1:5" ht="12" customHeight="1">
      <c r="A84" s="22" t="s">
        <v>118</v>
      </c>
      <c r="B84" s="19" t="s">
        <v>298</v>
      </c>
      <c r="C84" s="477">
        <v>159987</v>
      </c>
      <c r="D84" s="477">
        <v>78840</v>
      </c>
      <c r="E84" s="498">
        <v>32900</v>
      </c>
    </row>
    <row r="85" spans="1:5" ht="12" customHeight="1">
      <c r="A85" s="22" t="s">
        <v>130</v>
      </c>
      <c r="B85" s="35" t="s">
        <v>299</v>
      </c>
      <c r="C85" s="477">
        <v>14396</v>
      </c>
      <c r="D85" s="479">
        <v>23110</v>
      </c>
      <c r="E85" s="498">
        <v>19580</v>
      </c>
    </row>
    <row r="86" spans="1:5" ht="12" customHeight="1">
      <c r="A86" s="22" t="s">
        <v>119</v>
      </c>
      <c r="B86" s="10" t="s">
        <v>350</v>
      </c>
      <c r="C86" s="477"/>
      <c r="D86" s="483"/>
      <c r="E86" s="498"/>
    </row>
    <row r="87" spans="1:5" ht="12" customHeight="1">
      <c r="A87" s="22" t="s">
        <v>120</v>
      </c>
      <c r="B87" s="269" t="s">
        <v>351</v>
      </c>
      <c r="C87" s="515"/>
      <c r="D87" s="515"/>
      <c r="E87" s="498"/>
    </row>
    <row r="88" spans="1:5" ht="12" customHeight="1">
      <c r="A88" s="22" t="s">
        <v>131</v>
      </c>
      <c r="B88" s="269" t="s">
        <v>352</v>
      </c>
      <c r="C88" s="515"/>
      <c r="D88" s="515"/>
      <c r="E88" s="498"/>
    </row>
    <row r="89" spans="1:5" ht="12" customHeight="1">
      <c r="A89" s="22" t="s">
        <v>132</v>
      </c>
      <c r="B89" s="270" t="s">
        <v>353</v>
      </c>
      <c r="C89" s="483">
        <v>5887</v>
      </c>
      <c r="D89" s="483">
        <v>15160</v>
      </c>
      <c r="E89" s="498">
        <v>4500</v>
      </c>
    </row>
    <row r="90" spans="1:5" ht="12" customHeight="1">
      <c r="A90" s="22" t="s">
        <v>133</v>
      </c>
      <c r="B90" s="270" t="s">
        <v>354</v>
      </c>
      <c r="C90" s="483">
        <v>7618</v>
      </c>
      <c r="D90" s="483">
        <v>7950</v>
      </c>
      <c r="E90" s="498">
        <v>9080</v>
      </c>
    </row>
    <row r="91" spans="1:5" ht="12" customHeight="1">
      <c r="A91" s="21" t="s">
        <v>134</v>
      </c>
      <c r="B91" s="271" t="s">
        <v>355</v>
      </c>
      <c r="C91" s="483"/>
      <c r="D91" s="483"/>
      <c r="E91" s="498"/>
    </row>
    <row r="92" spans="1:5" ht="12" customHeight="1">
      <c r="A92" s="22" t="s">
        <v>136</v>
      </c>
      <c r="B92" s="271" t="s">
        <v>356</v>
      </c>
      <c r="C92" s="483">
        <v>891</v>
      </c>
      <c r="D92" s="483"/>
      <c r="E92" s="498">
        <v>6000</v>
      </c>
    </row>
    <row r="93" spans="1:5" ht="12" customHeight="1" thickBot="1">
      <c r="A93" s="27" t="s">
        <v>300</v>
      </c>
      <c r="B93" s="272" t="s">
        <v>357</v>
      </c>
      <c r="C93" s="513"/>
      <c r="D93" s="513"/>
      <c r="E93" s="514"/>
    </row>
    <row r="94" spans="1:5" ht="12" customHeight="1" thickBot="1">
      <c r="A94" s="37" t="s">
        <v>4</v>
      </c>
      <c r="B94" s="56" t="s">
        <v>301</v>
      </c>
      <c r="C94" s="490">
        <f>SUM(C95:C101)</f>
        <v>47590</v>
      </c>
      <c r="D94" s="490">
        <f>SUM(D95:D101)</f>
        <v>34165</v>
      </c>
      <c r="E94" s="490">
        <f>SUM(E95:E101)</f>
        <v>370073</v>
      </c>
    </row>
    <row r="95" spans="1:5" ht="12" customHeight="1">
      <c r="A95" s="24" t="s">
        <v>121</v>
      </c>
      <c r="B95" s="10" t="s">
        <v>302</v>
      </c>
      <c r="C95" s="482">
        <v>20105</v>
      </c>
      <c r="D95" s="482">
        <v>23215</v>
      </c>
      <c r="E95" s="497">
        <v>11450</v>
      </c>
    </row>
    <row r="96" spans="1:5" ht="12" customHeight="1">
      <c r="A96" s="24" t="s">
        <v>122</v>
      </c>
      <c r="B96" s="10" t="s">
        <v>303</v>
      </c>
      <c r="C96" s="477">
        <v>9839</v>
      </c>
      <c r="D96" s="477">
        <v>10950</v>
      </c>
      <c r="E96" s="492">
        <v>6000</v>
      </c>
    </row>
    <row r="97" spans="1:5" ht="12" customHeight="1">
      <c r="A97" s="24" t="s">
        <v>123</v>
      </c>
      <c r="B97" s="10" t="s">
        <v>304</v>
      </c>
      <c r="C97" s="477"/>
      <c r="D97" s="477"/>
      <c r="E97" s="492"/>
    </row>
    <row r="98" spans="1:5" ht="12" customHeight="1">
      <c r="A98" s="24" t="s">
        <v>124</v>
      </c>
      <c r="B98" s="10" t="s">
        <v>305</v>
      </c>
      <c r="C98" s="477"/>
      <c r="D98" s="477"/>
      <c r="E98" s="492"/>
    </row>
    <row r="99" spans="1:5" ht="12" customHeight="1">
      <c r="A99" s="24" t="s">
        <v>125</v>
      </c>
      <c r="B99" s="10" t="s">
        <v>310</v>
      </c>
      <c r="C99" s="477">
        <v>15020</v>
      </c>
      <c r="D99" s="477"/>
      <c r="E99" s="492">
        <v>350981</v>
      </c>
    </row>
    <row r="100" spans="1:5" ht="24" customHeight="1">
      <c r="A100" s="24" t="s">
        <v>135</v>
      </c>
      <c r="B100" s="10" t="s">
        <v>311</v>
      </c>
      <c r="C100" s="477"/>
      <c r="D100" s="477"/>
      <c r="E100" s="492"/>
    </row>
    <row r="101" spans="1:5" ht="12" customHeight="1">
      <c r="A101" s="24" t="s">
        <v>142</v>
      </c>
      <c r="B101" s="10" t="s">
        <v>312</v>
      </c>
      <c r="C101" s="477">
        <v>2626</v>
      </c>
      <c r="D101" s="477"/>
      <c r="E101" s="492">
        <v>1642</v>
      </c>
    </row>
    <row r="102" spans="1:5" ht="12" customHeight="1">
      <c r="A102" s="24" t="s">
        <v>306</v>
      </c>
      <c r="B102" s="10" t="s">
        <v>346</v>
      </c>
      <c r="C102" s="477"/>
      <c r="D102" s="477"/>
      <c r="E102" s="492"/>
    </row>
    <row r="103" spans="1:5" ht="12" customHeight="1">
      <c r="A103" s="24" t="s">
        <v>307</v>
      </c>
      <c r="B103" s="269" t="s">
        <v>347</v>
      </c>
      <c r="C103" s="516">
        <v>2626</v>
      </c>
      <c r="D103" s="516">
        <v>7140</v>
      </c>
      <c r="E103" s="492">
        <v>1642</v>
      </c>
    </row>
    <row r="104" spans="1:5" ht="12" customHeight="1">
      <c r="A104" s="21" t="s">
        <v>308</v>
      </c>
      <c r="B104" s="269" t="s">
        <v>348</v>
      </c>
      <c r="C104" s="515"/>
      <c r="D104" s="515"/>
      <c r="E104" s="498"/>
    </row>
    <row r="105" spans="1:5" ht="12" customHeight="1" thickBot="1">
      <c r="A105" s="25" t="s">
        <v>309</v>
      </c>
      <c r="B105" s="269" t="s">
        <v>349</v>
      </c>
      <c r="C105" s="515"/>
      <c r="D105" s="515"/>
      <c r="E105" s="498"/>
    </row>
    <row r="106" spans="1:5" ht="12" customHeight="1" thickBot="1">
      <c r="A106" s="37" t="s">
        <v>5</v>
      </c>
      <c r="B106" s="56" t="s">
        <v>313</v>
      </c>
      <c r="C106" s="485">
        <v>0</v>
      </c>
      <c r="D106" s="485">
        <v>0</v>
      </c>
      <c r="E106" s="517"/>
    </row>
    <row r="107" spans="1:5" ht="12" customHeight="1" thickBot="1">
      <c r="A107" s="37" t="s">
        <v>6</v>
      </c>
      <c r="B107" s="56" t="s">
        <v>314</v>
      </c>
      <c r="C107" s="490">
        <f>SUM(C108:C109)</f>
        <v>0</v>
      </c>
      <c r="D107" s="490">
        <f>SUM(D108:D109)</f>
        <v>0</v>
      </c>
      <c r="E107" s="491">
        <f>SUM(E108:E109)</f>
        <v>15173</v>
      </c>
    </row>
    <row r="108" spans="1:5" ht="12" customHeight="1">
      <c r="A108" s="24" t="s">
        <v>97</v>
      </c>
      <c r="B108" s="13" t="s">
        <v>52</v>
      </c>
      <c r="C108" s="482"/>
      <c r="D108" s="482"/>
      <c r="E108" s="497"/>
    </row>
    <row r="109" spans="1:5" ht="12" customHeight="1" thickBot="1">
      <c r="A109" s="22" t="s">
        <v>98</v>
      </c>
      <c r="B109" s="10" t="s">
        <v>53</v>
      </c>
      <c r="C109" s="477"/>
      <c r="D109" s="477"/>
      <c r="E109" s="492">
        <v>15173</v>
      </c>
    </row>
    <row r="110" spans="1:5" ht="12" customHeight="1" thickBot="1">
      <c r="A110" s="37" t="s">
        <v>7</v>
      </c>
      <c r="B110" s="201" t="s">
        <v>185</v>
      </c>
      <c r="C110" s="490">
        <f>+C80+C94+C106+C107</f>
        <v>1215111</v>
      </c>
      <c r="D110" s="490">
        <f>+D80+D94+D106+D107</f>
        <v>890375</v>
      </c>
      <c r="E110" s="491">
        <f>+E80+E94+E106+E107</f>
        <v>1006328</v>
      </c>
    </row>
    <row r="111" spans="1:5" ht="12" customHeight="1" thickBot="1">
      <c r="A111" s="37" t="s">
        <v>8</v>
      </c>
      <c r="B111" s="56" t="s">
        <v>315</v>
      </c>
      <c r="C111" s="490">
        <f>SUM(C112,C121)</f>
        <v>1852</v>
      </c>
      <c r="D111" s="490">
        <f>SUM(D112,D121)</f>
        <v>0</v>
      </c>
      <c r="E111" s="491">
        <f>SUM(E112,E121)</f>
        <v>0</v>
      </c>
    </row>
    <row r="112" spans="1:5" ht="12" customHeight="1">
      <c r="A112" s="24" t="s">
        <v>102</v>
      </c>
      <c r="B112" s="45" t="s">
        <v>322</v>
      </c>
      <c r="C112" s="557">
        <f>SUM(C113:C120)</f>
        <v>0</v>
      </c>
      <c r="D112" s="557">
        <f>SUM(D113:D120)</f>
        <v>0</v>
      </c>
      <c r="E112" s="558">
        <f>SUM(E113:E120)</f>
        <v>0</v>
      </c>
    </row>
    <row r="113" spans="1:5" ht="12" customHeight="1">
      <c r="A113" s="24" t="s">
        <v>105</v>
      </c>
      <c r="B113" s="203" t="s">
        <v>323</v>
      </c>
      <c r="C113" s="482"/>
      <c r="D113" s="482"/>
      <c r="E113" s="492"/>
    </row>
    <row r="114" spans="1:5" ht="12" customHeight="1">
      <c r="A114" s="24" t="s">
        <v>106</v>
      </c>
      <c r="B114" s="203" t="s">
        <v>324</v>
      </c>
      <c r="C114" s="482"/>
      <c r="D114" s="482"/>
      <c r="E114" s="492"/>
    </row>
    <row r="115" spans="1:5" ht="12" customHeight="1">
      <c r="A115" s="24" t="s">
        <v>107</v>
      </c>
      <c r="B115" s="203" t="s">
        <v>187</v>
      </c>
      <c r="C115" s="482"/>
      <c r="D115" s="482"/>
      <c r="E115" s="492"/>
    </row>
    <row r="116" spans="1:5" ht="12" customHeight="1">
      <c r="A116" s="24" t="s">
        <v>108</v>
      </c>
      <c r="B116" s="203" t="s">
        <v>188</v>
      </c>
      <c r="C116" s="482"/>
      <c r="D116" s="482"/>
      <c r="E116" s="492"/>
    </row>
    <row r="117" spans="1:5" ht="12" customHeight="1">
      <c r="A117" s="24" t="s">
        <v>246</v>
      </c>
      <c r="B117" s="203" t="s">
        <v>325</v>
      </c>
      <c r="C117" s="482"/>
      <c r="D117" s="482"/>
      <c r="E117" s="492"/>
    </row>
    <row r="118" spans="1:5" ht="12" customHeight="1">
      <c r="A118" s="24" t="s">
        <v>316</v>
      </c>
      <c r="B118" s="203" t="s">
        <v>326</v>
      </c>
      <c r="C118" s="482"/>
      <c r="D118" s="482"/>
      <c r="E118" s="492"/>
    </row>
    <row r="119" spans="1:5" ht="12" customHeight="1">
      <c r="A119" s="24" t="s">
        <v>317</v>
      </c>
      <c r="B119" s="203" t="s">
        <v>327</v>
      </c>
      <c r="C119" s="482"/>
      <c r="D119" s="482"/>
      <c r="E119" s="492"/>
    </row>
    <row r="120" spans="1:5" ht="12" customHeight="1">
      <c r="A120" s="24" t="s">
        <v>318</v>
      </c>
      <c r="B120" s="203" t="s">
        <v>160</v>
      </c>
      <c r="C120" s="482"/>
      <c r="D120" s="482"/>
      <c r="E120" s="492"/>
    </row>
    <row r="121" spans="1:5" ht="12" customHeight="1">
      <c r="A121" s="24" t="s">
        <v>103</v>
      </c>
      <c r="B121" s="45" t="s">
        <v>328</v>
      </c>
      <c r="C121" s="557">
        <f>SUM(C122:C129)</f>
        <v>1852</v>
      </c>
      <c r="D121" s="557"/>
      <c r="E121" s="558">
        <f>SUM(E122:E129)</f>
        <v>0</v>
      </c>
    </row>
    <row r="122" spans="1:5" ht="12" customHeight="1">
      <c r="A122" s="24" t="s">
        <v>111</v>
      </c>
      <c r="B122" s="203" t="s">
        <v>323</v>
      </c>
      <c r="C122" s="482"/>
      <c r="D122" s="482"/>
      <c r="E122" s="492"/>
    </row>
    <row r="123" spans="1:5" ht="12" customHeight="1">
      <c r="A123" s="24" t="s">
        <v>112</v>
      </c>
      <c r="B123" s="203" t="s">
        <v>329</v>
      </c>
      <c r="C123" s="482"/>
      <c r="D123" s="482"/>
      <c r="E123" s="492"/>
    </row>
    <row r="124" spans="1:5" ht="12" customHeight="1">
      <c r="A124" s="24" t="s">
        <v>113</v>
      </c>
      <c r="B124" s="203" t="s">
        <v>187</v>
      </c>
      <c r="C124" s="482"/>
      <c r="D124" s="482"/>
      <c r="E124" s="492"/>
    </row>
    <row r="125" spans="1:5" ht="12" customHeight="1">
      <c r="A125" s="24" t="s">
        <v>114</v>
      </c>
      <c r="B125" s="203" t="s">
        <v>188</v>
      </c>
      <c r="C125" s="477">
        <v>1552</v>
      </c>
      <c r="D125" s="477"/>
      <c r="E125" s="494"/>
    </row>
    <row r="126" spans="1:5" ht="12" customHeight="1">
      <c r="A126" s="24" t="s">
        <v>247</v>
      </c>
      <c r="B126" s="203" t="s">
        <v>325</v>
      </c>
      <c r="C126" s="482">
        <v>300</v>
      </c>
      <c r="D126" s="482"/>
      <c r="E126" s="492"/>
    </row>
    <row r="127" spans="1:5" ht="12" customHeight="1">
      <c r="A127" s="24" t="s">
        <v>319</v>
      </c>
      <c r="B127" s="203" t="s">
        <v>330</v>
      </c>
      <c r="C127" s="477"/>
      <c r="D127" s="477"/>
      <c r="E127" s="498"/>
    </row>
    <row r="128" spans="1:5" ht="12" customHeight="1">
      <c r="A128" s="24" t="s">
        <v>320</v>
      </c>
      <c r="B128" s="203" t="s">
        <v>327</v>
      </c>
      <c r="C128" s="477"/>
      <c r="D128" s="477"/>
      <c r="E128" s="498"/>
    </row>
    <row r="129" spans="1:5" ht="12" customHeight="1" thickBot="1">
      <c r="A129" s="24" t="s">
        <v>321</v>
      </c>
      <c r="B129" s="203" t="s">
        <v>331</v>
      </c>
      <c r="C129" s="479"/>
      <c r="D129" s="479"/>
      <c r="E129" s="518"/>
    </row>
    <row r="130" spans="1:11" ht="15" customHeight="1" thickBot="1">
      <c r="A130" s="37" t="s">
        <v>9</v>
      </c>
      <c r="B130" s="59" t="s">
        <v>186</v>
      </c>
      <c r="C130" s="490">
        <f>SUM(C110,C111)</f>
        <v>1216963</v>
      </c>
      <c r="D130" s="490">
        <f>SUM(D110,D111)</f>
        <v>890375</v>
      </c>
      <c r="E130" s="491">
        <f>SUM(E110,E111)</f>
        <v>1006328</v>
      </c>
      <c r="H130" s="76"/>
      <c r="I130" s="211"/>
      <c r="J130" s="211"/>
      <c r="K130" s="211"/>
    </row>
    <row r="131" spans="1:5" s="2" customFormat="1" ht="12.75" customHeight="1">
      <c r="A131" s="774"/>
      <c r="B131" s="774"/>
      <c r="C131" s="774"/>
      <c r="D131" s="774"/>
      <c r="E131" s="774"/>
    </row>
  </sheetData>
  <sheetProtection/>
  <mergeCells count="5">
    <mergeCell ref="A131:E131"/>
    <mergeCell ref="A2:B2"/>
    <mergeCell ref="A74:E74"/>
    <mergeCell ref="A76:E76"/>
    <mergeCell ref="A77:B7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Elek Város
 Önkormányzat
2012. ÉVI KÖLTSÉGVETÉSÉNEK MÉRLEGE&amp;R&amp;"Times New Roman CE,Félkövér dőlt"&amp;11 1. számú tájékoztató tábla</oddHeader>
  </headerFooter>
  <rowBreaks count="1" manualBreakCount="1">
    <brk id="7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M19" sqref="M19"/>
    </sheetView>
  </sheetViews>
  <sheetFormatPr defaultColWidth="9.00390625" defaultRowHeight="12.75"/>
  <cols>
    <col min="1" max="1" width="6.875" style="81" customWidth="1"/>
    <col min="2" max="2" width="49.625" style="80" customWidth="1"/>
    <col min="3" max="3" width="9.00390625" style="80" bestFit="1" customWidth="1"/>
    <col min="4" max="4" width="10.875" style="80" bestFit="1" customWidth="1"/>
    <col min="5" max="5" width="9.875" style="80" customWidth="1"/>
    <col min="6" max="6" width="10.375" style="80" customWidth="1"/>
    <col min="7" max="7" width="10.625" style="80" customWidth="1"/>
    <col min="8" max="9" width="12.875" style="80" customWidth="1"/>
    <col min="10" max="10" width="13.875" style="80" customWidth="1"/>
    <col min="11" max="16384" width="9.375" style="80" customWidth="1"/>
  </cols>
  <sheetData>
    <row r="1" ht="33.75" customHeight="1" thickBot="1">
      <c r="J1" s="119" t="s">
        <v>57</v>
      </c>
    </row>
    <row r="2" spans="1:10" s="120" customFormat="1" ht="26.25" customHeight="1">
      <c r="A2" s="828" t="s">
        <v>68</v>
      </c>
      <c r="B2" s="823" t="s">
        <v>89</v>
      </c>
      <c r="C2" s="828" t="s">
        <v>90</v>
      </c>
      <c r="D2" s="828" t="s">
        <v>808</v>
      </c>
      <c r="E2" s="825" t="s">
        <v>67</v>
      </c>
      <c r="F2" s="826"/>
      <c r="G2" s="826"/>
      <c r="H2" s="826"/>
      <c r="I2" s="827"/>
      <c r="J2" s="823" t="s">
        <v>37</v>
      </c>
    </row>
    <row r="3" spans="1:10" s="121" customFormat="1" ht="32.25" customHeight="1" thickBot="1">
      <c r="A3" s="829"/>
      <c r="B3" s="824"/>
      <c r="C3" s="824"/>
      <c r="D3" s="829"/>
      <c r="E3" s="519" t="s">
        <v>376</v>
      </c>
      <c r="F3" s="520" t="s">
        <v>596</v>
      </c>
      <c r="G3" s="520" t="s">
        <v>638</v>
      </c>
      <c r="H3" s="520" t="s">
        <v>809</v>
      </c>
      <c r="I3" s="521" t="s">
        <v>810</v>
      </c>
      <c r="J3" s="824"/>
    </row>
    <row r="4" spans="1:10" s="122" customFormat="1" ht="12.75" customHeight="1" thickBot="1">
      <c r="A4" s="522">
        <v>1</v>
      </c>
      <c r="B4" s="523">
        <v>2</v>
      </c>
      <c r="C4" s="524">
        <v>3</v>
      </c>
      <c r="D4" s="523">
        <v>4</v>
      </c>
      <c r="E4" s="522">
        <v>5</v>
      </c>
      <c r="F4" s="524">
        <v>6</v>
      </c>
      <c r="G4" s="524">
        <v>7</v>
      </c>
      <c r="H4" s="524"/>
      <c r="I4" s="525">
        <v>8</v>
      </c>
      <c r="J4" s="526" t="s">
        <v>91</v>
      </c>
    </row>
    <row r="5" spans="1:10" ht="24.75" customHeight="1" thickBot="1">
      <c r="A5" s="527" t="s">
        <v>3</v>
      </c>
      <c r="B5" s="528" t="s">
        <v>428</v>
      </c>
      <c r="C5" s="536"/>
      <c r="D5" s="134"/>
      <c r="E5" s="135"/>
      <c r="F5" s="136"/>
      <c r="G5" s="136"/>
      <c r="H5" s="653"/>
      <c r="I5" s="137"/>
      <c r="J5" s="123">
        <f aca="true" t="shared" si="0" ref="J5:J16">SUM(D5:I5)</f>
        <v>0</v>
      </c>
    </row>
    <row r="6" spans="1:10" ht="19.5" customHeight="1">
      <c r="A6" s="529" t="s">
        <v>4</v>
      </c>
      <c r="B6" s="125" t="s">
        <v>69</v>
      </c>
      <c r="C6" s="126"/>
      <c r="D6" s="127"/>
      <c r="E6" s="128"/>
      <c r="F6" s="54"/>
      <c r="G6" s="54"/>
      <c r="H6" s="89"/>
      <c r="I6" s="48"/>
      <c r="J6" s="530">
        <f t="shared" si="0"/>
        <v>0</v>
      </c>
    </row>
    <row r="7" spans="1:10" ht="19.5" customHeight="1" thickBot="1">
      <c r="A7" s="529" t="s">
        <v>5</v>
      </c>
      <c r="B7" s="125" t="s">
        <v>69</v>
      </c>
      <c r="C7" s="126"/>
      <c r="D7" s="127"/>
      <c r="E7" s="128"/>
      <c r="F7" s="54"/>
      <c r="G7" s="54"/>
      <c r="H7" s="89"/>
      <c r="I7" s="48"/>
      <c r="J7" s="530">
        <f t="shared" si="0"/>
        <v>0</v>
      </c>
    </row>
    <row r="8" spans="1:10" ht="25.5" customHeight="1" thickBot="1">
      <c r="A8" s="527" t="s">
        <v>6</v>
      </c>
      <c r="B8" s="528" t="s">
        <v>429</v>
      </c>
      <c r="C8" s="758"/>
      <c r="D8" s="759">
        <v>0</v>
      </c>
      <c r="E8" s="760">
        <v>6000</v>
      </c>
      <c r="F8" s="761"/>
      <c r="G8" s="761"/>
      <c r="H8" s="762"/>
      <c r="I8" s="306"/>
      <c r="J8" s="763">
        <v>6000</v>
      </c>
    </row>
    <row r="9" spans="1:10" ht="19.5" customHeight="1">
      <c r="A9" s="529" t="s">
        <v>7</v>
      </c>
      <c r="B9" s="125" t="s">
        <v>811</v>
      </c>
      <c r="C9" s="126" t="s">
        <v>211</v>
      </c>
      <c r="D9" s="127">
        <v>0</v>
      </c>
      <c r="E9" s="128">
        <v>6000</v>
      </c>
      <c r="F9" s="54">
        <v>0</v>
      </c>
      <c r="G9" s="54">
        <v>0</v>
      </c>
      <c r="H9" s="89">
        <v>0</v>
      </c>
      <c r="I9" s="48">
        <v>0</v>
      </c>
      <c r="J9" s="530">
        <f t="shared" si="0"/>
        <v>6000</v>
      </c>
    </row>
    <row r="10" spans="1:10" ht="19.5" customHeight="1" thickBot="1">
      <c r="A10" s="529" t="s">
        <v>8</v>
      </c>
      <c r="B10" s="125"/>
      <c r="C10" s="126"/>
      <c r="D10" s="127"/>
      <c r="E10" s="128"/>
      <c r="F10" s="54"/>
      <c r="G10" s="54"/>
      <c r="H10" s="89"/>
      <c r="I10" s="48"/>
      <c r="J10" s="530">
        <f t="shared" si="0"/>
        <v>0</v>
      </c>
    </row>
    <row r="11" spans="1:10" ht="19.5" customHeight="1" thickBot="1">
      <c r="A11" s="527" t="s">
        <v>9</v>
      </c>
      <c r="B11" s="528" t="s">
        <v>430</v>
      </c>
      <c r="C11" s="758"/>
      <c r="D11" s="759">
        <v>6650</v>
      </c>
      <c r="E11" s="760">
        <v>350981</v>
      </c>
      <c r="F11" s="761">
        <v>1500</v>
      </c>
      <c r="G11" s="761"/>
      <c r="H11" s="762"/>
      <c r="I11" s="306"/>
      <c r="J11" s="763">
        <f t="shared" si="0"/>
        <v>359131</v>
      </c>
    </row>
    <row r="12" spans="1:10" ht="19.5" customHeight="1" thickBot="1">
      <c r="A12" s="529" t="s">
        <v>10</v>
      </c>
      <c r="B12" s="125" t="s">
        <v>637</v>
      </c>
      <c r="C12" s="126" t="s">
        <v>211</v>
      </c>
      <c r="D12" s="127">
        <v>6650</v>
      </c>
      <c r="E12" s="128">
        <v>350981</v>
      </c>
      <c r="F12" s="54">
        <v>1500</v>
      </c>
      <c r="G12" s="54"/>
      <c r="H12" s="89"/>
      <c r="I12" s="48"/>
      <c r="J12" s="530">
        <f t="shared" si="0"/>
        <v>359131</v>
      </c>
    </row>
    <row r="13" spans="1:11" ht="19.5" customHeight="1" thickBot="1">
      <c r="A13" s="527" t="s">
        <v>11</v>
      </c>
      <c r="B13" s="528" t="s">
        <v>431</v>
      </c>
      <c r="C13" s="537"/>
      <c r="D13" s="134"/>
      <c r="E13" s="135"/>
      <c r="F13" s="136"/>
      <c r="G13" s="136"/>
      <c r="H13" s="653"/>
      <c r="I13" s="137"/>
      <c r="J13" s="123">
        <f t="shared" si="0"/>
        <v>0</v>
      </c>
      <c r="K13" s="129"/>
    </row>
    <row r="14" spans="1:10" ht="19.5" customHeight="1" thickBot="1">
      <c r="A14" s="531" t="s">
        <v>12</v>
      </c>
      <c r="B14" s="130" t="s">
        <v>69</v>
      </c>
      <c r="C14" s="131"/>
      <c r="D14" s="132"/>
      <c r="E14" s="133"/>
      <c r="F14" s="55"/>
      <c r="G14" s="55"/>
      <c r="H14" s="654"/>
      <c r="I14" s="51"/>
      <c r="J14" s="532">
        <f t="shared" si="0"/>
        <v>0</v>
      </c>
    </row>
    <row r="15" spans="1:10" ht="19.5" customHeight="1" thickBot="1">
      <c r="A15" s="527" t="s">
        <v>13</v>
      </c>
      <c r="B15" s="533" t="s">
        <v>432</v>
      </c>
      <c r="C15" s="537"/>
      <c r="D15" s="134"/>
      <c r="E15" s="135"/>
      <c r="F15" s="136"/>
      <c r="G15" s="136"/>
      <c r="H15" s="653"/>
      <c r="I15" s="137"/>
      <c r="J15" s="123">
        <f t="shared" si="0"/>
        <v>0</v>
      </c>
    </row>
    <row r="16" spans="1:10" ht="19.5" customHeight="1" thickBot="1">
      <c r="A16" s="534" t="s">
        <v>14</v>
      </c>
      <c r="B16" s="138"/>
      <c r="C16" s="139"/>
      <c r="D16" s="140"/>
      <c r="E16" s="141"/>
      <c r="F16" s="142"/>
      <c r="G16" s="142"/>
      <c r="H16" s="655"/>
      <c r="I16" s="50"/>
      <c r="J16" s="535">
        <f t="shared" si="0"/>
        <v>0</v>
      </c>
    </row>
    <row r="17" spans="1:10" ht="19.5" customHeight="1" thickBot="1">
      <c r="A17" s="821" t="s">
        <v>170</v>
      </c>
      <c r="B17" s="822"/>
      <c r="C17" s="194"/>
      <c r="D17" s="763">
        <f>D5+D8+D11+D13+D15</f>
        <v>6650</v>
      </c>
      <c r="E17" s="764">
        <f>E5+E8+E11+E13+E15</f>
        <v>356981</v>
      </c>
      <c r="F17" s="223">
        <f>F5+F8+F11+F13+F15</f>
        <v>1500</v>
      </c>
      <c r="G17" s="223">
        <f>G5+G8+G11+G13+G15</f>
        <v>0</v>
      </c>
      <c r="H17" s="765"/>
      <c r="I17" s="225">
        <f>I5+I8+I11+I13+I15</f>
        <v>0</v>
      </c>
      <c r="J17" s="763">
        <f>SUM(D17:I17)</f>
        <v>365131</v>
      </c>
    </row>
  </sheetData>
  <sheetProtection/>
  <mergeCells count="7">
    <mergeCell ref="A17:B17"/>
    <mergeCell ref="J2:J3"/>
    <mergeCell ref="E2:I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B1">
      <selection activeCell="D30" sqref="D30"/>
    </sheetView>
  </sheetViews>
  <sheetFormatPr defaultColWidth="9.00390625" defaultRowHeight="12.75"/>
  <cols>
    <col min="1" max="1" width="5.875" style="156" customWidth="1"/>
    <col min="2" max="2" width="54.875" style="5" customWidth="1"/>
    <col min="3" max="4" width="17.625" style="5" customWidth="1"/>
    <col min="5" max="16384" width="9.375" style="5" customWidth="1"/>
  </cols>
  <sheetData>
    <row r="1" spans="1:4" s="144" customFormat="1" ht="15.75" thickBot="1">
      <c r="A1" s="143"/>
      <c r="D1" s="82" t="s">
        <v>57</v>
      </c>
    </row>
    <row r="2" spans="1:4" s="146" customFormat="1" ht="48" customHeight="1" thickBot="1">
      <c r="A2" s="145" t="s">
        <v>1</v>
      </c>
      <c r="B2" s="367" t="s">
        <v>2</v>
      </c>
      <c r="C2" s="367" t="s">
        <v>70</v>
      </c>
      <c r="D2" s="368" t="s">
        <v>71</v>
      </c>
    </row>
    <row r="3" spans="1:4" s="146" customFormat="1" ht="13.5" customHeight="1" thickBot="1">
      <c r="A3" s="63">
        <v>1</v>
      </c>
      <c r="B3" s="370">
        <v>2</v>
      </c>
      <c r="C3" s="370">
        <v>3</v>
      </c>
      <c r="D3" s="371">
        <v>4</v>
      </c>
    </row>
    <row r="4" spans="1:4" ht="18" customHeight="1">
      <c r="A4" s="245" t="s">
        <v>3</v>
      </c>
      <c r="B4" s="372" t="s">
        <v>207</v>
      </c>
      <c r="C4" s="243"/>
      <c r="D4" s="147" t="s">
        <v>462</v>
      </c>
    </row>
    <row r="5" spans="1:4" ht="18" customHeight="1">
      <c r="A5" s="148" t="s">
        <v>4</v>
      </c>
      <c r="B5" s="373" t="s">
        <v>208</v>
      </c>
      <c r="C5" s="244"/>
      <c r="D5" s="150" t="s">
        <v>462</v>
      </c>
    </row>
    <row r="6" spans="1:4" ht="18" customHeight="1">
      <c r="A6" s="148" t="s">
        <v>5</v>
      </c>
      <c r="B6" s="373" t="s">
        <v>143</v>
      </c>
      <c r="C6" s="244"/>
      <c r="D6" s="150" t="s">
        <v>462</v>
      </c>
    </row>
    <row r="7" spans="1:4" ht="18" customHeight="1">
      <c r="A7" s="148" t="s">
        <v>6</v>
      </c>
      <c r="B7" s="373" t="s">
        <v>144</v>
      </c>
      <c r="C7" s="244"/>
      <c r="D7" s="150" t="s">
        <v>462</v>
      </c>
    </row>
    <row r="8" spans="1:4" ht="18" customHeight="1">
      <c r="A8" s="148" t="s">
        <v>7</v>
      </c>
      <c r="B8" s="373" t="s">
        <v>199</v>
      </c>
      <c r="C8" s="244">
        <v>210</v>
      </c>
      <c r="D8" s="150">
        <v>210</v>
      </c>
    </row>
    <row r="9" spans="1:4" ht="18" customHeight="1">
      <c r="A9" s="148" t="s">
        <v>8</v>
      </c>
      <c r="B9" s="373" t="s">
        <v>200</v>
      </c>
      <c r="C9" s="244"/>
      <c r="D9" s="150"/>
    </row>
    <row r="10" spans="1:4" ht="18" customHeight="1">
      <c r="A10" s="148" t="s">
        <v>9</v>
      </c>
      <c r="B10" s="374" t="s">
        <v>201</v>
      </c>
      <c r="C10" s="244"/>
      <c r="D10" s="150"/>
    </row>
    <row r="11" spans="1:4" ht="18" customHeight="1">
      <c r="A11" s="148" t="s">
        <v>10</v>
      </c>
      <c r="B11" s="374" t="s">
        <v>202</v>
      </c>
      <c r="C11" s="244"/>
      <c r="D11" s="150"/>
    </row>
    <row r="12" spans="1:4" ht="18" customHeight="1">
      <c r="A12" s="148" t="s">
        <v>11</v>
      </c>
      <c r="B12" s="374" t="s">
        <v>203</v>
      </c>
      <c r="C12" s="244">
        <v>210</v>
      </c>
      <c r="D12" s="150">
        <v>210</v>
      </c>
    </row>
    <row r="13" spans="1:4" ht="18" customHeight="1">
      <c r="A13" s="148" t="s">
        <v>12</v>
      </c>
      <c r="B13" s="374" t="s">
        <v>204</v>
      </c>
      <c r="C13" s="244"/>
      <c r="D13" s="150"/>
    </row>
    <row r="14" spans="1:4" ht="18" customHeight="1">
      <c r="A14" s="148" t="s">
        <v>13</v>
      </c>
      <c r="B14" s="374" t="s">
        <v>205</v>
      </c>
      <c r="C14" s="244"/>
      <c r="D14" s="150"/>
    </row>
    <row r="15" spans="1:4" ht="22.5" customHeight="1">
      <c r="A15" s="148" t="s">
        <v>14</v>
      </c>
      <c r="B15" s="374" t="s">
        <v>206</v>
      </c>
      <c r="C15" s="244"/>
      <c r="D15" s="150"/>
    </row>
    <row r="16" spans="1:4" ht="18" customHeight="1">
      <c r="A16" s="148" t="s">
        <v>15</v>
      </c>
      <c r="B16" s="373" t="s">
        <v>145</v>
      </c>
      <c r="C16" s="244"/>
      <c r="D16" s="150"/>
    </row>
    <row r="17" spans="1:4" ht="18" customHeight="1">
      <c r="A17" s="148" t="s">
        <v>16</v>
      </c>
      <c r="B17" s="373" t="s">
        <v>146</v>
      </c>
      <c r="C17" s="244">
        <v>800</v>
      </c>
      <c r="D17" s="150">
        <v>800</v>
      </c>
    </row>
    <row r="18" spans="1:4" ht="18" customHeight="1">
      <c r="A18" s="148" t="s">
        <v>17</v>
      </c>
      <c r="B18" s="373" t="s">
        <v>147</v>
      </c>
      <c r="C18" s="244"/>
      <c r="D18" s="150"/>
    </row>
    <row r="19" spans="1:4" ht="18" customHeight="1">
      <c r="A19" s="148" t="s">
        <v>18</v>
      </c>
      <c r="B19" s="373" t="s">
        <v>148</v>
      </c>
      <c r="C19" s="244"/>
      <c r="D19" s="150"/>
    </row>
    <row r="20" spans="1:4" ht="18" customHeight="1">
      <c r="A20" s="148" t="s">
        <v>19</v>
      </c>
      <c r="B20" s="373" t="s">
        <v>149</v>
      </c>
      <c r="C20" s="244"/>
      <c r="D20" s="150" t="s">
        <v>462</v>
      </c>
    </row>
    <row r="21" spans="1:4" ht="18" customHeight="1">
      <c r="A21" s="148" t="s">
        <v>20</v>
      </c>
      <c r="B21" s="199"/>
      <c r="C21" s="149"/>
      <c r="D21" s="150"/>
    </row>
    <row r="22" spans="1:4" ht="18" customHeight="1">
      <c r="A22" s="148" t="s">
        <v>21</v>
      </c>
      <c r="B22" s="151"/>
      <c r="C22" s="149"/>
      <c r="D22" s="150"/>
    </row>
    <row r="23" spans="1:4" ht="18" customHeight="1">
      <c r="A23" s="148" t="s">
        <v>22</v>
      </c>
      <c r="B23" s="151"/>
      <c r="C23" s="149"/>
      <c r="D23" s="150"/>
    </row>
    <row r="24" spans="1:4" ht="18" customHeight="1">
      <c r="A24" s="148" t="s">
        <v>23</v>
      </c>
      <c r="B24" s="151"/>
      <c r="C24" s="149"/>
      <c r="D24" s="150"/>
    </row>
    <row r="25" spans="1:4" ht="18" customHeight="1">
      <c r="A25" s="148" t="s">
        <v>24</v>
      </c>
      <c r="B25" s="151"/>
      <c r="C25" s="149"/>
      <c r="D25" s="150"/>
    </row>
    <row r="26" spans="1:4" ht="18" customHeight="1">
      <c r="A26" s="148" t="s">
        <v>25</v>
      </c>
      <c r="B26" s="151"/>
      <c r="C26" s="149"/>
      <c r="D26" s="150"/>
    </row>
    <row r="27" spans="1:4" ht="18" customHeight="1">
      <c r="A27" s="148" t="s">
        <v>26</v>
      </c>
      <c r="B27" s="151"/>
      <c r="C27" s="149"/>
      <c r="D27" s="150"/>
    </row>
    <row r="28" spans="1:4" ht="18" customHeight="1">
      <c r="A28" s="148" t="s">
        <v>27</v>
      </c>
      <c r="B28" s="151"/>
      <c r="C28" s="149"/>
      <c r="D28" s="150"/>
    </row>
    <row r="29" spans="1:4" ht="18" customHeight="1" thickBot="1">
      <c r="A29" s="246" t="s">
        <v>28</v>
      </c>
      <c r="B29" s="152"/>
      <c r="C29" s="153"/>
      <c r="D29" s="154"/>
    </row>
    <row r="30" spans="1:4" ht="18" customHeight="1" thickBot="1">
      <c r="A30" s="64" t="s">
        <v>29</v>
      </c>
      <c r="B30" s="378" t="s">
        <v>38</v>
      </c>
      <c r="C30" s="379">
        <v>1010</v>
      </c>
      <c r="D30" s="380">
        <v>1010</v>
      </c>
    </row>
    <row r="31" spans="1:4" ht="8.25" customHeight="1">
      <c r="A31" s="155"/>
      <c r="B31" s="830"/>
      <c r="C31" s="830"/>
      <c r="D31" s="830"/>
    </row>
  </sheetData>
  <sheetProtection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6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dőlt"3.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:O29"/>
    </sheetView>
  </sheetViews>
  <sheetFormatPr defaultColWidth="9.00390625" defaultRowHeight="12.75"/>
  <cols>
    <col min="1" max="1" width="4.875" style="168" customWidth="1"/>
    <col min="2" max="2" width="31.125" style="187" customWidth="1"/>
    <col min="3" max="4" width="9.00390625" style="187" customWidth="1"/>
    <col min="5" max="5" width="9.50390625" style="187" customWidth="1"/>
    <col min="6" max="6" width="8.875" style="187" customWidth="1"/>
    <col min="7" max="7" width="8.625" style="187" customWidth="1"/>
    <col min="8" max="8" width="8.875" style="187" customWidth="1"/>
    <col min="9" max="9" width="8.125" style="187" customWidth="1"/>
    <col min="10" max="14" width="9.50390625" style="187" customWidth="1"/>
    <col min="15" max="15" width="12.625" style="168" customWidth="1"/>
    <col min="16" max="16384" width="9.375" style="187" customWidth="1"/>
  </cols>
  <sheetData>
    <row r="1" spans="1:15" ht="31.5" customHeight="1">
      <c r="A1" s="837" t="s">
        <v>828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</row>
    <row r="2" ht="16.5" thickBot="1">
      <c r="O2" s="6" t="s">
        <v>41</v>
      </c>
    </row>
    <row r="3" spans="1:15" s="168" customFormat="1" ht="25.5" customHeight="1" thickBot="1">
      <c r="A3" s="165" t="s">
        <v>1</v>
      </c>
      <c r="B3" s="166" t="s">
        <v>58</v>
      </c>
      <c r="C3" s="166" t="s">
        <v>72</v>
      </c>
      <c r="D3" s="166" t="s">
        <v>73</v>
      </c>
      <c r="E3" s="166" t="s">
        <v>74</v>
      </c>
      <c r="F3" s="166" t="s">
        <v>75</v>
      </c>
      <c r="G3" s="166" t="s">
        <v>76</v>
      </c>
      <c r="H3" s="166" t="s">
        <v>77</v>
      </c>
      <c r="I3" s="166" t="s">
        <v>78</v>
      </c>
      <c r="J3" s="166" t="s">
        <v>79</v>
      </c>
      <c r="K3" s="166" t="s">
        <v>80</v>
      </c>
      <c r="L3" s="166" t="s">
        <v>81</v>
      </c>
      <c r="M3" s="166" t="s">
        <v>82</v>
      </c>
      <c r="N3" s="166" t="s">
        <v>83</v>
      </c>
      <c r="O3" s="167" t="s">
        <v>38</v>
      </c>
    </row>
    <row r="4" spans="1:15" s="170" customFormat="1" ht="15" customHeight="1">
      <c r="A4" s="600" t="s">
        <v>3</v>
      </c>
      <c r="B4" s="831" t="s">
        <v>44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3"/>
    </row>
    <row r="5" spans="1:15" s="170" customFormat="1" ht="15" customHeight="1">
      <c r="A5" s="538"/>
      <c r="B5" s="601" t="s">
        <v>564</v>
      </c>
      <c r="C5" s="646">
        <v>49739</v>
      </c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</row>
    <row r="6" spans="1:15" s="170" customFormat="1" ht="15" customHeight="1">
      <c r="A6" s="171" t="s">
        <v>4</v>
      </c>
      <c r="B6" s="172" t="s">
        <v>231</v>
      </c>
      <c r="C6" s="173">
        <v>0</v>
      </c>
      <c r="D6" s="173">
        <v>0</v>
      </c>
      <c r="E6" s="173">
        <v>18000</v>
      </c>
      <c r="F6" s="173">
        <v>500</v>
      </c>
      <c r="G6" s="173"/>
      <c r="H6" s="173"/>
      <c r="I6" s="173"/>
      <c r="J6" s="173"/>
      <c r="K6" s="173">
        <v>18000</v>
      </c>
      <c r="L6" s="173">
        <v>1000</v>
      </c>
      <c r="M6" s="173"/>
      <c r="N6" s="173"/>
      <c r="O6" s="174">
        <f aca="true" t="shared" si="0" ref="O6:O28">SUM(C6:N6)</f>
        <v>37500</v>
      </c>
    </row>
    <row r="7" spans="1:15" s="178" customFormat="1" ht="13.5" customHeight="1">
      <c r="A7" s="175" t="s">
        <v>5</v>
      </c>
      <c r="B7" s="538" t="s">
        <v>45</v>
      </c>
      <c r="C7" s="176">
        <v>9200</v>
      </c>
      <c r="D7" s="176">
        <v>9200</v>
      </c>
      <c r="E7" s="176">
        <v>9200</v>
      </c>
      <c r="F7" s="176">
        <v>9400</v>
      </c>
      <c r="G7" s="176">
        <v>9300</v>
      </c>
      <c r="H7" s="176">
        <v>32700</v>
      </c>
      <c r="I7" s="176">
        <v>8300</v>
      </c>
      <c r="J7" s="176">
        <v>9000</v>
      </c>
      <c r="K7" s="176">
        <v>32700</v>
      </c>
      <c r="L7" s="176">
        <v>9200</v>
      </c>
      <c r="M7" s="176">
        <v>9300</v>
      </c>
      <c r="N7" s="176">
        <v>33703</v>
      </c>
      <c r="O7" s="177">
        <f t="shared" si="0"/>
        <v>181203</v>
      </c>
    </row>
    <row r="8" spans="1:15" s="178" customFormat="1" ht="27" customHeight="1">
      <c r="A8" s="175" t="s">
        <v>6</v>
      </c>
      <c r="B8" s="539" t="s">
        <v>421</v>
      </c>
      <c r="C8" s="179">
        <v>29682</v>
      </c>
      <c r="D8" s="179">
        <v>29682</v>
      </c>
      <c r="E8" s="179">
        <v>29682</v>
      </c>
      <c r="F8" s="179">
        <v>29682</v>
      </c>
      <c r="G8" s="179">
        <v>29682</v>
      </c>
      <c r="H8" s="179">
        <v>29682</v>
      </c>
      <c r="I8" s="179">
        <v>29682</v>
      </c>
      <c r="J8" s="179">
        <v>29682</v>
      </c>
      <c r="K8" s="179">
        <v>29682</v>
      </c>
      <c r="L8" s="179">
        <v>29682</v>
      </c>
      <c r="M8" s="179">
        <v>29682</v>
      </c>
      <c r="N8" s="179">
        <v>29684</v>
      </c>
      <c r="O8" s="180">
        <f t="shared" si="0"/>
        <v>356186</v>
      </c>
    </row>
    <row r="9" spans="1:15" s="178" customFormat="1" ht="13.5" customHeight="1">
      <c r="A9" s="175" t="s">
        <v>7</v>
      </c>
      <c r="B9" s="538" t="s">
        <v>129</v>
      </c>
      <c r="C9" s="176">
        <v>37</v>
      </c>
      <c r="D9" s="176">
        <v>36</v>
      </c>
      <c r="E9" s="176">
        <v>37</v>
      </c>
      <c r="F9" s="176">
        <v>36</v>
      </c>
      <c r="G9" s="176">
        <v>37</v>
      </c>
      <c r="H9" s="176">
        <v>36</v>
      </c>
      <c r="I9" s="176">
        <v>37</v>
      </c>
      <c r="J9" s="176">
        <v>36</v>
      </c>
      <c r="K9" s="176">
        <v>37</v>
      </c>
      <c r="L9" s="176">
        <v>37</v>
      </c>
      <c r="M9" s="176">
        <v>37</v>
      </c>
      <c r="N9" s="176">
        <v>37</v>
      </c>
      <c r="O9" s="177">
        <f t="shared" si="0"/>
        <v>440</v>
      </c>
    </row>
    <row r="10" spans="1:15" s="178" customFormat="1" ht="13.5" customHeight="1">
      <c r="A10" s="175" t="s">
        <v>8</v>
      </c>
      <c r="B10" s="538" t="s">
        <v>422</v>
      </c>
      <c r="C10" s="176">
        <v>0</v>
      </c>
      <c r="D10" s="176"/>
      <c r="E10" s="176"/>
      <c r="F10" s="176">
        <v>71061</v>
      </c>
      <c r="G10" s="176">
        <v>16805</v>
      </c>
      <c r="H10" s="176"/>
      <c r="I10" s="176">
        <v>71061</v>
      </c>
      <c r="J10" s="176">
        <v>16805</v>
      </c>
      <c r="K10" s="176">
        <v>71061</v>
      </c>
      <c r="L10" s="176"/>
      <c r="M10" s="176">
        <v>71062</v>
      </c>
      <c r="N10" s="176">
        <v>16805</v>
      </c>
      <c r="O10" s="177">
        <f t="shared" si="0"/>
        <v>334660</v>
      </c>
    </row>
    <row r="11" spans="1:15" s="178" customFormat="1" ht="13.5" customHeight="1">
      <c r="A11" s="175" t="s">
        <v>9</v>
      </c>
      <c r="B11" s="538" t="s">
        <v>814</v>
      </c>
      <c r="C11" s="176"/>
      <c r="D11" s="176"/>
      <c r="E11" s="176">
        <v>3000</v>
      </c>
      <c r="F11" s="176">
        <v>300</v>
      </c>
      <c r="G11" s="176"/>
      <c r="H11" s="176"/>
      <c r="I11" s="176"/>
      <c r="J11" s="176"/>
      <c r="K11" s="176">
        <v>3000</v>
      </c>
      <c r="L11" s="176">
        <v>300</v>
      </c>
      <c r="M11" s="176"/>
      <c r="N11" s="176"/>
      <c r="O11" s="177">
        <f t="shared" si="0"/>
        <v>6600</v>
      </c>
    </row>
    <row r="12" spans="1:15" s="178" customFormat="1" ht="13.5" customHeight="1">
      <c r="A12" s="175" t="s">
        <v>10</v>
      </c>
      <c r="B12" s="538" t="s">
        <v>633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7">
        <f t="shared" si="0"/>
        <v>0</v>
      </c>
    </row>
    <row r="13" spans="1:15" s="178" customFormat="1" ht="27" customHeight="1">
      <c r="A13" s="175" t="s">
        <v>11</v>
      </c>
      <c r="B13" s="540" t="s">
        <v>423</v>
      </c>
      <c r="C13" s="176"/>
      <c r="D13" s="176"/>
      <c r="E13" s="176"/>
      <c r="F13" s="176"/>
      <c r="G13" s="176"/>
      <c r="H13" s="176">
        <v>49739</v>
      </c>
      <c r="I13" s="176"/>
      <c r="J13" s="176"/>
      <c r="K13" s="176"/>
      <c r="L13" s="176"/>
      <c r="M13" s="176"/>
      <c r="N13" s="176"/>
      <c r="O13" s="177">
        <f t="shared" si="0"/>
        <v>49739</v>
      </c>
    </row>
    <row r="14" spans="1:15" s="178" customFormat="1" ht="13.5" customHeight="1" thickBot="1">
      <c r="A14" s="175" t="s">
        <v>12</v>
      </c>
      <c r="B14" s="538" t="s">
        <v>424</v>
      </c>
      <c r="C14" s="176"/>
      <c r="D14" s="176"/>
      <c r="E14" s="176"/>
      <c r="F14" s="176"/>
      <c r="G14" s="176"/>
      <c r="H14" s="176">
        <v>40000</v>
      </c>
      <c r="I14" s="176"/>
      <c r="J14" s="176"/>
      <c r="K14" s="176"/>
      <c r="L14" s="176"/>
      <c r="M14" s="176"/>
      <c r="N14" s="176"/>
      <c r="O14" s="177">
        <f t="shared" si="0"/>
        <v>40000</v>
      </c>
    </row>
    <row r="15" spans="1:15" s="170" customFormat="1" ht="15.75" customHeight="1" thickBot="1">
      <c r="A15" s="169" t="s">
        <v>13</v>
      </c>
      <c r="B15" s="65" t="s">
        <v>126</v>
      </c>
      <c r="C15" s="181">
        <f aca="true" t="shared" si="1" ref="C15:N15">SUM(C6:C14)</f>
        <v>38919</v>
      </c>
      <c r="D15" s="181">
        <f t="shared" si="1"/>
        <v>38918</v>
      </c>
      <c r="E15" s="181">
        <f t="shared" si="1"/>
        <v>59919</v>
      </c>
      <c r="F15" s="181">
        <f t="shared" si="1"/>
        <v>110979</v>
      </c>
      <c r="G15" s="181">
        <f t="shared" si="1"/>
        <v>55824</v>
      </c>
      <c r="H15" s="181">
        <f t="shared" si="1"/>
        <v>152157</v>
      </c>
      <c r="I15" s="181">
        <f t="shared" si="1"/>
        <v>109080</v>
      </c>
      <c r="J15" s="181">
        <f t="shared" si="1"/>
        <v>55523</v>
      </c>
      <c r="K15" s="181">
        <f t="shared" si="1"/>
        <v>154480</v>
      </c>
      <c r="L15" s="181">
        <f t="shared" si="1"/>
        <v>40219</v>
      </c>
      <c r="M15" s="181">
        <f t="shared" si="1"/>
        <v>110081</v>
      </c>
      <c r="N15" s="181">
        <f t="shared" si="1"/>
        <v>80229</v>
      </c>
      <c r="O15" s="182">
        <f>SUM(C15:N15)</f>
        <v>1006328</v>
      </c>
    </row>
    <row r="16" spans="1:15" s="170" customFormat="1" ht="15" customHeight="1" thickBot="1">
      <c r="A16" s="169" t="s">
        <v>14</v>
      </c>
      <c r="B16" s="834" t="s">
        <v>50</v>
      </c>
      <c r="C16" s="835"/>
      <c r="D16" s="835"/>
      <c r="E16" s="835"/>
      <c r="F16" s="835"/>
      <c r="G16" s="835"/>
      <c r="H16" s="835"/>
      <c r="I16" s="835"/>
      <c r="J16" s="835"/>
      <c r="K16" s="835"/>
      <c r="L16" s="835"/>
      <c r="M16" s="835"/>
      <c r="N16" s="835"/>
      <c r="O16" s="836"/>
    </row>
    <row r="17" spans="1:15" s="178" customFormat="1" ht="13.5" customHeight="1">
      <c r="A17" s="183" t="s">
        <v>15</v>
      </c>
      <c r="B17" s="541" t="s">
        <v>59</v>
      </c>
      <c r="C17" s="179">
        <v>17098</v>
      </c>
      <c r="D17" s="179">
        <v>17102</v>
      </c>
      <c r="E17" s="179">
        <v>17041</v>
      </c>
      <c r="F17" s="179">
        <v>17041</v>
      </c>
      <c r="G17" s="179">
        <v>17041</v>
      </c>
      <c r="H17" s="179">
        <v>17041</v>
      </c>
      <c r="I17" s="179">
        <v>17041</v>
      </c>
      <c r="J17" s="179">
        <v>17041</v>
      </c>
      <c r="K17" s="179">
        <v>17041</v>
      </c>
      <c r="L17" s="179">
        <v>17041</v>
      </c>
      <c r="M17" s="179">
        <v>17041</v>
      </c>
      <c r="N17" s="179">
        <v>17041</v>
      </c>
      <c r="O17" s="180">
        <f t="shared" si="0"/>
        <v>204610</v>
      </c>
    </row>
    <row r="18" spans="1:15" s="178" customFormat="1" ht="27" customHeight="1">
      <c r="A18" s="175" t="s">
        <v>16</v>
      </c>
      <c r="B18" s="540" t="s">
        <v>297</v>
      </c>
      <c r="C18" s="176">
        <v>4375</v>
      </c>
      <c r="D18" s="176">
        <v>4370</v>
      </c>
      <c r="E18" s="176">
        <v>4458</v>
      </c>
      <c r="F18" s="176">
        <v>4458</v>
      </c>
      <c r="G18" s="176">
        <v>4458</v>
      </c>
      <c r="H18" s="176">
        <v>4458</v>
      </c>
      <c r="I18" s="176">
        <v>4458</v>
      </c>
      <c r="J18" s="176">
        <v>4458</v>
      </c>
      <c r="K18" s="176">
        <v>4458</v>
      </c>
      <c r="L18" s="176">
        <v>4458</v>
      </c>
      <c r="M18" s="176">
        <v>4458</v>
      </c>
      <c r="N18" s="176">
        <v>4458</v>
      </c>
      <c r="O18" s="177">
        <f t="shared" si="0"/>
        <v>53325</v>
      </c>
    </row>
    <row r="19" spans="1:15" s="178" customFormat="1" ht="13.5" customHeight="1">
      <c r="A19" s="175" t="s">
        <v>17</v>
      </c>
      <c r="B19" s="538" t="s">
        <v>61</v>
      </c>
      <c r="C19" s="176">
        <v>21000</v>
      </c>
      <c r="D19" s="176">
        <v>21000</v>
      </c>
      <c r="E19" s="176">
        <v>20000</v>
      </c>
      <c r="F19" s="176">
        <v>41690</v>
      </c>
      <c r="G19" s="176">
        <v>17000</v>
      </c>
      <c r="H19" s="176">
        <v>37690</v>
      </c>
      <c r="I19" s="176">
        <v>14000</v>
      </c>
      <c r="J19" s="176">
        <v>36690</v>
      </c>
      <c r="K19" s="176">
        <v>17000</v>
      </c>
      <c r="L19" s="176">
        <v>18000</v>
      </c>
      <c r="M19" s="176">
        <v>43690</v>
      </c>
      <c r="N19" s="176">
        <v>22907</v>
      </c>
      <c r="O19" s="177">
        <f t="shared" si="0"/>
        <v>310667</v>
      </c>
    </row>
    <row r="20" spans="1:15" s="178" customFormat="1" ht="13.5" customHeight="1">
      <c r="A20" s="175" t="s">
        <v>18</v>
      </c>
      <c r="B20" s="538" t="s">
        <v>35</v>
      </c>
      <c r="C20" s="176">
        <v>2225</v>
      </c>
      <c r="D20" s="176">
        <v>2225</v>
      </c>
      <c r="E20" s="176">
        <v>2225</v>
      </c>
      <c r="F20" s="176">
        <v>2225</v>
      </c>
      <c r="G20" s="176">
        <v>3000</v>
      </c>
      <c r="H20" s="176">
        <v>3000</v>
      </c>
      <c r="I20" s="176">
        <v>3000</v>
      </c>
      <c r="J20" s="176">
        <v>3000</v>
      </c>
      <c r="K20" s="176">
        <v>3000</v>
      </c>
      <c r="L20" s="176">
        <v>3000</v>
      </c>
      <c r="M20" s="176">
        <v>3000</v>
      </c>
      <c r="N20" s="176">
        <v>3000</v>
      </c>
      <c r="O20" s="177">
        <f t="shared" si="0"/>
        <v>32900</v>
      </c>
    </row>
    <row r="21" spans="1:15" s="178" customFormat="1" ht="13.5" customHeight="1">
      <c r="A21" s="175" t="s">
        <v>19</v>
      </c>
      <c r="B21" s="538" t="s">
        <v>137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7">
        <f t="shared" si="0"/>
        <v>0</v>
      </c>
    </row>
    <row r="22" spans="1:15" s="178" customFormat="1" ht="13.5" customHeight="1">
      <c r="A22" s="175" t="s">
        <v>20</v>
      </c>
      <c r="B22" s="538" t="s">
        <v>138</v>
      </c>
      <c r="C22" s="176">
        <v>1912</v>
      </c>
      <c r="D22" s="176">
        <v>863</v>
      </c>
      <c r="E22" s="176">
        <v>1162</v>
      </c>
      <c r="F22" s="176">
        <v>863</v>
      </c>
      <c r="G22" s="176">
        <v>2470</v>
      </c>
      <c r="H22" s="176">
        <v>864</v>
      </c>
      <c r="I22" s="176">
        <v>864</v>
      </c>
      <c r="J22" s="176">
        <v>1965</v>
      </c>
      <c r="K22" s="176">
        <v>1163</v>
      </c>
      <c r="L22" s="176">
        <v>863</v>
      </c>
      <c r="M22" s="176">
        <v>863</v>
      </c>
      <c r="N22" s="176">
        <v>1370</v>
      </c>
      <c r="O22" s="177">
        <f t="shared" si="0"/>
        <v>15222</v>
      </c>
    </row>
    <row r="23" spans="1:15" s="178" customFormat="1" ht="27" customHeight="1">
      <c r="A23" s="175" t="s">
        <v>21</v>
      </c>
      <c r="B23" s="540" t="s">
        <v>427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7">
        <f t="shared" si="0"/>
        <v>0</v>
      </c>
    </row>
    <row r="24" spans="1:15" s="178" customFormat="1" ht="13.5" customHeight="1">
      <c r="A24" s="175" t="s">
        <v>22</v>
      </c>
      <c r="B24" s="538" t="s">
        <v>36</v>
      </c>
      <c r="C24" s="176"/>
      <c r="D24" s="176"/>
      <c r="E24" s="176">
        <v>3000</v>
      </c>
      <c r="F24" s="176"/>
      <c r="G24" s="176"/>
      <c r="H24" s="176"/>
      <c r="I24" s="176"/>
      <c r="J24" s="176"/>
      <c r="K24" s="176">
        <v>12173</v>
      </c>
      <c r="L24" s="176"/>
      <c r="M24" s="176"/>
      <c r="N24" s="176"/>
      <c r="O24" s="177">
        <f t="shared" si="0"/>
        <v>15173</v>
      </c>
    </row>
    <row r="25" spans="1:15" s="178" customFormat="1" ht="13.5" customHeight="1">
      <c r="A25" s="175" t="s">
        <v>23</v>
      </c>
      <c r="B25" s="538" t="s">
        <v>92</v>
      </c>
      <c r="C25" s="176"/>
      <c r="D25" s="176"/>
      <c r="E25" s="176"/>
      <c r="F25" s="176"/>
      <c r="G25" s="176"/>
      <c r="H25" s="176">
        <v>2000</v>
      </c>
      <c r="I25" s="176"/>
      <c r="J25" s="176"/>
      <c r="K25" s="176">
        <v>2000</v>
      </c>
      <c r="L25" s="176"/>
      <c r="M25" s="176"/>
      <c r="N25" s="176">
        <v>2000</v>
      </c>
      <c r="O25" s="177">
        <f t="shared" si="0"/>
        <v>6000</v>
      </c>
    </row>
    <row r="26" spans="1:15" s="178" customFormat="1" ht="13.5" customHeight="1">
      <c r="A26" s="175" t="s">
        <v>24</v>
      </c>
      <c r="B26" s="538" t="s">
        <v>425</v>
      </c>
      <c r="C26" s="176"/>
      <c r="D26" s="176"/>
      <c r="E26" s="176"/>
      <c r="F26" s="176">
        <v>87745</v>
      </c>
      <c r="G26" s="176">
        <v>5800</v>
      </c>
      <c r="H26" s="176">
        <v>87745</v>
      </c>
      <c r="I26" s="176">
        <v>5850</v>
      </c>
      <c r="J26" s="176">
        <v>93545</v>
      </c>
      <c r="K26" s="176"/>
      <c r="L26" s="176"/>
      <c r="M26" s="176">
        <v>87746</v>
      </c>
      <c r="N26" s="176"/>
      <c r="O26" s="177">
        <f t="shared" si="0"/>
        <v>368431</v>
      </c>
    </row>
    <row r="27" spans="1:15" s="178" customFormat="1" ht="13.5" customHeight="1" thickBot="1">
      <c r="A27" s="175" t="s">
        <v>25</v>
      </c>
      <c r="B27" s="538" t="s">
        <v>426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7">
        <f t="shared" si="0"/>
        <v>0</v>
      </c>
    </row>
    <row r="28" spans="1:15" s="170" customFormat="1" ht="15.75" customHeight="1" thickBot="1">
      <c r="A28" s="184" t="s">
        <v>26</v>
      </c>
      <c r="B28" s="65" t="s">
        <v>127</v>
      </c>
      <c r="C28" s="181">
        <f aca="true" t="shared" si="2" ref="C28:N28">SUM(C17:C27)</f>
        <v>46610</v>
      </c>
      <c r="D28" s="181">
        <f t="shared" si="2"/>
        <v>45560</v>
      </c>
      <c r="E28" s="181">
        <f t="shared" si="2"/>
        <v>47886</v>
      </c>
      <c r="F28" s="181">
        <f t="shared" si="2"/>
        <v>154022</v>
      </c>
      <c r="G28" s="181">
        <f t="shared" si="2"/>
        <v>49769</v>
      </c>
      <c r="H28" s="181">
        <f t="shared" si="2"/>
        <v>152798</v>
      </c>
      <c r="I28" s="181">
        <f t="shared" si="2"/>
        <v>45213</v>
      </c>
      <c r="J28" s="181">
        <f t="shared" si="2"/>
        <v>156699</v>
      </c>
      <c r="K28" s="181">
        <f t="shared" si="2"/>
        <v>56835</v>
      </c>
      <c r="L28" s="181">
        <f t="shared" si="2"/>
        <v>43362</v>
      </c>
      <c r="M28" s="181">
        <f t="shared" si="2"/>
        <v>156798</v>
      </c>
      <c r="N28" s="181">
        <f t="shared" si="2"/>
        <v>50776</v>
      </c>
      <c r="O28" s="182">
        <f t="shared" si="0"/>
        <v>1006328</v>
      </c>
    </row>
    <row r="29" spans="1:16" ht="16.5" thickBot="1">
      <c r="A29" s="184" t="s">
        <v>27</v>
      </c>
      <c r="B29" s="542" t="s">
        <v>128</v>
      </c>
      <c r="C29" s="185">
        <f aca="true" t="shared" si="3" ref="C29:N29">C15-C28</f>
        <v>-7691</v>
      </c>
      <c r="D29" s="185">
        <f t="shared" si="3"/>
        <v>-6642</v>
      </c>
      <c r="E29" s="185">
        <f t="shared" si="3"/>
        <v>12033</v>
      </c>
      <c r="F29" s="185">
        <f t="shared" si="3"/>
        <v>-43043</v>
      </c>
      <c r="G29" s="185">
        <f t="shared" si="3"/>
        <v>6055</v>
      </c>
      <c r="H29" s="185">
        <f t="shared" si="3"/>
        <v>-641</v>
      </c>
      <c r="I29" s="185">
        <f t="shared" si="3"/>
        <v>63867</v>
      </c>
      <c r="J29" s="185">
        <f t="shared" si="3"/>
        <v>-101176</v>
      </c>
      <c r="K29" s="185">
        <f t="shared" si="3"/>
        <v>97645</v>
      </c>
      <c r="L29" s="185">
        <f t="shared" si="3"/>
        <v>-3143</v>
      </c>
      <c r="M29" s="185">
        <f t="shared" si="3"/>
        <v>-46717</v>
      </c>
      <c r="N29" s="185">
        <f t="shared" si="3"/>
        <v>29453</v>
      </c>
      <c r="O29" s="186"/>
      <c r="P29" s="628"/>
    </row>
    <row r="30" ht="15.75">
      <c r="A30" s="188"/>
    </row>
    <row r="31" spans="2:4" ht="15.75">
      <c r="B31" s="189"/>
      <c r="C31" s="190"/>
      <c r="D31" s="190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0.4724409448818898" bottom="0.5905511811023623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F18" sqref="F1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44.125" style="0" bestFit="1" customWidth="1"/>
    <col min="4" max="4" width="14.875" style="0" customWidth="1"/>
  </cols>
  <sheetData>
    <row r="1" spans="1:4" ht="45" customHeight="1">
      <c r="A1" s="842" t="s">
        <v>827</v>
      </c>
      <c r="B1" s="842"/>
      <c r="C1" s="842"/>
      <c r="D1" s="842"/>
    </row>
    <row r="2" spans="1:4" ht="17.25" customHeight="1">
      <c r="A2" s="727"/>
      <c r="B2" s="727"/>
      <c r="C2" s="727"/>
      <c r="D2" s="727"/>
    </row>
    <row r="3" spans="1:4" ht="13.5" thickBot="1">
      <c r="A3" s="728"/>
      <c r="B3" s="728"/>
      <c r="C3" s="839" t="s">
        <v>41</v>
      </c>
      <c r="D3" s="839"/>
    </row>
    <row r="4" spans="1:4" ht="42.75" customHeight="1" thickBot="1">
      <c r="A4" s="729" t="s">
        <v>68</v>
      </c>
      <c r="B4" s="730" t="s">
        <v>716</v>
      </c>
      <c r="C4" s="730" t="s">
        <v>717</v>
      </c>
      <c r="D4" s="731" t="s">
        <v>718</v>
      </c>
    </row>
    <row r="5" spans="1:4" ht="15.75" customHeight="1">
      <c r="A5" s="732" t="s">
        <v>3</v>
      </c>
      <c r="B5" s="733" t="s">
        <v>719</v>
      </c>
      <c r="C5" s="733" t="s">
        <v>720</v>
      </c>
      <c r="D5" s="734">
        <v>5300</v>
      </c>
    </row>
    <row r="6" spans="1:4" ht="15.75" customHeight="1">
      <c r="A6" s="735" t="s">
        <v>4</v>
      </c>
      <c r="B6" s="736"/>
      <c r="C6" s="736" t="s">
        <v>721</v>
      </c>
      <c r="D6" s="737">
        <v>480</v>
      </c>
    </row>
    <row r="7" spans="1:4" ht="15.75" customHeight="1">
      <c r="A7" s="735" t="s">
        <v>5</v>
      </c>
      <c r="B7" s="736" t="s">
        <v>722</v>
      </c>
      <c r="C7" s="736" t="s">
        <v>723</v>
      </c>
      <c r="D7" s="737">
        <v>120</v>
      </c>
    </row>
    <row r="8" spans="1:4" ht="15.75" customHeight="1">
      <c r="A8" s="735" t="s">
        <v>6</v>
      </c>
      <c r="B8" s="736" t="s">
        <v>724</v>
      </c>
      <c r="C8" s="736" t="s">
        <v>725</v>
      </c>
      <c r="D8" s="737">
        <v>0</v>
      </c>
    </row>
    <row r="9" spans="1:4" ht="15.75" customHeight="1">
      <c r="A9" s="735" t="s">
        <v>7</v>
      </c>
      <c r="B9" s="736"/>
      <c r="C9" s="736" t="s">
        <v>721</v>
      </c>
      <c r="D9" s="737">
        <v>350</v>
      </c>
    </row>
    <row r="10" spans="1:4" ht="15.75" customHeight="1">
      <c r="A10" s="735" t="s">
        <v>8</v>
      </c>
      <c r="B10" s="736" t="s">
        <v>726</v>
      </c>
      <c r="C10" s="736" t="s">
        <v>727</v>
      </c>
      <c r="D10" s="737">
        <v>0</v>
      </c>
    </row>
    <row r="11" spans="1:4" ht="15.75" customHeight="1">
      <c r="A11" s="735" t="s">
        <v>9</v>
      </c>
      <c r="B11" s="736"/>
      <c r="C11" s="736" t="s">
        <v>721</v>
      </c>
      <c r="D11" s="737">
        <v>1016</v>
      </c>
    </row>
    <row r="12" spans="1:4" ht="15.75" customHeight="1">
      <c r="A12" s="735" t="s">
        <v>10</v>
      </c>
      <c r="B12" s="736" t="s">
        <v>820</v>
      </c>
      <c r="C12" s="736" t="s">
        <v>728</v>
      </c>
      <c r="D12" s="737">
        <v>450</v>
      </c>
    </row>
    <row r="13" spans="1:4" ht="15.75" customHeight="1">
      <c r="A13" s="735" t="s">
        <v>11</v>
      </c>
      <c r="B13" s="736" t="s">
        <v>729</v>
      </c>
      <c r="C13" s="736" t="s">
        <v>730</v>
      </c>
      <c r="D13" s="737">
        <v>2200</v>
      </c>
    </row>
    <row r="14" spans="1:4" ht="15.75" customHeight="1">
      <c r="A14" s="735" t="s">
        <v>12</v>
      </c>
      <c r="B14" s="736" t="s">
        <v>821</v>
      </c>
      <c r="C14" s="736" t="s">
        <v>731</v>
      </c>
      <c r="D14" s="737">
        <v>2300</v>
      </c>
    </row>
    <row r="15" spans="1:4" ht="15.75" customHeight="1">
      <c r="A15" s="735" t="s">
        <v>13</v>
      </c>
      <c r="B15" s="736" t="s">
        <v>822</v>
      </c>
      <c r="C15" s="736" t="s">
        <v>823</v>
      </c>
      <c r="D15" s="737">
        <v>1200</v>
      </c>
    </row>
    <row r="16" spans="1:4" ht="15.75" customHeight="1">
      <c r="A16" s="735" t="s">
        <v>14</v>
      </c>
      <c r="B16" s="736" t="s">
        <v>824</v>
      </c>
      <c r="C16" s="736" t="s">
        <v>825</v>
      </c>
      <c r="D16" s="737">
        <v>164</v>
      </c>
    </row>
    <row r="17" spans="1:4" ht="15.75" customHeight="1">
      <c r="A17" s="735" t="s">
        <v>15</v>
      </c>
      <c r="B17" s="736" t="s">
        <v>830</v>
      </c>
      <c r="C17" s="736" t="s">
        <v>831</v>
      </c>
      <c r="D17" s="737">
        <v>1042</v>
      </c>
    </row>
    <row r="18" spans="1:4" ht="15.75" customHeight="1">
      <c r="A18" s="735" t="s">
        <v>16</v>
      </c>
      <c r="B18" s="736" t="s">
        <v>833</v>
      </c>
      <c r="C18" s="736" t="s">
        <v>832</v>
      </c>
      <c r="D18" s="737">
        <v>600</v>
      </c>
    </row>
    <row r="19" spans="1:4" ht="15.75" customHeight="1">
      <c r="A19" s="735" t="s">
        <v>17</v>
      </c>
      <c r="B19" s="736"/>
      <c r="C19" s="736"/>
      <c r="D19" s="737"/>
    </row>
    <row r="20" spans="1:4" ht="15.75" customHeight="1">
      <c r="A20" s="735" t="s">
        <v>18</v>
      </c>
      <c r="B20" s="736"/>
      <c r="C20" s="736"/>
      <c r="D20" s="737"/>
    </row>
    <row r="21" spans="1:4" ht="15.75" customHeight="1">
      <c r="A21" s="735" t="s">
        <v>19</v>
      </c>
      <c r="B21" s="736"/>
      <c r="C21" s="736"/>
      <c r="D21" s="737"/>
    </row>
    <row r="22" spans="1:4" ht="15.75" customHeight="1">
      <c r="A22" s="735" t="s">
        <v>20</v>
      </c>
      <c r="B22" s="736"/>
      <c r="C22" s="736"/>
      <c r="D22" s="737"/>
    </row>
    <row r="23" spans="1:4" ht="15.75" customHeight="1">
      <c r="A23" s="735" t="s">
        <v>21</v>
      </c>
      <c r="B23" s="736"/>
      <c r="C23" s="736"/>
      <c r="D23" s="737"/>
    </row>
    <row r="24" spans="1:4" ht="15.75" customHeight="1">
      <c r="A24" s="735" t="s">
        <v>22</v>
      </c>
      <c r="B24" s="736"/>
      <c r="C24" s="736"/>
      <c r="D24" s="737"/>
    </row>
    <row r="25" spans="1:4" ht="15.75" customHeight="1">
      <c r="A25" s="735" t="s">
        <v>23</v>
      </c>
      <c r="B25" s="736"/>
      <c r="C25" s="736"/>
      <c r="D25" s="737"/>
    </row>
    <row r="26" spans="1:4" ht="15.75" customHeight="1">
      <c r="A26" s="735" t="s">
        <v>24</v>
      </c>
      <c r="B26" s="736"/>
      <c r="C26" s="736"/>
      <c r="D26" s="737"/>
    </row>
    <row r="27" spans="1:4" ht="15.75" customHeight="1">
      <c r="A27" s="735" t="s">
        <v>25</v>
      </c>
      <c r="B27" s="736"/>
      <c r="C27" s="736"/>
      <c r="D27" s="737"/>
    </row>
    <row r="28" spans="1:4" ht="15.75" customHeight="1">
      <c r="A28" s="735" t="s">
        <v>26</v>
      </c>
      <c r="B28" s="736"/>
      <c r="C28" s="736"/>
      <c r="D28" s="737"/>
    </row>
    <row r="29" spans="1:4" ht="15.75" customHeight="1">
      <c r="A29" s="735" t="s">
        <v>27</v>
      </c>
      <c r="B29" s="736"/>
      <c r="C29" s="736"/>
      <c r="D29" s="737"/>
    </row>
    <row r="30" spans="1:4" ht="15.75" customHeight="1">
      <c r="A30" s="735" t="s">
        <v>28</v>
      </c>
      <c r="B30" s="736"/>
      <c r="C30" s="736"/>
      <c r="D30" s="737"/>
    </row>
    <row r="31" spans="1:4" ht="15.75" customHeight="1">
      <c r="A31" s="735" t="s">
        <v>29</v>
      </c>
      <c r="B31" s="736"/>
      <c r="C31" s="736"/>
      <c r="D31" s="737"/>
    </row>
    <row r="32" spans="1:4" ht="15.75" customHeight="1">
      <c r="A32" s="735" t="s">
        <v>30</v>
      </c>
      <c r="B32" s="736"/>
      <c r="C32" s="736"/>
      <c r="D32" s="737"/>
    </row>
    <row r="33" spans="1:4" ht="15.75" customHeight="1">
      <c r="A33" s="735" t="s">
        <v>31</v>
      </c>
      <c r="B33" s="736"/>
      <c r="C33" s="736"/>
      <c r="D33" s="737"/>
    </row>
    <row r="34" spans="1:4" ht="15.75" customHeight="1">
      <c r="A34" s="735" t="s">
        <v>732</v>
      </c>
      <c r="B34" s="736"/>
      <c r="C34" s="736"/>
      <c r="D34" s="738"/>
    </row>
    <row r="35" spans="1:4" ht="15.75" customHeight="1">
      <c r="A35" s="735" t="s">
        <v>733</v>
      </c>
      <c r="B35" s="736"/>
      <c r="C35" s="736"/>
      <c r="D35" s="738"/>
    </row>
    <row r="36" spans="1:4" ht="15.75" customHeight="1">
      <c r="A36" s="735" t="s">
        <v>734</v>
      </c>
      <c r="B36" s="736"/>
      <c r="C36" s="736"/>
      <c r="D36" s="738"/>
    </row>
    <row r="37" spans="1:4" ht="15.75" customHeight="1" thickBot="1">
      <c r="A37" s="739" t="s">
        <v>735</v>
      </c>
      <c r="B37" s="740"/>
      <c r="C37" s="740"/>
      <c r="D37" s="741"/>
    </row>
    <row r="38" spans="1:4" ht="15.75" customHeight="1" thickBot="1">
      <c r="A38" s="840" t="s">
        <v>38</v>
      </c>
      <c r="B38" s="841"/>
      <c r="C38" s="742"/>
      <c r="D38" s="743">
        <f>SUM(D5:D37)</f>
        <v>15222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dőlt"&amp;11 6.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9.00390625" style="722" customWidth="1"/>
    <col min="2" max="2" width="91.625" style="722" customWidth="1"/>
    <col min="3" max="3" width="21.625" style="725" customWidth="1"/>
    <col min="4" max="4" width="9.00390625" style="71" customWidth="1"/>
    <col min="5" max="16384" width="9.375" style="71" customWidth="1"/>
  </cols>
  <sheetData>
    <row r="1" spans="1:3" ht="15.75" customHeight="1">
      <c r="A1" s="772" t="s">
        <v>0</v>
      </c>
      <c r="B1" s="772"/>
      <c r="C1" s="772"/>
    </row>
    <row r="2" spans="1:3" ht="15.75" customHeight="1" thickBot="1">
      <c r="A2" s="775" t="s">
        <v>177</v>
      </c>
      <c r="B2" s="775"/>
      <c r="C2" s="656" t="s">
        <v>640</v>
      </c>
    </row>
    <row r="3" spans="1:3" ht="37.5" customHeight="1" thickBot="1">
      <c r="A3" s="46" t="s">
        <v>68</v>
      </c>
      <c r="B3" s="47" t="s">
        <v>2</v>
      </c>
      <c r="C3" s="72" t="s">
        <v>737</v>
      </c>
    </row>
    <row r="4" spans="1:3" s="73" customFormat="1" ht="12" customHeight="1" thickBot="1">
      <c r="A4" s="60">
        <v>1</v>
      </c>
      <c r="B4" s="61">
        <v>2</v>
      </c>
      <c r="C4" s="62">
        <v>3</v>
      </c>
    </row>
    <row r="5" spans="1:3" s="2" customFormat="1" ht="12" customHeight="1" thickBot="1">
      <c r="A5" s="40" t="s">
        <v>3</v>
      </c>
      <c r="B5" s="38" t="s">
        <v>212</v>
      </c>
      <c r="C5" s="657">
        <f>+C6+C11+C20</f>
        <v>149933</v>
      </c>
    </row>
    <row r="6" spans="1:3" s="2" customFormat="1" ht="12" customHeight="1" thickBot="1">
      <c r="A6" s="37" t="s">
        <v>4</v>
      </c>
      <c r="B6" s="658" t="s">
        <v>641</v>
      </c>
      <c r="C6" s="491">
        <f>+C7+C8+C9+C10</f>
        <v>14645</v>
      </c>
    </row>
    <row r="7" spans="1:3" s="2" customFormat="1" ht="12" customHeight="1">
      <c r="A7" s="22" t="s">
        <v>121</v>
      </c>
      <c r="B7" s="659" t="s">
        <v>46</v>
      </c>
      <c r="C7" s="492">
        <v>14645</v>
      </c>
    </row>
    <row r="8" spans="1:3" s="2" customFormat="1" ht="12" customHeight="1">
      <c r="A8" s="22" t="s">
        <v>122</v>
      </c>
      <c r="B8" s="660" t="s">
        <v>85</v>
      </c>
      <c r="C8" s="492"/>
    </row>
    <row r="9" spans="1:3" s="2" customFormat="1" ht="12" customHeight="1">
      <c r="A9" s="22" t="s">
        <v>123</v>
      </c>
      <c r="B9" s="660" t="s">
        <v>214</v>
      </c>
      <c r="C9" s="492"/>
    </row>
    <row r="10" spans="1:3" s="2" customFormat="1" ht="12" customHeight="1" thickBot="1">
      <c r="A10" s="22" t="s">
        <v>124</v>
      </c>
      <c r="B10" s="661" t="s">
        <v>216</v>
      </c>
      <c r="C10" s="492"/>
    </row>
    <row r="11" spans="1:3" s="2" customFormat="1" ht="12" customHeight="1" thickBot="1">
      <c r="A11" s="37" t="s">
        <v>5</v>
      </c>
      <c r="B11" s="38" t="s">
        <v>217</v>
      </c>
      <c r="C11" s="662">
        <f>+C12+C13+C14+C15+C16+C17+C18+C19</f>
        <v>128688</v>
      </c>
    </row>
    <row r="12" spans="1:3" s="2" customFormat="1" ht="12" customHeight="1">
      <c r="A12" s="26" t="s">
        <v>93</v>
      </c>
      <c r="B12" s="17" t="s">
        <v>222</v>
      </c>
      <c r="C12" s="663">
        <v>31870</v>
      </c>
    </row>
    <row r="13" spans="1:3" s="2" customFormat="1" ht="12" customHeight="1">
      <c r="A13" s="22" t="s">
        <v>94</v>
      </c>
      <c r="B13" s="10" t="s">
        <v>223</v>
      </c>
      <c r="C13" s="664">
        <v>1740</v>
      </c>
    </row>
    <row r="14" spans="1:3" s="2" customFormat="1" ht="12" customHeight="1">
      <c r="A14" s="22" t="s">
        <v>95</v>
      </c>
      <c r="B14" s="10" t="s">
        <v>224</v>
      </c>
      <c r="C14" s="664">
        <v>13650</v>
      </c>
    </row>
    <row r="15" spans="1:3" s="2" customFormat="1" ht="12" customHeight="1">
      <c r="A15" s="22" t="s">
        <v>96</v>
      </c>
      <c r="B15" s="10" t="s">
        <v>225</v>
      </c>
      <c r="C15" s="664"/>
    </row>
    <row r="16" spans="1:3" s="2" customFormat="1" ht="12" customHeight="1">
      <c r="A16" s="21" t="s">
        <v>218</v>
      </c>
      <c r="B16" s="9" t="s">
        <v>226</v>
      </c>
      <c r="C16" s="665"/>
    </row>
    <row r="17" spans="1:3" s="2" customFormat="1" ht="12" customHeight="1">
      <c r="A17" s="22" t="s">
        <v>219</v>
      </c>
      <c r="B17" s="10" t="s">
        <v>642</v>
      </c>
      <c r="C17" s="664">
        <v>81428</v>
      </c>
    </row>
    <row r="18" spans="1:3" s="2" customFormat="1" ht="12" customHeight="1">
      <c r="A18" s="22" t="s">
        <v>220</v>
      </c>
      <c r="B18" s="10" t="s">
        <v>228</v>
      </c>
      <c r="C18" s="664"/>
    </row>
    <row r="19" spans="1:3" s="2" customFormat="1" ht="12" customHeight="1" thickBot="1">
      <c r="A19" s="23" t="s">
        <v>221</v>
      </c>
      <c r="B19" s="12" t="s">
        <v>229</v>
      </c>
      <c r="C19" s="666"/>
    </row>
    <row r="20" spans="1:3" s="2" customFormat="1" ht="12" customHeight="1" thickBot="1">
      <c r="A20" s="37" t="s">
        <v>230</v>
      </c>
      <c r="B20" s="38" t="s">
        <v>643</v>
      </c>
      <c r="C20" s="667">
        <v>6600</v>
      </c>
    </row>
    <row r="21" spans="1:3" s="2" customFormat="1" ht="12" customHeight="1" thickBot="1">
      <c r="A21" s="37" t="s">
        <v>7</v>
      </c>
      <c r="B21" s="38" t="s">
        <v>233</v>
      </c>
      <c r="C21" s="662">
        <f>+C22+C23+C24+C25+C26+C27+C28+C29</f>
        <v>0</v>
      </c>
    </row>
    <row r="22" spans="1:3" s="2" customFormat="1" ht="12" customHeight="1">
      <c r="A22" s="24" t="s">
        <v>99</v>
      </c>
      <c r="B22" s="13" t="s">
        <v>239</v>
      </c>
      <c r="C22" s="668"/>
    </row>
    <row r="23" spans="1:3" s="2" customFormat="1" ht="12" customHeight="1">
      <c r="A23" s="22" t="s">
        <v>100</v>
      </c>
      <c r="B23" s="10" t="s">
        <v>240</v>
      </c>
      <c r="C23" s="664"/>
    </row>
    <row r="24" spans="1:3" s="2" customFormat="1" ht="12" customHeight="1">
      <c r="A24" s="22" t="s">
        <v>101</v>
      </c>
      <c r="B24" s="10" t="s">
        <v>241</v>
      </c>
      <c r="C24" s="664"/>
    </row>
    <row r="25" spans="1:3" s="2" customFormat="1" ht="12" customHeight="1">
      <c r="A25" s="25" t="s">
        <v>234</v>
      </c>
      <c r="B25" s="10" t="s">
        <v>104</v>
      </c>
      <c r="C25" s="669"/>
    </row>
    <row r="26" spans="1:3" s="2" customFormat="1" ht="12" customHeight="1">
      <c r="A26" s="25" t="s">
        <v>235</v>
      </c>
      <c r="B26" s="10" t="s">
        <v>242</v>
      </c>
      <c r="C26" s="669"/>
    </row>
    <row r="27" spans="1:3" s="2" customFormat="1" ht="12" customHeight="1">
      <c r="A27" s="22" t="s">
        <v>236</v>
      </c>
      <c r="B27" s="10" t="s">
        <v>243</v>
      </c>
      <c r="C27" s="664"/>
    </row>
    <row r="28" spans="1:3" s="2" customFormat="1" ht="12" customHeight="1">
      <c r="A28" s="22" t="s">
        <v>237</v>
      </c>
      <c r="B28" s="10" t="s">
        <v>644</v>
      </c>
      <c r="C28" s="670"/>
    </row>
    <row r="29" spans="1:3" s="2" customFormat="1" ht="12" customHeight="1" thickBot="1">
      <c r="A29" s="22" t="s">
        <v>238</v>
      </c>
      <c r="B29" s="20" t="s">
        <v>245</v>
      </c>
      <c r="C29" s="670"/>
    </row>
    <row r="30" spans="1:3" s="2" customFormat="1" ht="12" customHeight="1" thickBot="1">
      <c r="A30" s="671" t="s">
        <v>8</v>
      </c>
      <c r="B30" s="38" t="s">
        <v>645</v>
      </c>
      <c r="C30" s="491">
        <f>+C31+C37</f>
        <v>334660</v>
      </c>
    </row>
    <row r="31" spans="1:3" s="2" customFormat="1" ht="12" customHeight="1">
      <c r="A31" s="672" t="s">
        <v>102</v>
      </c>
      <c r="B31" s="673" t="s">
        <v>646</v>
      </c>
      <c r="C31" s="560">
        <f>+C32+C33+C34+C35+C36</f>
        <v>0</v>
      </c>
    </row>
    <row r="32" spans="1:3" s="2" customFormat="1" ht="12" customHeight="1">
      <c r="A32" s="674" t="s">
        <v>105</v>
      </c>
      <c r="B32" s="675" t="s">
        <v>647</v>
      </c>
      <c r="C32" s="499"/>
    </row>
    <row r="33" spans="1:3" s="2" customFormat="1" ht="12" customHeight="1">
      <c r="A33" s="674" t="s">
        <v>106</v>
      </c>
      <c r="B33" s="675" t="s">
        <v>648</v>
      </c>
      <c r="C33" s="499"/>
    </row>
    <row r="34" spans="1:3" s="2" customFormat="1" ht="12" customHeight="1">
      <c r="A34" s="674" t="s">
        <v>107</v>
      </c>
      <c r="B34" s="675" t="s">
        <v>649</v>
      </c>
      <c r="C34" s="499"/>
    </row>
    <row r="35" spans="1:3" s="2" customFormat="1" ht="12" customHeight="1">
      <c r="A35" s="674" t="s">
        <v>108</v>
      </c>
      <c r="B35" s="675" t="s">
        <v>650</v>
      </c>
      <c r="C35" s="499"/>
    </row>
    <row r="36" spans="1:3" s="2" customFormat="1" ht="12" customHeight="1">
      <c r="A36" s="674" t="s">
        <v>246</v>
      </c>
      <c r="B36" s="675" t="s">
        <v>651</v>
      </c>
      <c r="C36" s="499"/>
    </row>
    <row r="37" spans="1:3" s="2" customFormat="1" ht="12" customHeight="1">
      <c r="A37" s="674" t="s">
        <v>103</v>
      </c>
      <c r="B37" s="676" t="s">
        <v>652</v>
      </c>
      <c r="C37" s="558">
        <f>+C38+C39+C40+C41+C42</f>
        <v>334660</v>
      </c>
    </row>
    <row r="38" spans="1:3" s="2" customFormat="1" ht="12" customHeight="1">
      <c r="A38" s="674" t="s">
        <v>111</v>
      </c>
      <c r="B38" s="675" t="s">
        <v>647</v>
      </c>
      <c r="C38" s="499"/>
    </row>
    <row r="39" spans="1:3" s="2" customFormat="1" ht="12" customHeight="1">
      <c r="A39" s="674" t="s">
        <v>112</v>
      </c>
      <c r="B39" s="675" t="s">
        <v>648</v>
      </c>
      <c r="C39" s="499"/>
    </row>
    <row r="40" spans="1:3" s="2" customFormat="1" ht="12" customHeight="1">
      <c r="A40" s="674" t="s">
        <v>113</v>
      </c>
      <c r="B40" s="675" t="s">
        <v>649</v>
      </c>
      <c r="C40" s="499"/>
    </row>
    <row r="41" spans="1:3" s="2" customFormat="1" ht="12" customHeight="1">
      <c r="A41" s="674" t="s">
        <v>114</v>
      </c>
      <c r="B41" s="677" t="s">
        <v>650</v>
      </c>
      <c r="C41" s="499">
        <v>284245</v>
      </c>
    </row>
    <row r="42" spans="1:3" s="2" customFormat="1" ht="12" customHeight="1" thickBot="1">
      <c r="A42" s="678" t="s">
        <v>247</v>
      </c>
      <c r="B42" s="679" t="s">
        <v>653</v>
      </c>
      <c r="C42" s="500">
        <v>50415</v>
      </c>
    </row>
    <row r="43" spans="1:3" s="2" customFormat="1" ht="12" customHeight="1" thickBot="1">
      <c r="A43" s="37" t="s">
        <v>254</v>
      </c>
      <c r="B43" s="680" t="s">
        <v>654</v>
      </c>
      <c r="C43" s="491">
        <f>+C44+C45</f>
        <v>0</v>
      </c>
    </row>
    <row r="44" spans="1:3" s="2" customFormat="1" ht="12" customHeight="1">
      <c r="A44" s="24" t="s">
        <v>109</v>
      </c>
      <c r="B44" s="660" t="s">
        <v>655</v>
      </c>
      <c r="C44" s="497"/>
    </row>
    <row r="45" spans="1:3" s="2" customFormat="1" ht="12" customHeight="1" thickBot="1">
      <c r="A45" s="21" t="s">
        <v>110</v>
      </c>
      <c r="B45" s="681" t="s">
        <v>656</v>
      </c>
      <c r="C45" s="494"/>
    </row>
    <row r="46" spans="1:3" s="2" customFormat="1" ht="12" customHeight="1" thickBot="1">
      <c r="A46" s="37" t="s">
        <v>10</v>
      </c>
      <c r="B46" s="680" t="s">
        <v>657</v>
      </c>
      <c r="C46" s="491">
        <f>+C47+C48+C49</f>
        <v>0</v>
      </c>
    </row>
    <row r="47" spans="1:3" s="2" customFormat="1" ht="12" customHeight="1">
      <c r="A47" s="24" t="s">
        <v>260</v>
      </c>
      <c r="B47" s="660" t="s">
        <v>257</v>
      </c>
      <c r="C47" s="561"/>
    </row>
    <row r="48" spans="1:3" s="2" customFormat="1" ht="12" customHeight="1">
      <c r="A48" s="22" t="s">
        <v>261</v>
      </c>
      <c r="B48" s="675" t="s">
        <v>258</v>
      </c>
      <c r="C48" s="670"/>
    </row>
    <row r="49" spans="1:3" s="2" customFormat="1" ht="12" customHeight="1" thickBot="1">
      <c r="A49" s="21" t="s">
        <v>658</v>
      </c>
      <c r="B49" s="681" t="s">
        <v>659</v>
      </c>
      <c r="C49" s="510"/>
    </row>
    <row r="50" spans="1:5" s="2" customFormat="1" ht="17.25" customHeight="1" thickBot="1">
      <c r="A50" s="37" t="s">
        <v>262</v>
      </c>
      <c r="B50" s="682" t="s">
        <v>660</v>
      </c>
      <c r="C50" s="683"/>
      <c r="E50" s="76"/>
    </row>
    <row r="51" spans="1:3" s="2" customFormat="1" ht="12" customHeight="1" thickBot="1">
      <c r="A51" s="37" t="s">
        <v>12</v>
      </c>
      <c r="B51" s="42" t="s">
        <v>264</v>
      </c>
      <c r="C51" s="684">
        <f>+C6+C11+C20+C21+C30+C43+C46+C50</f>
        <v>484593</v>
      </c>
    </row>
    <row r="52" spans="1:3" s="2" customFormat="1" ht="12" customHeight="1" thickBot="1">
      <c r="A52" s="685" t="s">
        <v>13</v>
      </c>
      <c r="B52" s="658" t="s">
        <v>661</v>
      </c>
      <c r="C52" s="686">
        <f>+C53+C59</f>
        <v>71265</v>
      </c>
    </row>
    <row r="53" spans="1:3" s="2" customFormat="1" ht="12" customHeight="1">
      <c r="A53" s="687" t="s">
        <v>173</v>
      </c>
      <c r="B53" s="673" t="s">
        <v>662</v>
      </c>
      <c r="C53" s="688">
        <f>+C54+C55+C56+C57+C58</f>
        <v>31265</v>
      </c>
    </row>
    <row r="54" spans="1:3" s="2" customFormat="1" ht="12" customHeight="1">
      <c r="A54" s="689" t="s">
        <v>663</v>
      </c>
      <c r="B54" s="675" t="s">
        <v>664</v>
      </c>
      <c r="C54" s="670">
        <v>31265</v>
      </c>
    </row>
    <row r="55" spans="1:3" s="2" customFormat="1" ht="12" customHeight="1">
      <c r="A55" s="689" t="s">
        <v>665</v>
      </c>
      <c r="B55" s="675" t="s">
        <v>666</v>
      </c>
      <c r="C55" s="670"/>
    </row>
    <row r="56" spans="1:3" s="2" customFormat="1" ht="12" customHeight="1">
      <c r="A56" s="689" t="s">
        <v>667</v>
      </c>
      <c r="B56" s="675" t="s">
        <v>668</v>
      </c>
      <c r="C56" s="670"/>
    </row>
    <row r="57" spans="1:3" s="2" customFormat="1" ht="12" customHeight="1">
      <c r="A57" s="689" t="s">
        <v>669</v>
      </c>
      <c r="B57" s="675" t="s">
        <v>670</v>
      </c>
      <c r="C57" s="670"/>
    </row>
    <row r="58" spans="1:3" s="2" customFormat="1" ht="12" customHeight="1">
      <c r="A58" s="689" t="s">
        <v>671</v>
      </c>
      <c r="B58" s="675" t="s">
        <v>672</v>
      </c>
      <c r="C58" s="670"/>
    </row>
    <row r="59" spans="1:3" s="2" customFormat="1" ht="12" customHeight="1">
      <c r="A59" s="690" t="s">
        <v>174</v>
      </c>
      <c r="B59" s="676" t="s">
        <v>673</v>
      </c>
      <c r="C59" s="691">
        <f>+C60+C61+C62+C63+C64</f>
        <v>40000</v>
      </c>
    </row>
    <row r="60" spans="1:3" s="2" customFormat="1" ht="12" customHeight="1">
      <c r="A60" s="689" t="s">
        <v>674</v>
      </c>
      <c r="B60" s="675" t="s">
        <v>675</v>
      </c>
      <c r="C60" s="670"/>
    </row>
    <row r="61" spans="1:3" s="2" customFormat="1" ht="12" customHeight="1">
      <c r="A61" s="689" t="s">
        <v>676</v>
      </c>
      <c r="B61" s="675" t="s">
        <v>677</v>
      </c>
      <c r="C61" s="670">
        <v>40000</v>
      </c>
    </row>
    <row r="62" spans="1:3" s="2" customFormat="1" ht="12" customHeight="1">
      <c r="A62" s="689" t="s">
        <v>678</v>
      </c>
      <c r="B62" s="675" t="s">
        <v>679</v>
      </c>
      <c r="C62" s="670"/>
    </row>
    <row r="63" spans="1:3" s="2" customFormat="1" ht="12" customHeight="1">
      <c r="A63" s="689" t="s">
        <v>680</v>
      </c>
      <c r="B63" s="675" t="s">
        <v>681</v>
      </c>
      <c r="C63" s="670"/>
    </row>
    <row r="64" spans="1:3" s="2" customFormat="1" ht="12" customHeight="1" thickBot="1">
      <c r="A64" s="692" t="s">
        <v>682</v>
      </c>
      <c r="B64" s="681" t="s">
        <v>683</v>
      </c>
      <c r="C64" s="693"/>
    </row>
    <row r="65" spans="1:3" s="2" customFormat="1" ht="12" customHeight="1" thickBot="1">
      <c r="A65" s="694" t="s">
        <v>14</v>
      </c>
      <c r="B65" s="695" t="s">
        <v>684</v>
      </c>
      <c r="C65" s="686">
        <f>+C51+C52</f>
        <v>555858</v>
      </c>
    </row>
    <row r="66" spans="1:3" s="2" customFormat="1" ht="13.5" customHeight="1" thickBot="1">
      <c r="A66" s="696" t="s">
        <v>15</v>
      </c>
      <c r="B66" s="697" t="s">
        <v>685</v>
      </c>
      <c r="C66" s="698"/>
    </row>
    <row r="67" spans="1:3" s="2" customFormat="1" ht="12" customHeight="1" thickBot="1">
      <c r="A67" s="694" t="s">
        <v>16</v>
      </c>
      <c r="B67" s="695" t="s">
        <v>686</v>
      </c>
      <c r="C67" s="699">
        <f>+C65+C66</f>
        <v>555858</v>
      </c>
    </row>
    <row r="68" spans="1:3" s="2" customFormat="1" ht="12.75" customHeight="1">
      <c r="A68" s="7"/>
      <c r="B68" s="8"/>
      <c r="C68" s="700"/>
    </row>
    <row r="69" spans="1:3" ht="16.5" customHeight="1">
      <c r="A69" s="772" t="s">
        <v>32</v>
      </c>
      <c r="B69" s="772"/>
      <c r="C69" s="772"/>
    </row>
    <row r="70" spans="1:3" s="723" customFormat="1" ht="16.5" customHeight="1" thickBot="1">
      <c r="A70" s="778" t="s">
        <v>178</v>
      </c>
      <c r="B70" s="778"/>
      <c r="C70" s="260" t="s">
        <v>640</v>
      </c>
    </row>
    <row r="71" spans="1:3" ht="37.5" customHeight="1" thickBot="1">
      <c r="A71" s="46" t="s">
        <v>1</v>
      </c>
      <c r="B71" s="47" t="s">
        <v>33</v>
      </c>
      <c r="C71" s="72" t="s">
        <v>737</v>
      </c>
    </row>
    <row r="72" spans="1:3" s="73" customFormat="1" ht="12" customHeight="1" thickBot="1">
      <c r="A72" s="60">
        <v>1</v>
      </c>
      <c r="B72" s="61">
        <v>2</v>
      </c>
      <c r="C72" s="701">
        <v>3</v>
      </c>
    </row>
    <row r="73" spans="1:3" ht="12" customHeight="1" thickBot="1">
      <c r="A73" s="40" t="s">
        <v>3</v>
      </c>
      <c r="B73" s="57" t="s">
        <v>296</v>
      </c>
      <c r="C73" s="657">
        <f>+C74+C75+C76+C77+C78</f>
        <v>173612</v>
      </c>
    </row>
    <row r="74" spans="1:3" ht="12" customHeight="1">
      <c r="A74" s="26" t="s">
        <v>115</v>
      </c>
      <c r="B74" s="17" t="s">
        <v>34</v>
      </c>
      <c r="C74" s="663">
        <v>18097</v>
      </c>
    </row>
    <row r="75" spans="1:3" ht="12" customHeight="1">
      <c r="A75" s="22" t="s">
        <v>116</v>
      </c>
      <c r="B75" s="10" t="s">
        <v>297</v>
      </c>
      <c r="C75" s="664">
        <v>4582</v>
      </c>
    </row>
    <row r="76" spans="1:3" ht="12" customHeight="1">
      <c r="A76" s="22" t="s">
        <v>117</v>
      </c>
      <c r="B76" s="10" t="s">
        <v>161</v>
      </c>
      <c r="C76" s="669">
        <v>136653</v>
      </c>
    </row>
    <row r="77" spans="1:3" ht="12" customHeight="1">
      <c r="A77" s="22" t="s">
        <v>118</v>
      </c>
      <c r="B77" s="19" t="s">
        <v>298</v>
      </c>
      <c r="C77" s="669"/>
    </row>
    <row r="78" spans="1:3" ht="12" customHeight="1">
      <c r="A78" s="22" t="s">
        <v>130</v>
      </c>
      <c r="B78" s="35" t="s">
        <v>299</v>
      </c>
      <c r="C78" s="669">
        <v>14280</v>
      </c>
    </row>
    <row r="79" spans="1:3" ht="12" customHeight="1">
      <c r="A79" s="22" t="s">
        <v>119</v>
      </c>
      <c r="B79" s="10" t="s">
        <v>350</v>
      </c>
      <c r="C79" s="669"/>
    </row>
    <row r="80" spans="1:3" ht="12" customHeight="1">
      <c r="A80" s="22" t="s">
        <v>120</v>
      </c>
      <c r="B80" s="269" t="s">
        <v>351</v>
      </c>
      <c r="C80" s="669"/>
    </row>
    <row r="81" spans="1:3" ht="12" customHeight="1">
      <c r="A81" s="22" t="s">
        <v>131</v>
      </c>
      <c r="B81" s="269" t="s">
        <v>687</v>
      </c>
      <c r="C81" s="669">
        <v>1200</v>
      </c>
    </row>
    <row r="82" spans="1:3" ht="12" customHeight="1">
      <c r="A82" s="22" t="s">
        <v>132</v>
      </c>
      <c r="B82" s="270" t="s">
        <v>353</v>
      </c>
      <c r="C82" s="669">
        <v>7080</v>
      </c>
    </row>
    <row r="83" spans="1:3" ht="12" customHeight="1">
      <c r="A83" s="21" t="s">
        <v>133</v>
      </c>
      <c r="B83" s="271" t="s">
        <v>355</v>
      </c>
      <c r="C83" s="669"/>
    </row>
    <row r="84" spans="1:3" ht="12" customHeight="1">
      <c r="A84" s="22" t="s">
        <v>134</v>
      </c>
      <c r="B84" s="271" t="s">
        <v>356</v>
      </c>
      <c r="C84" s="669">
        <v>6000</v>
      </c>
    </row>
    <row r="85" spans="1:3" ht="12" customHeight="1" thickBot="1">
      <c r="A85" s="27" t="s">
        <v>136</v>
      </c>
      <c r="B85" s="272" t="s">
        <v>357</v>
      </c>
      <c r="C85" s="702"/>
    </row>
    <row r="86" spans="1:3" ht="12" customHeight="1" thickBot="1">
      <c r="A86" s="37" t="s">
        <v>4</v>
      </c>
      <c r="B86" s="56" t="s">
        <v>688</v>
      </c>
      <c r="C86" s="662">
        <f>+C87+C88+C89</f>
        <v>370073</v>
      </c>
    </row>
    <row r="87" spans="1:3" ht="12" customHeight="1">
      <c r="A87" s="24" t="s">
        <v>121</v>
      </c>
      <c r="B87" s="10" t="s">
        <v>689</v>
      </c>
      <c r="C87" s="668">
        <v>362431</v>
      </c>
    </row>
    <row r="88" spans="1:3" ht="12" customHeight="1">
      <c r="A88" s="24" t="s">
        <v>122</v>
      </c>
      <c r="B88" s="20" t="s">
        <v>303</v>
      </c>
      <c r="C88" s="664">
        <v>6000</v>
      </c>
    </row>
    <row r="89" spans="1:3" ht="12" customHeight="1">
      <c r="A89" s="24" t="s">
        <v>123</v>
      </c>
      <c r="B89" s="675" t="s">
        <v>690</v>
      </c>
      <c r="C89" s="492">
        <v>1642</v>
      </c>
    </row>
    <row r="90" spans="1:3" ht="12" customHeight="1">
      <c r="A90" s="24" t="s">
        <v>124</v>
      </c>
      <c r="B90" s="675" t="s">
        <v>691</v>
      </c>
      <c r="C90" s="492"/>
    </row>
    <row r="91" spans="1:3" ht="12" customHeight="1">
      <c r="A91" s="24" t="s">
        <v>125</v>
      </c>
      <c r="B91" s="675" t="s">
        <v>692</v>
      </c>
      <c r="C91" s="492">
        <v>1642</v>
      </c>
    </row>
    <row r="92" spans="1:3" ht="15.75">
      <c r="A92" s="24" t="s">
        <v>135</v>
      </c>
      <c r="B92" s="675" t="s">
        <v>693</v>
      </c>
      <c r="C92" s="492"/>
    </row>
    <row r="93" spans="1:3" ht="12" customHeight="1">
      <c r="A93" s="24" t="s">
        <v>142</v>
      </c>
      <c r="B93" s="703" t="s">
        <v>694</v>
      </c>
      <c r="C93" s="492"/>
    </row>
    <row r="94" spans="1:3" ht="12" customHeight="1">
      <c r="A94" s="24" t="s">
        <v>306</v>
      </c>
      <c r="B94" s="703" t="s">
        <v>695</v>
      </c>
      <c r="C94" s="492"/>
    </row>
    <row r="95" spans="1:3" ht="12" customHeight="1">
      <c r="A95" s="24" t="s">
        <v>307</v>
      </c>
      <c r="B95" s="703" t="s">
        <v>696</v>
      </c>
      <c r="C95" s="492"/>
    </row>
    <row r="96" spans="1:3" ht="24" customHeight="1" thickBot="1">
      <c r="A96" s="21" t="s">
        <v>308</v>
      </c>
      <c r="B96" s="704" t="s">
        <v>697</v>
      </c>
      <c r="C96" s="498"/>
    </row>
    <row r="97" spans="1:3" ht="12" customHeight="1" thickBot="1">
      <c r="A97" s="37" t="s">
        <v>5</v>
      </c>
      <c r="B97" s="202" t="s">
        <v>698</v>
      </c>
      <c r="C97" s="662">
        <f>+C98+C99</f>
        <v>12173</v>
      </c>
    </row>
    <row r="98" spans="1:3" ht="12" customHeight="1">
      <c r="A98" s="24" t="s">
        <v>93</v>
      </c>
      <c r="B98" s="13" t="s">
        <v>52</v>
      </c>
      <c r="C98" s="668"/>
    </row>
    <row r="99" spans="1:3" ht="12" customHeight="1" thickBot="1">
      <c r="A99" s="25" t="s">
        <v>94</v>
      </c>
      <c r="B99" s="20" t="s">
        <v>53</v>
      </c>
      <c r="C99" s="669">
        <v>12173</v>
      </c>
    </row>
    <row r="100" spans="1:3" s="724" customFormat="1" ht="12" customHeight="1" thickBot="1">
      <c r="A100" s="685" t="s">
        <v>6</v>
      </c>
      <c r="B100" s="658" t="s">
        <v>699</v>
      </c>
      <c r="C100" s="501"/>
    </row>
    <row r="101" spans="1:3" ht="12" customHeight="1" thickBot="1">
      <c r="A101" s="705" t="s">
        <v>7</v>
      </c>
      <c r="B101" s="706" t="s">
        <v>185</v>
      </c>
      <c r="C101" s="657">
        <f>+C73+C86+C97+C100</f>
        <v>555858</v>
      </c>
    </row>
    <row r="102" spans="1:3" ht="12" customHeight="1" thickBot="1">
      <c r="A102" s="685" t="s">
        <v>8</v>
      </c>
      <c r="B102" s="658" t="s">
        <v>700</v>
      </c>
      <c r="C102" s="662">
        <f>+C103+C111</f>
        <v>0</v>
      </c>
    </row>
    <row r="103" spans="1:3" ht="12" customHeight="1" thickBot="1">
      <c r="A103" s="726" t="s">
        <v>102</v>
      </c>
      <c r="B103" s="708" t="s">
        <v>701</v>
      </c>
      <c r="C103" s="662">
        <f>+C104+C105+C106+C107+C108+C109+C110</f>
        <v>0</v>
      </c>
    </row>
    <row r="104" spans="1:3" ht="12" customHeight="1">
      <c r="A104" s="710" t="s">
        <v>105</v>
      </c>
      <c r="B104" s="660" t="s">
        <v>702</v>
      </c>
      <c r="C104" s="711"/>
    </row>
    <row r="105" spans="1:3" ht="12" customHeight="1">
      <c r="A105" s="689" t="s">
        <v>106</v>
      </c>
      <c r="B105" s="675" t="s">
        <v>703</v>
      </c>
      <c r="C105" s="712"/>
    </row>
    <row r="106" spans="1:3" ht="12" customHeight="1">
      <c r="A106" s="689" t="s">
        <v>107</v>
      </c>
      <c r="B106" s="675" t="s">
        <v>704</v>
      </c>
      <c r="C106" s="712"/>
    </row>
    <row r="107" spans="1:3" ht="12" customHeight="1">
      <c r="A107" s="689" t="s">
        <v>108</v>
      </c>
      <c r="B107" s="675" t="s">
        <v>705</v>
      </c>
      <c r="C107" s="712"/>
    </row>
    <row r="108" spans="1:3" ht="12" customHeight="1">
      <c r="A108" s="689" t="s">
        <v>246</v>
      </c>
      <c r="B108" s="675" t="s">
        <v>706</v>
      </c>
      <c r="C108" s="712"/>
    </row>
    <row r="109" spans="1:3" ht="12" customHeight="1">
      <c r="A109" s="689" t="s">
        <v>316</v>
      </c>
      <c r="B109" s="675" t="s">
        <v>707</v>
      </c>
      <c r="C109" s="712"/>
    </row>
    <row r="110" spans="1:3" ht="12" customHeight="1" thickBot="1">
      <c r="A110" s="713" t="s">
        <v>317</v>
      </c>
      <c r="B110" s="714" t="s">
        <v>708</v>
      </c>
      <c r="C110" s="715"/>
    </row>
    <row r="111" spans="1:3" ht="12" customHeight="1" thickBot="1">
      <c r="A111" s="726" t="s">
        <v>103</v>
      </c>
      <c r="B111" s="708" t="s">
        <v>709</v>
      </c>
      <c r="C111" s="662">
        <f>+C112+C113+C114+C115+C116+C117+C118+C119</f>
        <v>0</v>
      </c>
    </row>
    <row r="112" spans="1:3" ht="12" customHeight="1">
      <c r="A112" s="710" t="s">
        <v>111</v>
      </c>
      <c r="B112" s="660" t="s">
        <v>702</v>
      </c>
      <c r="C112" s="711"/>
    </row>
    <row r="113" spans="1:3" ht="12" customHeight="1">
      <c r="A113" s="689" t="s">
        <v>112</v>
      </c>
      <c r="B113" s="675" t="s">
        <v>710</v>
      </c>
      <c r="C113" s="712"/>
    </row>
    <row r="114" spans="1:3" ht="12" customHeight="1">
      <c r="A114" s="689" t="s">
        <v>113</v>
      </c>
      <c r="B114" s="675" t="s">
        <v>704</v>
      </c>
      <c r="C114" s="712"/>
    </row>
    <row r="115" spans="1:3" ht="12" customHeight="1">
      <c r="A115" s="689" t="s">
        <v>114</v>
      </c>
      <c r="B115" s="675" t="s">
        <v>705</v>
      </c>
      <c r="C115" s="712"/>
    </row>
    <row r="116" spans="1:3" ht="12" customHeight="1">
      <c r="A116" s="689" t="s">
        <v>247</v>
      </c>
      <c r="B116" s="675" t="s">
        <v>706</v>
      </c>
      <c r="C116" s="712"/>
    </row>
    <row r="117" spans="1:3" ht="12" customHeight="1">
      <c r="A117" s="689" t="s">
        <v>319</v>
      </c>
      <c r="B117" s="675" t="s">
        <v>711</v>
      </c>
      <c r="C117" s="712"/>
    </row>
    <row r="118" spans="1:3" ht="12" customHeight="1">
      <c r="A118" s="689" t="s">
        <v>320</v>
      </c>
      <c r="B118" s="675" t="s">
        <v>708</v>
      </c>
      <c r="C118" s="712"/>
    </row>
    <row r="119" spans="1:3" ht="12" customHeight="1" thickBot="1">
      <c r="A119" s="713" t="s">
        <v>321</v>
      </c>
      <c r="B119" s="714" t="s">
        <v>712</v>
      </c>
      <c r="C119" s="715"/>
    </row>
    <row r="120" spans="1:3" ht="12" customHeight="1" thickBot="1">
      <c r="A120" s="685" t="s">
        <v>9</v>
      </c>
      <c r="B120" s="695" t="s">
        <v>713</v>
      </c>
      <c r="C120" s="716">
        <f>+C101+C102</f>
        <v>555858</v>
      </c>
    </row>
    <row r="121" spans="1:9" ht="15" customHeight="1" thickBot="1">
      <c r="A121" s="685" t="s">
        <v>10</v>
      </c>
      <c r="B121" s="695" t="s">
        <v>714</v>
      </c>
      <c r="C121" s="717"/>
      <c r="F121" s="76"/>
      <c r="G121" s="211"/>
      <c r="H121" s="211"/>
      <c r="I121" s="211"/>
    </row>
    <row r="122" spans="1:3" s="2" customFormat="1" ht="12.75" customHeight="1" thickBot="1">
      <c r="A122" s="718" t="s">
        <v>11</v>
      </c>
      <c r="B122" s="697" t="s">
        <v>715</v>
      </c>
      <c r="C122" s="686">
        <f>+C120+C121</f>
        <v>555858</v>
      </c>
    </row>
    <row r="123" spans="1:3" ht="7.5" customHeight="1">
      <c r="A123" s="719"/>
      <c r="B123" s="719"/>
      <c r="C123" s="720"/>
    </row>
    <row r="124" spans="1:3" ht="15.75">
      <c r="A124" s="779" t="s">
        <v>189</v>
      </c>
      <c r="B124" s="779"/>
      <c r="C124" s="779"/>
    </row>
    <row r="125" spans="1:3" ht="15" customHeight="1" thickBot="1">
      <c r="A125" s="775" t="s">
        <v>179</v>
      </c>
      <c r="B125" s="775"/>
      <c r="C125" s="656" t="s">
        <v>640</v>
      </c>
    </row>
    <row r="126" spans="1:4" ht="13.5" customHeight="1" thickBot="1">
      <c r="A126" s="37">
        <v>1</v>
      </c>
      <c r="B126" s="56" t="s">
        <v>332</v>
      </c>
      <c r="C126" s="721">
        <f>+C51-C101</f>
        <v>-71265</v>
      </c>
      <c r="D126" s="232"/>
    </row>
    <row r="127" spans="1:3" ht="7.5" customHeight="1">
      <c r="A127" s="719"/>
      <c r="B127" s="719"/>
      <c r="C127" s="720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..............................Önkormányzat
2013. ÉVI KÖLTSÉGVETÉS
ÖNKÉNT VÁLLALT FELADATAINAK MÉRLEGE&amp;10
&amp;R&amp;"Times New Roman CE,Félkövér dőlt"&amp;11 1.3. melléklet a 1/2014. (II.21.) 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F1" sqref="F1:F32"/>
    </sheetView>
  </sheetViews>
  <sheetFormatPr defaultColWidth="9.00390625" defaultRowHeight="12.75"/>
  <cols>
    <col min="1" max="1" width="6.875" style="80" customWidth="1"/>
    <col min="2" max="2" width="52.50390625" style="81" customWidth="1"/>
    <col min="3" max="3" width="16.625" style="80" customWidth="1"/>
    <col min="4" max="4" width="52.50390625" style="80" customWidth="1"/>
    <col min="5" max="5" width="16.625" style="80" customWidth="1"/>
    <col min="6" max="16384" width="9.375" style="80" customWidth="1"/>
  </cols>
  <sheetData>
    <row r="1" spans="2:6" ht="39.75" customHeight="1">
      <c r="B1" s="769" t="s">
        <v>190</v>
      </c>
      <c r="C1" s="769"/>
      <c r="D1" s="769"/>
      <c r="E1" s="769"/>
      <c r="F1" s="768" t="s">
        <v>834</v>
      </c>
    </row>
    <row r="2" spans="5:6" ht="12" customHeight="1" thickBot="1">
      <c r="E2" s="82" t="s">
        <v>57</v>
      </c>
      <c r="F2" s="768"/>
    </row>
    <row r="3" spans="1:6" ht="18" customHeight="1" thickBot="1">
      <c r="A3" s="766" t="s">
        <v>68</v>
      </c>
      <c r="B3" s="83" t="s">
        <v>44</v>
      </c>
      <c r="C3" s="84"/>
      <c r="D3" s="83" t="s">
        <v>50</v>
      </c>
      <c r="E3" s="85"/>
      <c r="F3" s="768"/>
    </row>
    <row r="4" spans="1:6" s="88" customFormat="1" ht="35.25" customHeight="1" thickBot="1">
      <c r="A4" s="767"/>
      <c r="B4" s="86" t="s">
        <v>58</v>
      </c>
      <c r="C4" s="87" t="s">
        <v>737</v>
      </c>
      <c r="D4" s="86" t="s">
        <v>58</v>
      </c>
      <c r="E4" s="543" t="s">
        <v>737</v>
      </c>
      <c r="F4" s="768"/>
    </row>
    <row r="5" spans="1:6" s="214" customFormat="1" ht="12" customHeight="1" thickBot="1">
      <c r="A5" s="215">
        <v>1</v>
      </c>
      <c r="B5" s="216">
        <v>2</v>
      </c>
      <c r="C5" s="217" t="s">
        <v>5</v>
      </c>
      <c r="D5" s="216" t="s">
        <v>6</v>
      </c>
      <c r="E5" s="218" t="s">
        <v>7</v>
      </c>
      <c r="F5" s="768"/>
    </row>
    <row r="6" spans="1:6" ht="18.75" customHeight="1">
      <c r="A6" s="204" t="s">
        <v>3</v>
      </c>
      <c r="B6" s="196" t="s">
        <v>231</v>
      </c>
      <c r="C6" s="53">
        <v>37500</v>
      </c>
      <c r="D6" s="196" t="s">
        <v>59</v>
      </c>
      <c r="E6" s="52">
        <v>204610</v>
      </c>
      <c r="F6" s="768"/>
    </row>
    <row r="7" spans="1:6" ht="20.25" customHeight="1">
      <c r="A7" s="205" t="s">
        <v>4</v>
      </c>
      <c r="B7" s="90" t="s">
        <v>258</v>
      </c>
      <c r="C7" s="54">
        <v>110120</v>
      </c>
      <c r="D7" s="90" t="s">
        <v>60</v>
      </c>
      <c r="E7" s="48">
        <v>53325</v>
      </c>
      <c r="F7" s="768"/>
    </row>
    <row r="8" spans="1:6" ht="12.75" customHeight="1">
      <c r="A8" s="205" t="s">
        <v>5</v>
      </c>
      <c r="B8" s="90" t="s">
        <v>814</v>
      </c>
      <c r="C8" s="54">
        <v>6600</v>
      </c>
      <c r="D8" s="90" t="s">
        <v>61</v>
      </c>
      <c r="E8" s="48">
        <v>221905</v>
      </c>
      <c r="F8" s="768"/>
    </row>
    <row r="9" spans="1:6" ht="12.75" customHeight="1">
      <c r="A9" s="205" t="s">
        <v>6</v>
      </c>
      <c r="B9" s="197" t="s">
        <v>87</v>
      </c>
      <c r="C9" s="54">
        <v>356186</v>
      </c>
      <c r="D9" s="90" t="s">
        <v>299</v>
      </c>
      <c r="E9" s="48">
        <v>13580</v>
      </c>
      <c r="F9" s="768"/>
    </row>
    <row r="10" spans="1:6" ht="12.75" customHeight="1">
      <c r="A10" s="205" t="s">
        <v>7</v>
      </c>
      <c r="B10" s="90" t="s">
        <v>129</v>
      </c>
      <c r="C10" s="54">
        <v>440</v>
      </c>
      <c r="D10" s="90" t="s">
        <v>36</v>
      </c>
      <c r="E10" s="48">
        <v>3000</v>
      </c>
      <c r="F10" s="768"/>
    </row>
    <row r="11" spans="1:6" ht="12.75" customHeight="1">
      <c r="A11" s="205" t="s">
        <v>8</v>
      </c>
      <c r="B11" s="90" t="s">
        <v>49</v>
      </c>
      <c r="C11" s="89"/>
      <c r="D11" s="90" t="s">
        <v>35</v>
      </c>
      <c r="E11" s="48">
        <v>32900</v>
      </c>
      <c r="F11" s="768"/>
    </row>
    <row r="12" spans="1:6" ht="12.75" customHeight="1">
      <c r="A12" s="205" t="s">
        <v>9</v>
      </c>
      <c r="B12" s="90" t="s">
        <v>141</v>
      </c>
      <c r="C12" s="54"/>
      <c r="D12" s="90"/>
      <c r="E12" s="48"/>
      <c r="F12" s="768"/>
    </row>
    <row r="13" spans="1:6" ht="12.75" customHeight="1">
      <c r="A13" s="205" t="s">
        <v>10</v>
      </c>
      <c r="B13" s="90" t="s">
        <v>198</v>
      </c>
      <c r="C13" s="54"/>
      <c r="D13" s="90"/>
      <c r="E13" s="48"/>
      <c r="F13" s="768"/>
    </row>
    <row r="14" spans="1:6" ht="12.75" customHeight="1">
      <c r="A14" s="205" t="s">
        <v>11</v>
      </c>
      <c r="B14" s="544"/>
      <c r="C14" s="89"/>
      <c r="D14" s="90"/>
      <c r="E14" s="48"/>
      <c r="F14" s="768"/>
    </row>
    <row r="15" spans="1:6" ht="12.75" customHeight="1">
      <c r="A15" s="205" t="s">
        <v>12</v>
      </c>
      <c r="B15" s="90"/>
      <c r="C15" s="54"/>
      <c r="D15" s="90"/>
      <c r="E15" s="48"/>
      <c r="F15" s="768"/>
    </row>
    <row r="16" spans="1:6" ht="12.75" customHeight="1">
      <c r="A16" s="205" t="s">
        <v>13</v>
      </c>
      <c r="B16" s="90"/>
      <c r="C16" s="54"/>
      <c r="D16" s="90"/>
      <c r="E16" s="48"/>
      <c r="F16" s="768"/>
    </row>
    <row r="17" spans="1:6" ht="12.75" customHeight="1" thickBot="1">
      <c r="A17" s="205" t="s">
        <v>14</v>
      </c>
      <c r="B17" s="104"/>
      <c r="C17" s="55"/>
      <c r="D17" s="90"/>
      <c r="E17" s="51"/>
      <c r="F17" s="768"/>
    </row>
    <row r="18" spans="1:6" ht="15.75" customHeight="1" thickBot="1">
      <c r="A18" s="207" t="s">
        <v>15</v>
      </c>
      <c r="B18" s="208" t="s">
        <v>175</v>
      </c>
      <c r="C18" s="223">
        <f>SUM(C6:C17)</f>
        <v>510846</v>
      </c>
      <c r="D18" s="220" t="s">
        <v>176</v>
      </c>
      <c r="E18" s="225">
        <f>SUM(E6:E17)</f>
        <v>529320</v>
      </c>
      <c r="F18" s="768"/>
    </row>
    <row r="19" spans="1:6" ht="12.75" customHeight="1">
      <c r="A19" s="233" t="s">
        <v>16</v>
      </c>
      <c r="B19" s="234" t="s">
        <v>191</v>
      </c>
      <c r="C19" s="247">
        <v>18474</v>
      </c>
      <c r="D19" s="198" t="s">
        <v>323</v>
      </c>
      <c r="E19" s="251"/>
      <c r="F19" s="768"/>
    </row>
    <row r="20" spans="1:6" ht="12.75" customHeight="1">
      <c r="A20" s="235" t="s">
        <v>17</v>
      </c>
      <c r="B20" s="236" t="s">
        <v>358</v>
      </c>
      <c r="C20" s="248"/>
      <c r="D20" s="198" t="s">
        <v>324</v>
      </c>
      <c r="E20" s="252"/>
      <c r="F20" s="768"/>
    </row>
    <row r="21" spans="1:6" ht="12.75" customHeight="1">
      <c r="A21" s="238" t="s">
        <v>18</v>
      </c>
      <c r="B21" s="198" t="s">
        <v>286</v>
      </c>
      <c r="C21" s="249"/>
      <c r="D21" s="198" t="s">
        <v>361</v>
      </c>
      <c r="E21" s="252"/>
      <c r="F21" s="768"/>
    </row>
    <row r="22" spans="1:6" ht="12.75" customHeight="1">
      <c r="A22" s="238" t="s">
        <v>19</v>
      </c>
      <c r="B22" s="198" t="s">
        <v>287</v>
      </c>
      <c r="C22" s="249"/>
      <c r="D22" s="198" t="s">
        <v>188</v>
      </c>
      <c r="E22" s="252"/>
      <c r="F22" s="768"/>
    </row>
    <row r="23" spans="1:6" ht="12.75" customHeight="1">
      <c r="A23" s="238" t="s">
        <v>20</v>
      </c>
      <c r="B23" s="198" t="s">
        <v>359</v>
      </c>
      <c r="C23" s="249"/>
      <c r="D23" s="239" t="s">
        <v>325</v>
      </c>
      <c r="E23" s="252"/>
      <c r="F23" s="768"/>
    </row>
    <row r="24" spans="1:6" ht="12.75" customHeight="1">
      <c r="A24" s="238" t="s">
        <v>21</v>
      </c>
      <c r="B24" s="198" t="s">
        <v>360</v>
      </c>
      <c r="C24" s="249"/>
      <c r="D24" s="198" t="s">
        <v>362</v>
      </c>
      <c r="E24" s="252"/>
      <c r="F24" s="768"/>
    </row>
    <row r="25" spans="1:6" ht="12.75" customHeight="1">
      <c r="A25" s="237" t="s">
        <v>22</v>
      </c>
      <c r="B25" s="239" t="s">
        <v>290</v>
      </c>
      <c r="C25" s="250"/>
      <c r="D25" s="196" t="s">
        <v>326</v>
      </c>
      <c r="E25" s="251"/>
      <c r="F25" s="768"/>
    </row>
    <row r="26" spans="1:6" ht="12.75" customHeight="1">
      <c r="A26" s="238" t="s">
        <v>23</v>
      </c>
      <c r="B26" s="198" t="s">
        <v>291</v>
      </c>
      <c r="C26" s="249"/>
      <c r="D26" s="90" t="s">
        <v>327</v>
      </c>
      <c r="E26" s="252"/>
      <c r="F26" s="768"/>
    </row>
    <row r="27" spans="1:6" ht="12.75" customHeight="1">
      <c r="A27" s="204" t="s">
        <v>24</v>
      </c>
      <c r="B27" s="196"/>
      <c r="C27" s="253"/>
      <c r="D27" s="196" t="s">
        <v>150</v>
      </c>
      <c r="E27" s="254"/>
      <c r="F27" s="768"/>
    </row>
    <row r="28" spans="1:6" ht="12.75" customHeight="1">
      <c r="A28" s="206" t="s">
        <v>25</v>
      </c>
      <c r="B28" s="104"/>
      <c r="C28" s="255"/>
      <c r="D28" s="104"/>
      <c r="E28" s="256"/>
      <c r="F28" s="768"/>
    </row>
    <row r="29" spans="1:6" ht="12.75" customHeight="1" thickBot="1">
      <c r="A29" s="212" t="s">
        <v>26</v>
      </c>
      <c r="B29" s="91"/>
      <c r="C29" s="259"/>
      <c r="D29" s="91"/>
      <c r="E29" s="257"/>
      <c r="F29" s="768"/>
    </row>
    <row r="30" spans="1:6" ht="15.75" customHeight="1" thickBot="1">
      <c r="A30" s="207" t="s">
        <v>27</v>
      </c>
      <c r="B30" s="208" t="s">
        <v>367</v>
      </c>
      <c r="C30" s="223">
        <f>SUM(C21:C29)</f>
        <v>0</v>
      </c>
      <c r="D30" s="208" t="s">
        <v>368</v>
      </c>
      <c r="E30" s="225">
        <f>SUM(E19:E29)</f>
        <v>0</v>
      </c>
      <c r="F30" s="768"/>
    </row>
    <row r="31" spans="1:6" ht="18" customHeight="1" thickBot="1">
      <c r="A31" s="207" t="s">
        <v>28</v>
      </c>
      <c r="B31" s="66" t="s">
        <v>370</v>
      </c>
      <c r="C31" s="223">
        <f>+C18+C19+C20+C30</f>
        <v>529320</v>
      </c>
      <c r="D31" s="66" t="s">
        <v>369</v>
      </c>
      <c r="E31" s="225">
        <f>+E18+E30</f>
        <v>529320</v>
      </c>
      <c r="F31" s="768"/>
    </row>
    <row r="32" spans="1:6" ht="18" customHeight="1" thickBot="1">
      <c r="A32" s="207" t="s">
        <v>29</v>
      </c>
      <c r="B32" s="279" t="s">
        <v>209</v>
      </c>
      <c r="C32" s="280">
        <f>IF(((E18-C18)&gt;0),E18-C18,"----")</f>
        <v>18474</v>
      </c>
      <c r="D32" s="279" t="s">
        <v>210</v>
      </c>
      <c r="E32" s="281" t="str">
        <f>IF(((C18-E18)&gt;0),C18-E18,"----")</f>
        <v>----</v>
      </c>
      <c r="F32" s="768"/>
    </row>
    <row r="35" ht="15.75">
      <c r="B35" s="213"/>
    </row>
  </sheetData>
  <sheetProtection/>
  <mergeCells count="3">
    <mergeCell ref="A3:A4"/>
    <mergeCell ref="F1:F32"/>
    <mergeCell ref="B1:E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15" workbookViewId="0" topLeftCell="A1">
      <selection activeCell="F1" sqref="F1:F29"/>
    </sheetView>
  </sheetViews>
  <sheetFormatPr defaultColWidth="9.00390625" defaultRowHeight="12.75"/>
  <cols>
    <col min="1" max="1" width="6.875" style="80" customWidth="1"/>
    <col min="2" max="2" width="52.50390625" style="81" customWidth="1"/>
    <col min="3" max="3" width="16.625" style="80" customWidth="1"/>
    <col min="4" max="4" width="52.50390625" style="80" customWidth="1"/>
    <col min="5" max="5" width="16.625" style="80" customWidth="1"/>
    <col min="6" max="16384" width="9.375" style="80" customWidth="1"/>
  </cols>
  <sheetData>
    <row r="1" spans="2:6" ht="39.75" customHeight="1">
      <c r="B1" s="769" t="s">
        <v>192</v>
      </c>
      <c r="C1" s="769"/>
      <c r="D1" s="769"/>
      <c r="E1" s="769"/>
      <c r="F1" s="768" t="s">
        <v>835</v>
      </c>
    </row>
    <row r="2" spans="5:6" ht="14.25" thickBot="1">
      <c r="E2" s="82" t="s">
        <v>57</v>
      </c>
      <c r="F2" s="768"/>
    </row>
    <row r="3" spans="1:6" ht="24" customHeight="1" thickBot="1">
      <c r="A3" s="780" t="s">
        <v>68</v>
      </c>
      <c r="B3" s="83" t="s">
        <v>44</v>
      </c>
      <c r="C3" s="84"/>
      <c r="D3" s="83" t="s">
        <v>50</v>
      </c>
      <c r="E3" s="85"/>
      <c r="F3" s="768"/>
    </row>
    <row r="4" spans="1:6" s="88" customFormat="1" ht="35.25" customHeight="1" thickBot="1">
      <c r="A4" s="781"/>
      <c r="B4" s="86" t="s">
        <v>58</v>
      </c>
      <c r="C4" s="87" t="s">
        <v>737</v>
      </c>
      <c r="D4" s="86" t="s">
        <v>58</v>
      </c>
      <c r="E4" s="543" t="s">
        <v>737</v>
      </c>
      <c r="F4" s="768"/>
    </row>
    <row r="5" spans="1:6" s="88" customFormat="1" ht="12" customHeight="1" thickBot="1">
      <c r="A5" s="215">
        <v>1</v>
      </c>
      <c r="B5" s="216">
        <v>2</v>
      </c>
      <c r="C5" s="217">
        <v>3</v>
      </c>
      <c r="D5" s="216">
        <v>4</v>
      </c>
      <c r="E5" s="218">
        <v>5</v>
      </c>
      <c r="F5" s="768"/>
    </row>
    <row r="6" spans="1:6" ht="12.75" customHeight="1">
      <c r="A6" s="204" t="s">
        <v>3</v>
      </c>
      <c r="B6" s="196" t="s">
        <v>84</v>
      </c>
      <c r="C6" s="53"/>
      <c r="D6" s="196" t="s">
        <v>302</v>
      </c>
      <c r="E6" s="52">
        <v>362431</v>
      </c>
      <c r="F6" s="768"/>
    </row>
    <row r="7" spans="1:6" ht="12.75" customHeight="1">
      <c r="A7" s="205" t="s">
        <v>4</v>
      </c>
      <c r="B7" s="90" t="s">
        <v>816</v>
      </c>
      <c r="C7" s="54">
        <v>71083</v>
      </c>
      <c r="D7" s="90" t="s">
        <v>303</v>
      </c>
      <c r="E7" s="48">
        <v>6000</v>
      </c>
      <c r="F7" s="768"/>
    </row>
    <row r="8" spans="1:6" ht="12.75" customHeight="1">
      <c r="A8" s="205" t="s">
        <v>5</v>
      </c>
      <c r="B8" s="90" t="s">
        <v>182</v>
      </c>
      <c r="C8" s="54"/>
      <c r="D8" s="90" t="s">
        <v>304</v>
      </c>
      <c r="E8" s="48"/>
      <c r="F8" s="768"/>
    </row>
    <row r="9" spans="1:6" ht="12.75" customHeight="1">
      <c r="A9" s="205" t="s">
        <v>6</v>
      </c>
      <c r="B9" s="90" t="s">
        <v>243</v>
      </c>
      <c r="C9" s="54"/>
      <c r="D9" s="90" t="s">
        <v>305</v>
      </c>
      <c r="E9" s="48"/>
      <c r="F9" s="768"/>
    </row>
    <row r="10" spans="1:6" ht="18" customHeight="1">
      <c r="A10" s="205" t="s">
        <v>7</v>
      </c>
      <c r="B10" s="90" t="s">
        <v>48</v>
      </c>
      <c r="C10" s="54"/>
      <c r="D10" s="90" t="s">
        <v>364</v>
      </c>
      <c r="E10" s="48"/>
      <c r="F10" s="768"/>
    </row>
    <row r="11" spans="1:6" ht="18.75" customHeight="1">
      <c r="A11" s="205" t="s">
        <v>8</v>
      </c>
      <c r="B11" s="90" t="s">
        <v>169</v>
      </c>
      <c r="C11" s="89"/>
      <c r="D11" s="90" t="s">
        <v>365</v>
      </c>
      <c r="E11" s="48"/>
      <c r="F11" s="768"/>
    </row>
    <row r="12" spans="1:6" ht="12.75" customHeight="1">
      <c r="A12" s="205" t="s">
        <v>9</v>
      </c>
      <c r="B12" s="90" t="s">
        <v>129</v>
      </c>
      <c r="C12" s="54"/>
      <c r="D12" s="90" t="s">
        <v>312</v>
      </c>
      <c r="E12" s="48">
        <v>1642</v>
      </c>
      <c r="F12" s="768"/>
    </row>
    <row r="13" spans="1:6" ht="12.75" customHeight="1">
      <c r="A13" s="205" t="s">
        <v>10</v>
      </c>
      <c r="B13" s="90" t="s">
        <v>363</v>
      </c>
      <c r="C13" s="54"/>
      <c r="D13" s="198" t="s">
        <v>36</v>
      </c>
      <c r="E13" s="48">
        <v>12173</v>
      </c>
      <c r="F13" s="768"/>
    </row>
    <row r="14" spans="1:6" ht="12.75" customHeight="1">
      <c r="A14" s="205" t="s">
        <v>11</v>
      </c>
      <c r="B14" s="90" t="s">
        <v>181</v>
      </c>
      <c r="C14" s="89">
        <v>334660</v>
      </c>
      <c r="D14" s="90" t="s">
        <v>815</v>
      </c>
      <c r="E14" s="48">
        <v>94762</v>
      </c>
      <c r="F14" s="768"/>
    </row>
    <row r="15" spans="1:6" ht="12.75" customHeight="1" thickBot="1">
      <c r="A15" s="205" t="s">
        <v>12</v>
      </c>
      <c r="B15" s="90"/>
      <c r="C15" s="48"/>
      <c r="D15" s="90"/>
      <c r="E15" s="48"/>
      <c r="F15" s="768"/>
    </row>
    <row r="16" spans="1:6" ht="15.75" customHeight="1" thickBot="1">
      <c r="A16" s="207" t="s">
        <v>13</v>
      </c>
      <c r="B16" s="208" t="s">
        <v>175</v>
      </c>
      <c r="C16" s="223">
        <f>SUM(C6:C15)</f>
        <v>405743</v>
      </c>
      <c r="D16" s="208" t="s">
        <v>176</v>
      </c>
      <c r="E16" s="225">
        <f>SUM(E6:E15)</f>
        <v>477008</v>
      </c>
      <c r="F16" s="768"/>
    </row>
    <row r="17" spans="1:6" ht="12.75" customHeight="1">
      <c r="A17" s="241" t="s">
        <v>14</v>
      </c>
      <c r="B17" s="234" t="s">
        <v>193</v>
      </c>
      <c r="C17" s="258">
        <v>31265</v>
      </c>
      <c r="D17" s="198" t="s">
        <v>323</v>
      </c>
      <c r="E17" s="254"/>
      <c r="F17" s="768"/>
    </row>
    <row r="18" spans="1:6" ht="12.75" customHeight="1">
      <c r="A18" s="205" t="s">
        <v>15</v>
      </c>
      <c r="B18" s="198" t="s">
        <v>286</v>
      </c>
      <c r="C18" s="249"/>
      <c r="D18" s="198" t="s">
        <v>329</v>
      </c>
      <c r="E18" s="252"/>
      <c r="F18" s="768"/>
    </row>
    <row r="19" spans="1:6" ht="12.75" customHeight="1">
      <c r="A19" s="205" t="s">
        <v>16</v>
      </c>
      <c r="B19" s="198" t="s">
        <v>183</v>
      </c>
      <c r="C19" s="249"/>
      <c r="D19" s="198" t="s">
        <v>187</v>
      </c>
      <c r="E19" s="252"/>
      <c r="F19" s="768"/>
    </row>
    <row r="20" spans="1:6" ht="12.75" customHeight="1">
      <c r="A20" s="205" t="s">
        <v>17</v>
      </c>
      <c r="B20" s="198" t="s">
        <v>184</v>
      </c>
      <c r="C20" s="249">
        <v>40000</v>
      </c>
      <c r="D20" s="198" t="s">
        <v>188</v>
      </c>
      <c r="E20" s="252"/>
      <c r="F20" s="768"/>
    </row>
    <row r="21" spans="1:6" ht="12.75" customHeight="1">
      <c r="A21" s="205" t="s">
        <v>18</v>
      </c>
      <c r="B21" s="198" t="s">
        <v>288</v>
      </c>
      <c r="C21" s="249"/>
      <c r="D21" s="239" t="s">
        <v>325</v>
      </c>
      <c r="E21" s="252"/>
      <c r="F21" s="768"/>
    </row>
    <row r="22" spans="1:6" ht="16.5" customHeight="1">
      <c r="A22" s="205" t="s">
        <v>19</v>
      </c>
      <c r="B22" s="239" t="s">
        <v>366</v>
      </c>
      <c r="C22" s="249"/>
      <c r="D22" s="198" t="s">
        <v>330</v>
      </c>
      <c r="E22" s="252"/>
      <c r="F22" s="768"/>
    </row>
    <row r="23" spans="1:6" ht="12.75" customHeight="1">
      <c r="A23" s="205" t="s">
        <v>20</v>
      </c>
      <c r="B23" s="198" t="s">
        <v>290</v>
      </c>
      <c r="C23" s="249"/>
      <c r="D23" s="196" t="s">
        <v>327</v>
      </c>
      <c r="E23" s="252"/>
      <c r="F23" s="768"/>
    </row>
    <row r="24" spans="1:6" ht="12.75" customHeight="1">
      <c r="A24" s="205" t="s">
        <v>21</v>
      </c>
      <c r="B24" s="196" t="s">
        <v>295</v>
      </c>
      <c r="C24" s="249"/>
      <c r="D24" s="90" t="s">
        <v>331</v>
      </c>
      <c r="E24" s="252"/>
      <c r="F24" s="768"/>
    </row>
    <row r="25" spans="1:6" ht="12.75" customHeight="1">
      <c r="A25" s="205" t="s">
        <v>22</v>
      </c>
      <c r="B25" s="104"/>
      <c r="C25" s="249"/>
      <c r="D25" s="196"/>
      <c r="E25" s="252"/>
      <c r="F25" s="768"/>
    </row>
    <row r="26" spans="1:6" ht="12.75" customHeight="1" thickBot="1">
      <c r="A26" s="206" t="s">
        <v>23</v>
      </c>
      <c r="B26" s="91"/>
      <c r="C26" s="255"/>
      <c r="D26" s="104"/>
      <c r="E26" s="256"/>
      <c r="F26" s="768"/>
    </row>
    <row r="27" spans="1:6" ht="15.75" customHeight="1" thickBot="1">
      <c r="A27" s="207" t="s">
        <v>24</v>
      </c>
      <c r="B27" s="208" t="s">
        <v>194</v>
      </c>
      <c r="C27" s="223">
        <f>SUM(C18:C26)</f>
        <v>40000</v>
      </c>
      <c r="D27" s="208" t="s">
        <v>197</v>
      </c>
      <c r="E27" s="124">
        <f>SUM(E17:E26)</f>
        <v>0</v>
      </c>
      <c r="F27" s="768"/>
    </row>
    <row r="28" spans="1:6" ht="18" customHeight="1" thickBot="1">
      <c r="A28" s="207" t="s">
        <v>25</v>
      </c>
      <c r="B28" s="66" t="s">
        <v>195</v>
      </c>
      <c r="C28" s="226">
        <f>+C16+C17+C27</f>
        <v>477008</v>
      </c>
      <c r="D28" s="66" t="s">
        <v>196</v>
      </c>
      <c r="E28" s="227">
        <f>+E16+E27</f>
        <v>477008</v>
      </c>
      <c r="F28" s="768"/>
    </row>
    <row r="29" spans="1:6" ht="18" customHeight="1" thickBot="1">
      <c r="A29" s="207" t="s">
        <v>26</v>
      </c>
      <c r="B29" s="67" t="s">
        <v>209</v>
      </c>
      <c r="C29" s="224">
        <f>IF(((E16-C16)&gt;0),E16-C16,"----")</f>
        <v>71265</v>
      </c>
      <c r="D29" s="67" t="s">
        <v>210</v>
      </c>
      <c r="E29" s="545" t="str">
        <f>IF(((C16-E16)&gt;0),C16-E16,"----")</f>
        <v>----</v>
      </c>
      <c r="F29" s="768"/>
    </row>
    <row r="30" ht="12.75">
      <c r="F30" s="282"/>
    </row>
    <row r="31" ht="12.75">
      <c r="F31" s="282"/>
    </row>
    <row r="32" spans="2:6" ht="15.75">
      <c r="B32" s="213"/>
      <c r="F32" s="282"/>
    </row>
  </sheetData>
  <sheetProtection/>
  <mergeCells count="3">
    <mergeCell ref="A3:A4"/>
    <mergeCell ref="F1:F29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="120" zoomScaleNormal="120" workbookViewId="0" topLeftCell="A1">
      <selection activeCell="I7" sqref="I7"/>
    </sheetView>
  </sheetViews>
  <sheetFormatPr defaultColWidth="9.00390625" defaultRowHeight="12.75"/>
  <cols>
    <col min="1" max="1" width="5.625" style="288" customWidth="1"/>
    <col min="2" max="2" width="44.875" style="288" customWidth="1"/>
    <col min="3" max="4" width="15.00390625" style="288" customWidth="1"/>
    <col min="5" max="5" width="9.625" style="288" customWidth="1"/>
    <col min="6" max="7" width="11.625" style="288" customWidth="1"/>
    <col min="8" max="8" width="12.625" style="288" customWidth="1"/>
    <col min="9" max="16384" width="9.375" style="288" customWidth="1"/>
  </cols>
  <sheetData>
    <row r="1" spans="1:8" ht="33" customHeight="1">
      <c r="A1" s="782" t="s">
        <v>466</v>
      </c>
      <c r="B1" s="782"/>
      <c r="C1" s="782"/>
      <c r="D1" s="782"/>
      <c r="E1" s="782"/>
      <c r="F1" s="782"/>
      <c r="G1" s="782"/>
      <c r="H1" s="782"/>
    </row>
    <row r="2" spans="1:9" ht="15.75" customHeight="1" thickBot="1">
      <c r="A2" s="289"/>
      <c r="B2" s="289"/>
      <c r="C2" s="289"/>
      <c r="D2" s="783"/>
      <c r="E2" s="783"/>
      <c r="F2" s="790" t="s">
        <v>41</v>
      </c>
      <c r="G2" s="790"/>
      <c r="H2" s="790"/>
      <c r="I2" s="296"/>
    </row>
    <row r="3" spans="1:8" ht="63" customHeight="1">
      <c r="A3" s="786" t="s">
        <v>1</v>
      </c>
      <c r="B3" s="788" t="s">
        <v>374</v>
      </c>
      <c r="C3" s="791" t="s">
        <v>375</v>
      </c>
      <c r="D3" s="792"/>
      <c r="E3" s="792"/>
      <c r="F3" s="792"/>
      <c r="G3" s="793"/>
      <c r="H3" s="784" t="s">
        <v>377</v>
      </c>
    </row>
    <row r="4" spans="1:8" ht="15.75" thickBot="1">
      <c r="A4" s="787"/>
      <c r="B4" s="789"/>
      <c r="C4" s="291" t="s">
        <v>211</v>
      </c>
      <c r="D4" s="291" t="s">
        <v>376</v>
      </c>
      <c r="E4" s="291" t="s">
        <v>596</v>
      </c>
      <c r="F4" s="291">
        <v>2016</v>
      </c>
      <c r="G4" s="647" t="s">
        <v>639</v>
      </c>
      <c r="H4" s="785"/>
    </row>
    <row r="5" spans="1:8" ht="15.75" thickBot="1">
      <c r="A5" s="293">
        <v>1</v>
      </c>
      <c r="B5" s="294">
        <v>2</v>
      </c>
      <c r="C5" s="294">
        <v>3</v>
      </c>
      <c r="D5" s="294">
        <v>4</v>
      </c>
      <c r="E5" s="294">
        <v>5</v>
      </c>
      <c r="F5" s="294">
        <v>6</v>
      </c>
      <c r="G5" s="648"/>
      <c r="H5" s="295">
        <v>7</v>
      </c>
    </row>
    <row r="6" spans="1:8" ht="15">
      <c r="A6" s="292" t="s">
        <v>3</v>
      </c>
      <c r="B6" s="336" t="s">
        <v>634</v>
      </c>
      <c r="C6" s="337">
        <v>0</v>
      </c>
      <c r="D6" s="337">
        <v>40000</v>
      </c>
      <c r="E6" s="337">
        <v>0</v>
      </c>
      <c r="F6" s="337">
        <v>0</v>
      </c>
      <c r="G6" s="649">
        <v>0</v>
      </c>
      <c r="H6" s="299">
        <f>SUM(C6:G6)</f>
        <v>40000</v>
      </c>
    </row>
    <row r="7" spans="1:8" ht="15">
      <c r="A7" s="290" t="s">
        <v>4</v>
      </c>
      <c r="B7" s="338" t="s">
        <v>635</v>
      </c>
      <c r="C7" s="339">
        <v>0</v>
      </c>
      <c r="D7" s="339">
        <v>6000</v>
      </c>
      <c r="E7" s="339">
        <v>0</v>
      </c>
      <c r="F7" s="339">
        <v>0</v>
      </c>
      <c r="G7" s="650">
        <v>0</v>
      </c>
      <c r="H7" s="300">
        <f>SUM(C7:G7)</f>
        <v>6000</v>
      </c>
    </row>
    <row r="8" spans="1:8" ht="15">
      <c r="A8" s="290" t="s">
        <v>5</v>
      </c>
      <c r="B8" s="338"/>
      <c r="C8" s="339"/>
      <c r="D8" s="339">
        <v>0</v>
      </c>
      <c r="E8" s="339">
        <v>0</v>
      </c>
      <c r="F8" s="339">
        <v>0</v>
      </c>
      <c r="G8" s="650"/>
      <c r="H8" s="300">
        <f>SUM(C8:F8)</f>
        <v>0</v>
      </c>
    </row>
    <row r="9" spans="1:8" ht="15">
      <c r="A9" s="290" t="s">
        <v>6</v>
      </c>
      <c r="B9" s="338"/>
      <c r="C9" s="339"/>
      <c r="D9" s="339"/>
      <c r="E9" s="339"/>
      <c r="F9" s="339"/>
      <c r="G9" s="650"/>
      <c r="H9" s="300">
        <f>SUM(C9:F9)</f>
        <v>0</v>
      </c>
    </row>
    <row r="10" spans="1:8" ht="15.75" thickBot="1">
      <c r="A10" s="297" t="s">
        <v>7</v>
      </c>
      <c r="B10" s="340"/>
      <c r="C10" s="341"/>
      <c r="D10" s="341"/>
      <c r="E10" s="341"/>
      <c r="F10" s="341"/>
      <c r="G10" s="651"/>
      <c r="H10" s="300">
        <f>SUM(C10:F10)</f>
        <v>0</v>
      </c>
    </row>
    <row r="11" spans="1:8" ht="15.75" thickBot="1">
      <c r="A11" s="293" t="s">
        <v>8</v>
      </c>
      <c r="B11" s="298" t="s">
        <v>378</v>
      </c>
      <c r="C11" s="301">
        <f aca="true" t="shared" si="0" ref="C11:H11">SUM(C6:C10)</f>
        <v>0</v>
      </c>
      <c r="D11" s="301">
        <f t="shared" si="0"/>
        <v>46000</v>
      </c>
      <c r="E11" s="301">
        <f t="shared" si="0"/>
        <v>0</v>
      </c>
      <c r="F11" s="301">
        <f t="shared" si="0"/>
        <v>0</v>
      </c>
      <c r="G11" s="652">
        <f t="shared" si="0"/>
        <v>0</v>
      </c>
      <c r="H11" s="302">
        <f t="shared" si="0"/>
        <v>46000</v>
      </c>
    </row>
  </sheetData>
  <sheetProtection/>
  <mergeCells count="7">
    <mergeCell ref="A1:H1"/>
    <mergeCell ref="D2:E2"/>
    <mergeCell ref="H3:H4"/>
    <mergeCell ref="A3:A4"/>
    <mergeCell ref="B3:B4"/>
    <mergeCell ref="F2:H2"/>
    <mergeCell ref="C3:G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melléklet a 1/2014. (II.21.)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="120" zoomScaleNormal="120" workbookViewId="0" topLeftCell="A1">
      <selection activeCell="D8" sqref="D8"/>
    </sheetView>
  </sheetViews>
  <sheetFormatPr defaultColWidth="9.00390625" defaultRowHeight="12.75"/>
  <cols>
    <col min="1" max="1" width="5.625" style="288" customWidth="1"/>
    <col min="2" max="2" width="68.625" style="288" customWidth="1"/>
    <col min="3" max="3" width="19.375" style="288" bestFit="1" customWidth="1"/>
    <col min="4" max="16384" width="9.375" style="288" customWidth="1"/>
  </cols>
  <sheetData>
    <row r="1" spans="1:3" ht="33" customHeight="1">
      <c r="A1" s="782" t="s">
        <v>562</v>
      </c>
      <c r="B1" s="782"/>
      <c r="C1" s="782"/>
    </row>
    <row r="2" spans="1:4" ht="15.75" customHeight="1" thickBot="1">
      <c r="A2" s="289"/>
      <c r="B2" s="289"/>
      <c r="C2" s="303" t="s">
        <v>41</v>
      </c>
      <c r="D2" s="296"/>
    </row>
    <row r="3" spans="1:3" ht="26.25" customHeight="1" thickBot="1">
      <c r="A3" s="342" t="s">
        <v>1</v>
      </c>
      <c r="B3" s="343" t="s">
        <v>371</v>
      </c>
      <c r="C3" s="344" t="s">
        <v>566</v>
      </c>
    </row>
    <row r="4" spans="1:3" ht="15.75" thickBot="1">
      <c r="A4" s="345">
        <v>1</v>
      </c>
      <c r="B4" s="346">
        <v>2</v>
      </c>
      <c r="C4" s="347">
        <v>3</v>
      </c>
    </row>
    <row r="5" spans="1:3" ht="15">
      <c r="A5" s="348" t="s">
        <v>3</v>
      </c>
      <c r="B5" s="349" t="s">
        <v>46</v>
      </c>
      <c r="C5" s="356">
        <v>44100</v>
      </c>
    </row>
    <row r="6" spans="1:3" ht="15">
      <c r="A6" s="350" t="s">
        <v>4</v>
      </c>
      <c r="B6" s="351" t="s">
        <v>379</v>
      </c>
      <c r="C6" s="357">
        <v>0</v>
      </c>
    </row>
    <row r="7" spans="1:3" ht="15">
      <c r="A7" s="350" t="s">
        <v>5</v>
      </c>
      <c r="B7" s="351" t="s">
        <v>380</v>
      </c>
      <c r="C7" s="357">
        <v>0</v>
      </c>
    </row>
    <row r="8" spans="1:3" ht="23.25">
      <c r="A8" s="350" t="s">
        <v>6</v>
      </c>
      <c r="B8" s="352" t="s">
        <v>384</v>
      </c>
      <c r="C8" s="357">
        <v>110120</v>
      </c>
    </row>
    <row r="9" spans="1:3" ht="15">
      <c r="A9" s="353" t="s">
        <v>7</v>
      </c>
      <c r="B9" s="354" t="s">
        <v>381</v>
      </c>
      <c r="C9" s="358">
        <v>0</v>
      </c>
    </row>
    <row r="10" spans="1:3" ht="15">
      <c r="A10" s="350" t="s">
        <v>8</v>
      </c>
      <c r="B10" s="351" t="s">
        <v>382</v>
      </c>
      <c r="C10" s="357">
        <v>0</v>
      </c>
    </row>
    <row r="11" spans="1:3" ht="15.75" thickBot="1">
      <c r="A11" s="353" t="s">
        <v>9</v>
      </c>
      <c r="B11" s="354" t="s">
        <v>372</v>
      </c>
      <c r="C11" s="358">
        <v>0</v>
      </c>
    </row>
    <row r="12" spans="1:3" ht="15.75" thickBot="1">
      <c r="A12" s="794" t="s">
        <v>383</v>
      </c>
      <c r="B12" s="795"/>
      <c r="C12" s="355">
        <f>SUM(C5:C11)</f>
        <v>154220</v>
      </c>
    </row>
    <row r="13" spans="1:3" ht="23.25" customHeight="1">
      <c r="A13" s="796" t="s">
        <v>463</v>
      </c>
      <c r="B13" s="796"/>
      <c r="C13" s="796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mell. a 1/2014. (II.21.)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E9" sqref="E9"/>
    </sheetView>
  </sheetViews>
  <sheetFormatPr defaultColWidth="9.00390625" defaultRowHeight="12.75"/>
  <cols>
    <col min="1" max="1" width="5.625" style="288" customWidth="1"/>
    <col min="2" max="2" width="78.00390625" style="288" customWidth="1"/>
    <col min="3" max="3" width="27.00390625" style="288" customWidth="1"/>
    <col min="4" max="16384" width="9.375" style="288" customWidth="1"/>
  </cols>
  <sheetData>
    <row r="1" spans="1:3" ht="33" customHeight="1">
      <c r="A1" s="782" t="s">
        <v>774</v>
      </c>
      <c r="B1" s="782"/>
      <c r="C1" s="782"/>
    </row>
    <row r="2" spans="1:4" ht="15.75" customHeight="1" thickBot="1">
      <c r="A2" s="289"/>
      <c r="B2" s="289"/>
      <c r="C2" s="303" t="s">
        <v>41</v>
      </c>
      <c r="D2" s="296"/>
    </row>
    <row r="3" spans="1:3" ht="26.25" customHeight="1" thickBot="1">
      <c r="A3" s="342" t="s">
        <v>1</v>
      </c>
      <c r="B3" s="343" t="s">
        <v>385</v>
      </c>
      <c r="C3" s="344" t="s">
        <v>452</v>
      </c>
    </row>
    <row r="4" spans="1:3" ht="15.75" thickBot="1">
      <c r="A4" s="345">
        <v>1</v>
      </c>
      <c r="B4" s="346">
        <v>2</v>
      </c>
      <c r="C4" s="347">
        <v>3</v>
      </c>
    </row>
    <row r="5" spans="1:3" ht="15">
      <c r="A5" s="348" t="s">
        <v>3</v>
      </c>
      <c r="B5" s="644" t="s">
        <v>632</v>
      </c>
      <c r="C5" s="645">
        <v>350981</v>
      </c>
    </row>
    <row r="6" spans="1:3" ht="15">
      <c r="A6" s="350" t="s">
        <v>4</v>
      </c>
      <c r="B6" s="359"/>
      <c r="C6" s="357"/>
    </row>
    <row r="7" spans="1:3" ht="15.75" thickBot="1">
      <c r="A7" s="353" t="s">
        <v>5</v>
      </c>
      <c r="B7" s="360"/>
      <c r="C7" s="358"/>
    </row>
    <row r="8" spans="1:3" ht="17.25" customHeight="1" thickBot="1">
      <c r="A8" s="345" t="s">
        <v>6</v>
      </c>
      <c r="B8" s="242" t="s">
        <v>386</v>
      </c>
      <c r="C8" s="355">
        <f>SUM(C5:C7)</f>
        <v>350981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5. melléklet a 1/2014. (II.21.)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:F1"/>
    </sheetView>
  </sheetViews>
  <sheetFormatPr defaultColWidth="9.00390625" defaultRowHeight="12.75"/>
  <cols>
    <col min="1" max="1" width="5.875" style="0" customWidth="1"/>
    <col min="2" max="2" width="53.375" style="0" customWidth="1"/>
    <col min="3" max="3" width="19.00390625" style="0" bestFit="1" customWidth="1"/>
    <col min="4" max="4" width="14.625" style="0" customWidth="1"/>
    <col min="5" max="5" width="12.50390625" style="0" bestFit="1" customWidth="1"/>
    <col min="6" max="6" width="13.00390625" style="0" bestFit="1" customWidth="1"/>
  </cols>
  <sheetData>
    <row r="1" spans="1:6" ht="15">
      <c r="A1" s="799" t="s">
        <v>836</v>
      </c>
      <c r="B1" s="799"/>
      <c r="C1" s="799"/>
      <c r="D1" s="799"/>
      <c r="E1" s="799"/>
      <c r="F1" s="799"/>
    </row>
    <row r="3" spans="1:6" ht="12.75">
      <c r="A3" s="802" t="s">
        <v>775</v>
      </c>
      <c r="B3" s="802"/>
      <c r="C3" s="802"/>
      <c r="D3" s="802"/>
      <c r="E3" s="802"/>
      <c r="F3" s="802"/>
    </row>
    <row r="4" spans="1:6" ht="12.75">
      <c r="A4" s="803" t="s">
        <v>601</v>
      </c>
      <c r="B4" s="803"/>
      <c r="C4" s="630" t="s">
        <v>776</v>
      </c>
      <c r="D4" s="630" t="s">
        <v>777</v>
      </c>
      <c r="E4" s="630" t="s">
        <v>778</v>
      </c>
      <c r="F4" s="630" t="s">
        <v>779</v>
      </c>
    </row>
    <row r="5" spans="1:6" ht="12.75">
      <c r="A5" s="630"/>
      <c r="B5" s="631"/>
      <c r="C5" s="632"/>
      <c r="D5" s="632"/>
      <c r="E5" s="632"/>
      <c r="F5" s="630"/>
    </row>
    <row r="6" spans="1:6" ht="12.75">
      <c r="A6" s="630" t="s">
        <v>479</v>
      </c>
      <c r="B6" s="797" t="s">
        <v>602</v>
      </c>
      <c r="C6" s="797"/>
      <c r="D6" s="797"/>
      <c r="E6" s="797"/>
      <c r="F6" s="797"/>
    </row>
    <row r="7" spans="1:6" ht="12.75">
      <c r="A7" s="630"/>
      <c r="B7" s="797"/>
      <c r="C7" s="797"/>
      <c r="D7" s="797"/>
      <c r="E7" s="797"/>
      <c r="F7" s="630" t="s">
        <v>376</v>
      </c>
    </row>
    <row r="8" spans="1:6" ht="12.75">
      <c r="A8" s="630" t="s">
        <v>3</v>
      </c>
      <c r="B8" s="797" t="s">
        <v>603</v>
      </c>
      <c r="C8" s="797"/>
      <c r="D8" s="797"/>
      <c r="E8" s="797"/>
      <c r="F8" s="632"/>
    </row>
    <row r="9" spans="1:6" ht="12.75">
      <c r="A9" s="634" t="s">
        <v>604</v>
      </c>
      <c r="B9" s="635" t="s">
        <v>605</v>
      </c>
      <c r="C9" s="630" t="s">
        <v>780</v>
      </c>
      <c r="D9" s="630">
        <v>23.13</v>
      </c>
      <c r="E9" s="643">
        <v>4580000</v>
      </c>
      <c r="F9" s="636">
        <v>105935400</v>
      </c>
    </row>
    <row r="10" spans="1:6" ht="12.75">
      <c r="A10" s="630"/>
      <c r="B10" s="632"/>
      <c r="C10" s="632"/>
      <c r="D10" s="632"/>
      <c r="E10" s="749"/>
      <c r="F10" s="637"/>
    </row>
    <row r="11" spans="1:6" ht="12.75">
      <c r="A11" s="630" t="s">
        <v>606</v>
      </c>
      <c r="B11" s="635" t="s">
        <v>607</v>
      </c>
      <c r="C11" s="632"/>
      <c r="D11" s="632"/>
      <c r="E11" s="749"/>
      <c r="F11" s="637"/>
    </row>
    <row r="12" spans="1:6" ht="12.75">
      <c r="A12" s="634" t="s">
        <v>608</v>
      </c>
      <c r="B12" s="635" t="s">
        <v>609</v>
      </c>
      <c r="C12" s="630" t="s">
        <v>781</v>
      </c>
      <c r="D12" s="630">
        <v>332.8</v>
      </c>
      <c r="E12" s="643">
        <v>22300</v>
      </c>
      <c r="F12" s="639">
        <v>7421440</v>
      </c>
    </row>
    <row r="13" spans="1:6" ht="12.75">
      <c r="A13" s="630"/>
      <c r="B13" s="632"/>
      <c r="C13" s="632"/>
      <c r="D13" s="632"/>
      <c r="E13" s="749"/>
      <c r="F13" s="639"/>
    </row>
    <row r="14" spans="1:6" ht="12.75">
      <c r="A14" s="634" t="s">
        <v>610</v>
      </c>
      <c r="B14" s="635" t="s">
        <v>611</v>
      </c>
      <c r="C14" s="630" t="s">
        <v>782</v>
      </c>
      <c r="D14" s="630">
        <v>32.4</v>
      </c>
      <c r="E14" s="643">
        <v>283200</v>
      </c>
      <c r="F14" s="639">
        <v>9175680</v>
      </c>
    </row>
    <row r="15" spans="1:6" ht="12.75">
      <c r="A15" s="630"/>
      <c r="B15" s="632"/>
      <c r="C15" s="632"/>
      <c r="D15" s="632"/>
      <c r="E15" s="749"/>
      <c r="F15" s="639"/>
    </row>
    <row r="16" spans="1:6" ht="12.75">
      <c r="A16" s="634" t="s">
        <v>783</v>
      </c>
      <c r="B16" s="635" t="s">
        <v>784</v>
      </c>
      <c r="C16" s="630" t="s">
        <v>785</v>
      </c>
      <c r="D16" s="632"/>
      <c r="E16" s="749"/>
      <c r="F16" s="639">
        <v>0</v>
      </c>
    </row>
    <row r="17" spans="1:6" ht="12.75">
      <c r="A17" s="630"/>
      <c r="B17" s="632"/>
      <c r="C17" s="630"/>
      <c r="D17" s="632"/>
      <c r="E17" s="749"/>
      <c r="F17" s="639"/>
    </row>
    <row r="18" spans="1:6" ht="12.75">
      <c r="A18" s="634" t="s">
        <v>612</v>
      </c>
      <c r="B18" s="635" t="s">
        <v>613</v>
      </c>
      <c r="C18" s="630" t="s">
        <v>782</v>
      </c>
      <c r="D18" s="630">
        <v>71.7</v>
      </c>
      <c r="E18" s="643">
        <v>227000</v>
      </c>
      <c r="F18" s="636">
        <v>16275900</v>
      </c>
    </row>
    <row r="19" spans="1:6" ht="12.75">
      <c r="A19" s="630"/>
      <c r="B19" s="632"/>
      <c r="C19" s="632"/>
      <c r="D19" s="632"/>
      <c r="E19" s="749"/>
      <c r="F19" s="639"/>
    </row>
    <row r="20" spans="1:6" ht="12.75">
      <c r="A20" s="634" t="s">
        <v>615</v>
      </c>
      <c r="B20" s="635" t="s">
        <v>786</v>
      </c>
      <c r="C20" s="634" t="s">
        <v>787</v>
      </c>
      <c r="D20" s="634">
        <v>4969</v>
      </c>
      <c r="E20" s="643">
        <v>2700</v>
      </c>
      <c r="F20" s="639">
        <v>13416300</v>
      </c>
    </row>
    <row r="21" spans="1:6" ht="12.75">
      <c r="A21" s="634"/>
      <c r="B21" s="635"/>
      <c r="C21" s="634"/>
      <c r="D21" s="634"/>
      <c r="E21" s="643"/>
      <c r="F21" s="639"/>
    </row>
    <row r="22" spans="1:6" ht="12.75">
      <c r="A22" s="634"/>
      <c r="B22" s="638" t="s">
        <v>616</v>
      </c>
      <c r="C22" s="634"/>
      <c r="D22" s="634"/>
      <c r="E22" s="643"/>
      <c r="F22" s="639">
        <f>SUM(F9:F20)</f>
        <v>152224720</v>
      </c>
    </row>
    <row r="23" spans="1:6" ht="12.75">
      <c r="A23" s="630"/>
      <c r="B23" s="632"/>
      <c r="C23" s="632"/>
      <c r="D23" s="632"/>
      <c r="E23" s="637"/>
      <c r="F23" s="639"/>
    </row>
    <row r="24" spans="1:6" ht="12.75">
      <c r="A24" s="630" t="s">
        <v>533</v>
      </c>
      <c r="B24" s="797" t="s">
        <v>617</v>
      </c>
      <c r="C24" s="797"/>
      <c r="D24" s="797"/>
      <c r="E24" s="797"/>
      <c r="F24" s="639"/>
    </row>
    <row r="25" spans="1:6" ht="12.75">
      <c r="A25" s="630"/>
      <c r="B25" s="632"/>
      <c r="C25" s="632"/>
      <c r="D25" s="632"/>
      <c r="E25" s="637"/>
      <c r="F25" s="639"/>
    </row>
    <row r="26" spans="1:6" ht="12.75">
      <c r="A26" s="630" t="s">
        <v>618</v>
      </c>
      <c r="B26" s="640" t="s">
        <v>619</v>
      </c>
      <c r="C26" s="798" t="s">
        <v>788</v>
      </c>
      <c r="D26" s="798"/>
      <c r="E26" s="798"/>
      <c r="F26" s="641">
        <v>71275307</v>
      </c>
    </row>
    <row r="27" spans="1:6" ht="12.75">
      <c r="A27" s="630"/>
      <c r="B27" s="632"/>
      <c r="C27" s="632"/>
      <c r="D27" s="632"/>
      <c r="E27" s="637"/>
      <c r="F27" s="639"/>
    </row>
    <row r="28" spans="1:6" ht="12.75">
      <c r="A28" s="630" t="s">
        <v>620</v>
      </c>
      <c r="B28" s="640" t="s">
        <v>621</v>
      </c>
      <c r="C28" s="634" t="s">
        <v>787</v>
      </c>
      <c r="D28" s="640"/>
      <c r="E28" s="637"/>
      <c r="F28" s="639">
        <v>8885334</v>
      </c>
    </row>
    <row r="29" spans="1:6" ht="12.75">
      <c r="A29" s="630"/>
      <c r="B29" s="632"/>
      <c r="C29" s="632"/>
      <c r="D29" s="632"/>
      <c r="E29" s="637"/>
      <c r="F29" s="639"/>
    </row>
    <row r="30" spans="1:6" ht="12.75">
      <c r="A30" s="630" t="s">
        <v>622</v>
      </c>
      <c r="B30" s="635" t="s">
        <v>789</v>
      </c>
      <c r="C30" s="630"/>
      <c r="D30" s="630"/>
      <c r="E30" s="643"/>
      <c r="F30" s="750"/>
    </row>
    <row r="31" spans="1:6" ht="12.75">
      <c r="A31" s="630"/>
      <c r="B31" s="635" t="s">
        <v>790</v>
      </c>
      <c r="C31" s="630" t="s">
        <v>787</v>
      </c>
      <c r="D31" s="630">
        <v>7.66</v>
      </c>
      <c r="E31" s="643">
        <v>1632000</v>
      </c>
      <c r="F31" s="750">
        <v>12501120</v>
      </c>
    </row>
    <row r="32" spans="1:6" ht="12.75">
      <c r="A32" s="630"/>
      <c r="B32" s="635" t="s">
        <v>791</v>
      </c>
      <c r="C32" s="632"/>
      <c r="D32" s="632"/>
      <c r="E32" s="637"/>
      <c r="F32" s="751">
        <v>38942456</v>
      </c>
    </row>
    <row r="33" spans="1:6" ht="12.75">
      <c r="A33" s="630" t="s">
        <v>554</v>
      </c>
      <c r="B33" s="797" t="s">
        <v>623</v>
      </c>
      <c r="C33" s="797"/>
      <c r="D33" s="797"/>
      <c r="E33" s="633"/>
      <c r="F33" s="752"/>
    </row>
    <row r="34" spans="1:6" ht="12.75">
      <c r="A34" s="630"/>
      <c r="B34" s="632"/>
      <c r="C34" s="632"/>
      <c r="D34" s="632"/>
      <c r="E34" s="637"/>
      <c r="F34" s="637"/>
    </row>
    <row r="35" spans="1:6" ht="12.75">
      <c r="A35" s="630" t="s">
        <v>4</v>
      </c>
      <c r="B35" s="635" t="s">
        <v>792</v>
      </c>
      <c r="C35" s="630" t="s">
        <v>787</v>
      </c>
      <c r="D35" s="630">
        <v>4969</v>
      </c>
      <c r="E35" s="639">
        <v>5487</v>
      </c>
      <c r="F35" s="641">
        <v>27264785</v>
      </c>
    </row>
    <row r="36" spans="1:6" ht="12.75">
      <c r="A36" s="630"/>
      <c r="B36" s="642" t="s">
        <v>793</v>
      </c>
      <c r="C36" s="632"/>
      <c r="D36" s="632"/>
      <c r="E36" s="637"/>
      <c r="F36" s="637"/>
    </row>
    <row r="37" spans="1:6" ht="12.75">
      <c r="A37" s="630"/>
      <c r="B37" s="638" t="s">
        <v>794</v>
      </c>
      <c r="C37" s="632"/>
      <c r="D37" s="632"/>
      <c r="E37" s="637"/>
      <c r="F37" s="639">
        <v>-2457931</v>
      </c>
    </row>
    <row r="38" spans="1:6" ht="12.75">
      <c r="A38" s="630" t="s">
        <v>5</v>
      </c>
      <c r="B38" s="800" t="s">
        <v>624</v>
      </c>
      <c r="C38" s="801"/>
      <c r="D38" s="630"/>
      <c r="E38" s="643"/>
      <c r="F38" s="643"/>
    </row>
    <row r="39" spans="1:6" ht="12.75">
      <c r="A39" s="630" t="s">
        <v>614</v>
      </c>
      <c r="B39" s="632" t="s">
        <v>625</v>
      </c>
      <c r="C39" s="630" t="s">
        <v>787</v>
      </c>
      <c r="D39" s="630">
        <v>175</v>
      </c>
      <c r="E39" s="643">
        <v>55360</v>
      </c>
      <c r="F39" s="639">
        <v>9688000</v>
      </c>
    </row>
    <row r="40" spans="1:6" ht="12.75">
      <c r="A40" s="630"/>
      <c r="B40" s="632"/>
      <c r="C40" s="632"/>
      <c r="D40" s="632"/>
      <c r="E40" s="643"/>
      <c r="F40" s="639"/>
    </row>
    <row r="41" spans="1:6" ht="12.75">
      <c r="A41" s="630" t="s">
        <v>6</v>
      </c>
      <c r="B41" s="635" t="s">
        <v>626</v>
      </c>
      <c r="C41" s="632"/>
      <c r="D41" s="632"/>
      <c r="E41" s="643"/>
      <c r="F41" s="639"/>
    </row>
    <row r="42" spans="1:6" ht="12.75">
      <c r="A42" s="630" t="s">
        <v>627</v>
      </c>
      <c r="B42" s="632" t="s">
        <v>628</v>
      </c>
      <c r="C42" s="798" t="s">
        <v>788</v>
      </c>
      <c r="D42" s="798"/>
      <c r="E42" s="798"/>
      <c r="F42" s="639">
        <v>20848320</v>
      </c>
    </row>
    <row r="43" spans="1:6" ht="12.75">
      <c r="A43" s="630" t="s">
        <v>629</v>
      </c>
      <c r="B43" s="632" t="s">
        <v>630</v>
      </c>
      <c r="C43" s="798" t="s">
        <v>788</v>
      </c>
      <c r="D43" s="798"/>
      <c r="E43" s="798"/>
      <c r="F43" s="639">
        <v>9099000</v>
      </c>
    </row>
    <row r="44" spans="1:6" ht="12.75">
      <c r="A44" s="630"/>
      <c r="B44" s="632"/>
      <c r="C44" s="632"/>
      <c r="D44" s="632"/>
      <c r="E44" s="643"/>
      <c r="F44" s="639"/>
    </row>
    <row r="45" spans="1:6" ht="12.75">
      <c r="A45" s="630" t="s">
        <v>557</v>
      </c>
      <c r="B45" s="638" t="s">
        <v>570</v>
      </c>
      <c r="C45" s="630" t="s">
        <v>787</v>
      </c>
      <c r="D45" s="638">
        <v>4969</v>
      </c>
      <c r="E45" s="643">
        <v>1140</v>
      </c>
      <c r="F45" s="751">
        <v>5664660</v>
      </c>
    </row>
    <row r="46" spans="1:6" ht="12.75">
      <c r="A46" s="630" t="s">
        <v>615</v>
      </c>
      <c r="B46" s="632" t="s">
        <v>631</v>
      </c>
      <c r="C46" s="632"/>
      <c r="D46" s="632"/>
      <c r="E46" s="643"/>
      <c r="F46" s="639"/>
    </row>
    <row r="47" spans="1:6" ht="12.75">
      <c r="A47" s="630"/>
      <c r="B47" s="638" t="s">
        <v>795</v>
      </c>
      <c r="C47" s="632"/>
      <c r="D47" s="632"/>
      <c r="E47" s="643"/>
      <c r="F47" s="639">
        <f>SUM(F22:F46)</f>
        <v>353935771</v>
      </c>
    </row>
    <row r="48" spans="1:6" ht="12.75">
      <c r="A48" s="753"/>
      <c r="E48" s="754"/>
      <c r="F48" s="755"/>
    </row>
    <row r="49" spans="1:6" ht="12.75">
      <c r="A49" s="797" t="s">
        <v>796</v>
      </c>
      <c r="B49" s="797"/>
      <c r="C49" s="797"/>
      <c r="D49" s="797"/>
      <c r="E49" s="797"/>
      <c r="F49" s="797"/>
    </row>
    <row r="50" spans="1:6" ht="12.75">
      <c r="A50" s="630"/>
      <c r="B50" s="632"/>
      <c r="C50" s="632"/>
      <c r="D50" s="632"/>
      <c r="E50" s="637"/>
      <c r="F50" s="639"/>
    </row>
    <row r="51" spans="1:6" ht="12.75">
      <c r="A51" s="634"/>
      <c r="B51" s="635" t="s">
        <v>797</v>
      </c>
      <c r="C51" s="634"/>
      <c r="D51" s="634"/>
      <c r="E51" s="643"/>
      <c r="F51" s="639">
        <v>2160000</v>
      </c>
    </row>
    <row r="52" spans="1:6" ht="12.75">
      <c r="A52" s="634"/>
      <c r="B52" s="635" t="s">
        <v>798</v>
      </c>
      <c r="C52" s="634"/>
      <c r="D52" s="634"/>
      <c r="E52" s="643"/>
      <c r="F52" s="639">
        <v>89969</v>
      </c>
    </row>
    <row r="53" spans="1:6" ht="12.75">
      <c r="A53" s="630"/>
      <c r="B53" s="638" t="s">
        <v>799</v>
      </c>
      <c r="C53" s="638"/>
      <c r="D53" s="638"/>
      <c r="E53" s="639"/>
      <c r="F53" s="639">
        <f>SUM(F51:F52)</f>
        <v>2249969</v>
      </c>
    </row>
    <row r="54" spans="1:6" ht="12.75">
      <c r="A54" s="753"/>
      <c r="E54" s="570"/>
      <c r="F54" s="570"/>
    </row>
    <row r="55" spans="1:6" ht="12.75">
      <c r="A55" s="630"/>
      <c r="B55" s="638" t="s">
        <v>800</v>
      </c>
      <c r="C55" s="638"/>
      <c r="D55" s="638"/>
      <c r="E55" s="639"/>
      <c r="F55" s="639">
        <v>356185740</v>
      </c>
    </row>
  </sheetData>
  <mergeCells count="13">
    <mergeCell ref="B8:E8"/>
    <mergeCell ref="B24:E24"/>
    <mergeCell ref="C26:E26"/>
    <mergeCell ref="A49:F49"/>
    <mergeCell ref="C43:E43"/>
    <mergeCell ref="A1:F1"/>
    <mergeCell ref="B33:D33"/>
    <mergeCell ref="B38:C38"/>
    <mergeCell ref="C42:E42"/>
    <mergeCell ref="A3:F3"/>
    <mergeCell ref="A4:B4"/>
    <mergeCell ref="B6:F6"/>
    <mergeCell ref="B7:E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Titkárság</cp:lastModifiedBy>
  <cp:lastPrinted>2014-02-03T14:29:34Z</cp:lastPrinted>
  <dcterms:created xsi:type="dcterms:W3CDTF">1999-10-30T10:30:45Z</dcterms:created>
  <dcterms:modified xsi:type="dcterms:W3CDTF">2014-02-21T08:23:41Z</dcterms:modified>
  <cp:category/>
  <cp:version/>
  <cp:contentType/>
  <cp:contentStatus/>
</cp:coreProperties>
</file>