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0"/>
  </bookViews>
  <sheets>
    <sheet name="1.melléklet" sheetId="1" state="visible" r:id="rId2"/>
    <sheet name="2.1 melléklet" sheetId="2" state="visible" r:id="rId3"/>
    <sheet name="2.2.melléklet" sheetId="3" state="visible" r:id="rId4"/>
    <sheet name="3. 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 melléklet" sheetId="8" state="visible" r:id="rId9"/>
    <sheet name="8.1 melléklet" sheetId="9" state="visible" r:id="rId10"/>
    <sheet name="8.2 melléklet" sheetId="10" state="visible" r:id="rId11"/>
    <sheet name="9. melléklet" sheetId="11" state="visible" r:id="rId1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<sst xmlns="http://schemas.openxmlformats.org/spreadsheetml/2006/main" count="1288" uniqueCount="441">
  <si>
    <t xml:space="preserve">1.melléklet 1/2018 (II.20.) 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</si>
  <si>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</si>
  <si>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</si>
  <si>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</si>
  <si>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</si>
  <si>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2018.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</si>
  <si>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</si>
  <si>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</si>
  <si>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</si>
  <si>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</si>
  <si>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</si>
  <si>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</si>
  <si>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</si>
  <si>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</si>
  <si>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</si>
  <si>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</si>
  <si>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</si>
  <si>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</si>
  <si>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</si>
  <si>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</si>
  <si>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</si>
  <si>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</si>
  <si>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</si>
  <si>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</si>
  <si>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</si>
  <si>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</si>
  <si>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</si>
  <si>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</si>
  <si>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</si>
  <si>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</si>
  <si>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</si>
  <si>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</si>
  <si>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</si>
  <si>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</si>
  <si>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</si>
  <si>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</si>
  <si>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</si>
  <si>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</si>
  <si>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</si>
  <si>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</si>
  <si>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</si>
  <si>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</si>
  <si>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</si>
  <si>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</si>
  <si>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</si>
  <si>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</si>
  <si>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</si>
  <si>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</si>
  <si>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</si>
  <si>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</si>
  <si>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</si>
  <si>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</si>
  <si>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</si>
  <si>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</si>
  <si>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</si>
  <si>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</si>
  <si>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</si>
  <si>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</si>
  <si>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</si>
  <si>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</si>
  <si>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</si>
  <si>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</si>
  <si>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</si>
  <si>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</si>
  <si>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</si>
  <si>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</si>
  <si>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</si>
  <si>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</si>
  <si>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</si>
  <si>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</si>
  <si>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</si>
  <si>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</si>
  <si>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</si>
  <si>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</si>
  <si>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</si>
  <si>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</si>
  <si>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</si>
  <si>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</si>
  <si>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</si>
  <si>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</si>
  <si>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</si>
  <si>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</si>
  <si>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</si>
  <si>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</si>
  <si>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</si>
  <si>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</si>
  <si>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</si>
  <si>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</si>
  <si>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</si>
  <si>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</si>
  <si>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</si>
  <si>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</si>
  <si>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</si>
  <si>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</si>
  <si>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</si>
  <si>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</si>
  <si>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</si>
  <si>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</si>
  <si>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</si>
  <si>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</si>
  <si>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</si>
  <si>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</si>
  <si>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</si>
  <si>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</si>
  <si>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</si>
  <si>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</si>
  <si>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</si>
  <si>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</si>
  <si>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</si>
  <si>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</si>
  <si>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</si>
  <si>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</si>
  <si>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</si>
  <si>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</si>
  <si>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</si>
  <si>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</si>
  <si>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</si>
  <si>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</si>
  <si>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</si>
  <si>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</si>
  <si>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</si>
  <si>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</si>
  <si>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</si>
  <si>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</si>
  <si>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</si>
  <si>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</si>
  <si>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</si>
  <si>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</si>
  <si>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</si>
  <si>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</si>
  <si>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</si>
  <si>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</si>
  <si>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</si>
  <si>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</si>
  <si>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</si>
  <si>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</si>
  <si>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</si>
  <si>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</si>
  <si>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</si>
  <si>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</si>
  <si>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</si>
  <si>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</si>
  <si>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</si>
  <si>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</si>
  <si>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</si>
  <si>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</si>
  <si>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</si>
  <si>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</si>
  <si>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</si>
  <si>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</si>
  <si>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</si>
  <si>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</si>
  <si>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</si>
  <si>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</si>
  <si>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</si>
  <si>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</si>
  <si>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</si>
  <si>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</si>
  <si>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</si>
  <si>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</si>
  <si>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</si>
  <si>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</si>
  <si>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</si>
  <si>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</si>
  <si>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</si>
  <si>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</si>
  <si>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1/2018(II.20.)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</si>
  <si>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</si>
  <si>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</si>
  <si>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</si>
  <si>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</si>
  <si>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</si>
  <si>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</si>
  <si>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</si>
  <si>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</si>
  <si>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</si>
  <si>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</si>
  <si>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</si>
  <si>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- Garancia- és kezességvállalásból kifizetés ÁH-n belülre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</si>
  <si>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</si>
  <si>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</si>
  <si>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</si>
  <si>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</si>
  <si>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</si>
  <si>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</si>
  <si>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</si>
  <si>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</si>
  <si>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</si>
  <si>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</si>
  <si>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</si>
  <si>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</si>
  <si>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</si>
  <si>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</si>
  <si>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</si>
  <si>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</si>
  <si>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</si>
  <si>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</si>
  <si>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</si>
  <si>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</si>
  <si>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</si>
  <si>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</si>
  <si>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</si>
  <si>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</si>
  <si>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</si>
  <si>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</si>
  <si>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</si>
  <si>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</si>
  <si>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</si>
  <si>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</si>
  <si>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</si>
  <si>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</si>
  <si>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</si>
  <si>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</si>
  <si>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</si>
  <si>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</si>
  <si>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</si>
  <si>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</si>
  <si>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</si>
  <si>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</si>
  <si>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</si>
  <si>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</si>
  <si>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</si>
  <si>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</si>
  <si>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</si>
  <si>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</si>
  <si>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</si>
  <si>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</si>
  <si>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</si>
  <si>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</si>
  <si>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</si>
  <si>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</si>
  <si>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</si>
  <si>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</si>
  <si>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</si>
  <si>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</si>
  <si>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</si>
  <si>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</si>
  <si>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</si>
  <si>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</si>
  <si>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KÖLTSÉGVETÉSI, FINANSZÍROZÁSI BEVÉTELEK ÉS KIADÁSOK EGYENLEGE</t>
  </si>
  <si>
    <t xml:space="preserve">3. sz. táblázat</t>
  </si>
  <si>
    <t xml:space="preserve">Ezer forintban</t>
  </si>
  <si>
    <t xml:space="preserve">Költségvetési hiány, többlet ( költségvetési bevételek 9. sor - költségvetési kiadások 4. sor) (+/-)</t>
  </si>
  <si>
    <t xml:space="preserve">Finanszírozási bevételek, kiadások egyenlege (finanszírozási bevételek 16. sor - finanszírozási kiadások 9. sor) (+/-)</t>
  </si>
  <si>
    <t xml:space="preserve">2.1 melléklet az 1/2018 (II.20.) önkormányzati rendelethez</t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</si>
  <si>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</si>
  <si>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</si>
  <si>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</si>
  <si>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</si>
  <si>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</si>
  <si>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</si>
  <si>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</si>
  <si>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</si>
  <si>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</si>
  <si>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</si>
  <si>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</si>
  <si>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</si>
  <si>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</si>
  <si>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</si>
  <si>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</si>
  <si>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</si>
  <si>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</si>
  <si>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</si>
  <si>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</si>
  <si>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</si>
  <si>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</si>
  <si>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</si>
  <si>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</si>
  <si>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</si>
  <si>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</si>
  <si>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Egyéb belső finanszírozási bevételek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</si>
  <si>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</si>
  <si>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</si>
  <si>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</si>
  <si>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</si>
  <si>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</si>
  <si>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</si>
  <si>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</si>
  <si>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Értékpapírok bevételei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</si>
  <si>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</si>
  <si>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</si>
  <si>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</si>
  <si>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</si>
  <si>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</si>
  <si>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</si>
  <si>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</si>
  <si>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</si>
  <si>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</si>
  <si>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</si>
  <si>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</si>
  <si>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</si>
  <si>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</si>
  <si>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melléklet az 1/2018 (II.20.)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</si>
  <si>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</si>
  <si>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</si>
  <si>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</si>
  <si>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</si>
  <si>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</si>
  <si>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</si>
  <si>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</si>
  <si>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</si>
  <si>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</si>
  <si>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</si>
  <si>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</si>
  <si>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</si>
  <si>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Hitelek törlesztése</t>
  </si>
  <si>
    <t xml:space="preserve">Értékpapír értékesítése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</si>
  <si>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</si>
  <si>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</si>
  <si>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</si>
  <si>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</si>
  <si>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</si>
  <si>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</si>
  <si>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</si>
  <si>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</si>
  <si>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</si>
  <si>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</si>
  <si>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</si>
  <si>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</si>
  <si>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</si>
  <si>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</si>
  <si>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1/2018(II.20.) önkormányzati rendelethez</t>
  </si>
  <si>
    <t xml:space="preserve">2019.évi várható</t>
  </si>
  <si>
    <t xml:space="preserve">2020.évi várható</t>
  </si>
  <si>
    <t xml:space="preserve">2021.évi várható</t>
  </si>
  <si>
    <t xml:space="preserve">Sor-szám</t>
  </si>
  <si>
    <t xml:space="preserve">- Garancia- és kezességváll. kif. ÁH-n belülre</t>
  </si>
  <si>
    <t xml:space="preserve">- Garancia és kezességváll. kif. ÁH-n kívülre</t>
  </si>
  <si>
    <t xml:space="preserve">Irányító szervi támogatás</t>
  </si>
  <si>
    <t xml:space="preserve">4.melléklet 1/2018(II.20.) önkormányzati rendelethez</t>
  </si>
  <si>
    <t xml:space="preserve">Előirányzat-felhasználási terv 2018. évre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</si>
  <si>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</si>
  <si>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</si>
  <si>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</si>
  <si>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</si>
  <si>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</si>
  <si>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</si>
  <si>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</si>
  <si>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</si>
  <si>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</si>
  <si>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</si>
  <si>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</si>
  <si>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</si>
  <si>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</si>
  <si>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</si>
  <si>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</si>
  <si>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</si>
  <si>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</si>
  <si>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</si>
  <si>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</si>
  <si>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</si>
  <si>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</si>
  <si>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</si>
  <si>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5.melléklet 1/2018(II.20.) önkormányzati rendelethez</t>
  </si>
  <si>
    <t xml:space="preserve">A 2018. évi általános működés és ágazati feladatok támogatásának alakulása jogcímenként</t>
  </si>
  <si>
    <t xml:space="preserve">adatok forintban</t>
  </si>
  <si>
    <t xml:space="preserve">Jogcím</t>
  </si>
  <si>
    <t xml:space="preserve">2018.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</si>
  <si>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</si>
  <si>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</si>
  <si>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</si>
  <si>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6.melléklet 1/2018(II.20.) önkormányzati rendelethez</t>
  </si>
  <si>
    <t xml:space="preserve">Kimutatás a 2018.évben céljelleggel juttatott támogatásokról</t>
  </si>
  <si>
    <t xml:space="preserve">Támogatott szervezet neve</t>
  </si>
  <si>
    <t xml:space="preserve">Támogatás célja</t>
  </si>
  <si>
    <t xml:space="preserve">Támogatás összge</t>
  </si>
  <si>
    <t xml:space="preserve">Rendőrség</t>
  </si>
  <si>
    <t xml:space="preserve">működési támogatás</t>
  </si>
  <si>
    <t xml:space="preserve">VM Megyei Katasztrófavédelmi Ig.</t>
  </si>
  <si>
    <t xml:space="preserve">29.</t>
  </si>
  <si>
    <t xml:space="preserve">30.</t>
  </si>
  <si>
    <t xml:space="preserve">31.</t>
  </si>
  <si>
    <t xml:space="preserve">32.</t>
  </si>
  <si>
    <t xml:space="preserve">33.</t>
  </si>
  <si>
    <t xml:space="preserve">7.melléklet 1/2018 (II.20.) önkormányzati rendelethez</t>
  </si>
  <si>
    <t xml:space="preserve">Felújítási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</si>
  <si>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</si>
  <si>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</si>
  <si>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</si>
  <si>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2018. XII.31-ig</t>
  </si>
  <si>
    <t xml:space="preserve">2018. év utáni szükséglet
(6=2 - 4 - 5)</t>
  </si>
  <si>
    <t xml:space="preserve">Műv.ház vizesblokk felújítása</t>
  </si>
  <si>
    <t xml:space="preserve">Földárok karbantartási munkái</t>
  </si>
  <si>
    <t xml:space="preserve">Műv.ház belső felújítása,festése</t>
  </si>
  <si>
    <t xml:space="preserve">ÖSSZESEN:</t>
  </si>
  <si>
    <t xml:space="preserve">8.1. melléklet a 1/2018 (II.20.) önkormányzati rendelethez</t>
  </si>
  <si>
    <t xml:space="preserve">Kup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</si>
  <si>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</si>
  <si>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</si>
  <si>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</si>
  <si>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</si>
  <si>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BEVÉTELEK ÖSSZESEN: (9+16)</t>
  </si>
  <si>
    <t xml:space="preserve">- Garancia- és kezességváll. Kif. ÁH-n belülre</t>
  </si>
  <si>
    <t xml:space="preserve">- Egyéb működési célú tám. ÁH-n belülre</t>
  </si>
  <si>
    <t xml:space="preserve">- Garancia és kezességváll. Kif. ÁH-n kívülre</t>
  </si>
  <si>
    <t xml:space="preserve">Éves engedélyezett létszám előirányzat (fő)</t>
  </si>
  <si>
    <t xml:space="preserve">Közfoglalkoztatottak létszáma (fő)</t>
  </si>
  <si>
    <t xml:space="preserve">8.2. melléklet a 1/2018(II.20.) önkormányzati rendelethez</t>
  </si>
  <si>
    <t xml:space="preserve">Költségvetési szerv megnevezése</t>
  </si>
  <si>
    <t xml:space="preserve">Vadrózsa Német Nemzetiségi Óvoda</t>
  </si>
  <si>
    <t xml:space="preserve">Működési bevételek (1.1.+…+1.10.)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</si>
  <si>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</si>
  <si>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</si>
  <si>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</si>
  <si>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</si>
  <si>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- ebből EU támogatás</t>
  </si>
  <si>
    <t xml:space="preserve">Felhalmozási célú támogatások államháztartáson belülről (4.1.+4.2.)</t>
  </si>
  <si>
    <t xml:space="preserve">Egyéb felhalmozási célú támogatások bevételei államháztartáson belülről</t>
  </si>
  <si>
    <t xml:space="preserve">- ebből EU-s támogatás</t>
  </si>
  <si>
    <t xml:space="preserve">Felhalmozási bevételek (5.1.+…+5.3.)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</si>
  <si>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</si>
  <si>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</si>
  <si>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</si>
  <si>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</si>
  <si>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</si>
  <si>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</si>
  <si>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</si>
  <si>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8.2. melléklet a 1/2018 (II.20.) önkormányzati rendelethez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</si>
  <si>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</si>
  <si>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</si>
  <si>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</si>
  <si>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- ebből EU-s forrásból tám. megvalósuló programok, projektek kiadásai</t>
  </si>
  <si>
    <t xml:space="preserve">KIADÁSOK ÖSSZESEN: (1.+2.)</t>
  </si>
  <si>
    <t xml:space="preserve">9. melléklet 1/2018 (II.20.) önkormányzati rendelethez</t>
  </si>
  <si>
    <t xml:space="preserve">Többéves kihatással járó döntések számszerűsítése évenkénti bontásban és összesítve célok szerint</t>
  </si>
  <si>
    <t xml:space="preserve">Kötelezettség jogcíme</t>
  </si>
  <si>
    <t xml:space="preserve">Köt. váll.
 éve</t>
  </si>
  <si>
    <t xml:space="preserve">2018 előtti kifizetés</t>
  </si>
  <si>
    <t xml:space="preserve">Kiadás vonzata évenként</t>
  </si>
  <si>
    <t xml:space="preserve">Összesen</t>
  </si>
  <si>
    <t xml:space="preserve">2018.</t>
  </si>
  <si>
    <t xml:space="preserve">9=(4+5+6+7+8)</t>
  </si>
  <si>
    <t xml:space="preserve">Működési célú finanszírozási kiadások
(hiteltörlesztés, értékpapír vásárlás, stb.)</t>
  </si>
  <si>
    <t xml:space="preserve">Győri Közszolgáltató és Vagyongazdálkodó Zrt. Győr</t>
  </si>
  <si>
    <t xml:space="preserve">2011.</t>
  </si>
  <si>
    <t xml:space="preserve">............................</t>
  </si>
  <si>
    <t xml:space="preserve">Felhalmozási célú finanszírozási kiadások
(hiteltörlesztés, értékpapír vásárlás, stb.)</t>
  </si>
  <si>
    <t xml:space="preserve">Beruházási kiadások beruházásonként</t>
  </si>
  <si>
    <t xml:space="preserve">Felújítási kiadások felújításonként</t>
  </si>
  <si>
    <t xml:space="preserve">Egyéb (Pl.: garancia és kezességvállalás, stb.)</t>
  </si>
  <si>
    <t xml:space="preserve">Összesen (1+4+7+9+11)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</si>
</sst>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sz val="12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color rgb="FF33333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  <fill>
      <patternFill patternType="solid">
        <fgColor rgb="FF7F7F80"/>
        <bgColor rgb="FF969696"/>
      </patternFill>
    </fill>
  </fills>
  <borders count="6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7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4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5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6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7" fillId="0" borderId="2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5" fontId="15" fillId="3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5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5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0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3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9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65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6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6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3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2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2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5" fillId="2" borderId="49" xfId="0" applyFont="true" applyBorder="true" applyAlignment="true" applyProtection="true">
      <alignment horizontal="left" vertical="center" textRotation="0" wrapText="true" indent="15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1">
    <dxf/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3" activeCellId="0" sqref="B103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60.13"/>
    <col collapsed="false" customWidth="true" hidden="false" outlineLevel="0" max="3" min="3" style="0" width="18.12"/>
    <col collapsed="false" customWidth="true" hidden="false" outlineLevel="0" max="1025" min="4" style="0" width="8.71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31487080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13756647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11422600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4507833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1800000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2184000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2184000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3440000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f aca="false">+C30+C31</f>
        <v>2400000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2400000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900000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140000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/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1501000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900000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600000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1000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/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38612080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22754025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22754025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/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22754025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61366105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52344735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18901000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3442000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23452000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3321000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3228735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3228735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/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7479000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/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7479000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/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52" t="s">
        <v>182</v>
      </c>
      <c r="C140" s="60"/>
    </row>
    <row r="141" customFormat="false" ht="11.1" hidden="false" customHeight="true" outlineLevel="0" collapsed="false">
      <c r="A141" s="13" t="s">
        <v>205</v>
      </c>
      <c r="B141" s="52" t="s">
        <v>206</v>
      </c>
      <c r="C141" s="60"/>
    </row>
    <row r="142" customFormat="false" ht="11.1" hidden="false" customHeight="true" outlineLevel="0" collapsed="false">
      <c r="A142" s="13" t="s">
        <v>207</v>
      </c>
      <c r="B142" s="52" t="s">
        <v>208</v>
      </c>
      <c r="C142" s="60"/>
    </row>
    <row r="143" customFormat="false" ht="11.1" hidden="false" customHeight="true" outlineLevel="0" collapsed="false">
      <c r="A143" s="13" t="s">
        <v>209</v>
      </c>
      <c r="B143" s="52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435188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435188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60258923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1107182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1107182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1107182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61366105</v>
      </c>
    </row>
    <row r="171" customFormat="false" ht="20.1" hidden="false" customHeight="true" outlineLevel="0" collapsed="false">
      <c r="A171" s="72"/>
      <c r="B171" s="72"/>
      <c r="C171" s="73"/>
    </row>
    <row r="172" customFormat="false" ht="20.1" hidden="false" customHeight="true" outlineLevel="0" collapsed="false">
      <c r="A172" s="74" t="s">
        <v>239</v>
      </c>
      <c r="B172" s="74"/>
      <c r="C172" s="74"/>
    </row>
    <row r="173" customFormat="false" ht="20.1" hidden="false" customHeight="true" outlineLevel="0" collapsed="false">
      <c r="A173" s="2" t="s">
        <v>240</v>
      </c>
      <c r="B173" s="2"/>
      <c r="C173" s="3" t="s">
        <v>241</v>
      </c>
    </row>
    <row r="174" customFormat="false" ht="21.75" hidden="false" customHeight="true" outlineLevel="0" collapsed="false">
      <c r="A174" s="10" t="n">
        <v>1</v>
      </c>
      <c r="B174" s="58" t="s">
        <v>242</v>
      </c>
      <c r="C174" s="12" t="n">
        <f aca="false">+C62-C149</f>
        <v>-21646843</v>
      </c>
    </row>
    <row r="175" customFormat="false" ht="21" hidden="false" customHeight="true" outlineLevel="0" collapsed="false">
      <c r="A175" s="10" t="s">
        <v>20</v>
      </c>
      <c r="B175" s="58" t="s">
        <v>243</v>
      </c>
      <c r="C175" s="12" t="n">
        <f aca="false">+C85-C169</f>
        <v>21646843</v>
      </c>
    </row>
  </sheetData>
  <mergeCells count="6">
    <mergeCell ref="A3:C3"/>
    <mergeCell ref="A4:B4"/>
    <mergeCell ref="A112:C112"/>
    <mergeCell ref="A113:B113"/>
    <mergeCell ref="A172:C172"/>
    <mergeCell ref="A173:B17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7" activeCellId="0" sqref="E37"/>
    </sheetView>
  </sheetViews>
  <sheetFormatPr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60.85"/>
    <col collapsed="false" customWidth="true" hidden="false" outlineLevel="0" max="3" min="3" style="0" width="14.43"/>
    <col collapsed="false" customWidth="true" hidden="false" outlineLevel="0" max="1025" min="4" style="0" width="8.71"/>
  </cols>
  <sheetData>
    <row r="1" customFormat="false" ht="15" hidden="false" customHeight="false" outlineLevel="0" collapsed="false">
      <c r="A1" s="288"/>
      <c r="B1" s="247" t="s">
        <v>397</v>
      </c>
    </row>
    <row r="3" customFormat="false" ht="24.95" hidden="false" customHeight="true" outlineLevel="0" collapsed="false">
      <c r="A3" s="248" t="s">
        <v>398</v>
      </c>
      <c r="B3" s="249" t="s">
        <v>399</v>
      </c>
      <c r="C3" s="289"/>
    </row>
    <row r="4" customFormat="false" ht="20.1" hidden="false" customHeight="true" outlineLevel="0" collapsed="false">
      <c r="A4" s="290"/>
      <c r="B4" s="252" t="s">
        <v>387</v>
      </c>
      <c r="C4" s="291"/>
    </row>
    <row r="5" customFormat="false" ht="20.1" hidden="false" customHeight="true" outlineLevel="0" collapsed="false">
      <c r="A5" s="254"/>
      <c r="B5" s="254"/>
      <c r="C5" s="255" t="s">
        <v>246</v>
      </c>
    </row>
    <row r="6" customFormat="false" ht="20.1" hidden="false" customHeight="true" outlineLevel="0" collapsed="false">
      <c r="A6" s="256" t="s">
        <v>388</v>
      </c>
      <c r="B6" s="257" t="s">
        <v>389</v>
      </c>
      <c r="C6" s="292" t="s">
        <v>390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259"/>
      <c r="B8" s="260" t="s">
        <v>247</v>
      </c>
      <c r="C8" s="293"/>
    </row>
    <row r="9" customFormat="false" ht="20.1" hidden="false" customHeight="true" outlineLevel="0" collapsed="false">
      <c r="A9" s="39" t="s">
        <v>6</v>
      </c>
      <c r="B9" s="11" t="s">
        <v>400</v>
      </c>
      <c r="C9" s="12" t="n">
        <f aca="false">SUM(C10:C19)</f>
        <v>0</v>
      </c>
    </row>
    <row r="10" customFormat="false" ht="20.1" hidden="false" customHeight="true" outlineLevel="0" collapsed="false">
      <c r="A10" s="277" t="s">
        <v>8</v>
      </c>
      <c r="B10" s="46" t="s">
        <v>65</v>
      </c>
      <c r="C10" s="47"/>
    </row>
    <row r="11" customFormat="false" ht="20.1" hidden="false" customHeight="true" outlineLevel="0" collapsed="false">
      <c r="A11" s="263" t="s">
        <v>10</v>
      </c>
      <c r="B11" s="48" t="s">
        <v>67</v>
      </c>
      <c r="C11" s="18"/>
    </row>
    <row r="12" customFormat="false" ht="20.1" hidden="false" customHeight="true" outlineLevel="0" collapsed="false">
      <c r="A12" s="263" t="s">
        <v>12</v>
      </c>
      <c r="B12" s="48" t="s">
        <v>69</v>
      </c>
      <c r="C12" s="18"/>
    </row>
    <row r="13" customFormat="false" ht="20.1" hidden="false" customHeight="true" outlineLevel="0" collapsed="false">
      <c r="A13" s="263" t="s">
        <v>14</v>
      </c>
      <c r="B13" s="48" t="s">
        <v>71</v>
      </c>
      <c r="C13" s="18"/>
    </row>
    <row r="14" customFormat="false" ht="20.1" hidden="false" customHeight="true" outlineLevel="0" collapsed="false">
      <c r="A14" s="263" t="s">
        <v>16</v>
      </c>
      <c r="B14" s="48" t="s">
        <v>73</v>
      </c>
      <c r="C14" s="18" t="n">
        <v>0</v>
      </c>
    </row>
    <row r="15" customFormat="false" ht="15.95" hidden="false" customHeight="true" outlineLevel="0" collapsed="false">
      <c r="A15" s="263" t="s">
        <v>18</v>
      </c>
      <c r="B15" s="48" t="s">
        <v>75</v>
      </c>
      <c r="C15" s="18"/>
    </row>
    <row r="16" customFormat="false" ht="15.95" hidden="false" customHeight="true" outlineLevel="0" collapsed="false">
      <c r="A16" s="263" t="s">
        <v>177</v>
      </c>
      <c r="B16" s="67" t="s">
        <v>401</v>
      </c>
      <c r="C16" s="18"/>
    </row>
    <row r="17" customFormat="false" ht="15.95" hidden="false" customHeight="true" outlineLevel="0" collapsed="false">
      <c r="A17" s="263" t="s">
        <v>179</v>
      </c>
      <c r="B17" s="48" t="s">
        <v>79</v>
      </c>
      <c r="C17" s="105"/>
    </row>
    <row r="18" customFormat="false" ht="15.95" hidden="false" customHeight="true" outlineLevel="0" collapsed="false">
      <c r="A18" s="263" t="s">
        <v>181</v>
      </c>
      <c r="B18" s="48" t="s">
        <v>81</v>
      </c>
      <c r="C18" s="18"/>
    </row>
    <row r="19" customFormat="false" ht="15.95" hidden="false" customHeight="true" outlineLevel="0" collapsed="false">
      <c r="A19" s="263" t="s">
        <v>183</v>
      </c>
      <c r="B19" s="67" t="s">
        <v>83</v>
      </c>
      <c r="C19" s="22"/>
    </row>
    <row r="20" customFormat="false" ht="15.95" hidden="false" customHeight="true" outlineLevel="0" collapsed="false">
      <c r="A20" s="39" t="s">
        <v>20</v>
      </c>
      <c r="B20" s="11" t="s">
        <v>402</v>
      </c>
      <c r="C20" s="12" t="n">
        <f aca="false">SUM(C21:C23)</f>
        <v>0</v>
      </c>
    </row>
    <row r="21" customFormat="false" ht="15.95" hidden="false" customHeight="true" outlineLevel="0" collapsed="false">
      <c r="A21" s="263" t="s">
        <v>22</v>
      </c>
      <c r="B21" s="66" t="s">
        <v>23</v>
      </c>
      <c r="C21" s="18"/>
    </row>
    <row r="22" customFormat="false" ht="15.95" hidden="false" customHeight="true" outlineLevel="0" collapsed="false">
      <c r="A22" s="263" t="s">
        <v>24</v>
      </c>
      <c r="B22" s="48" t="s">
        <v>403</v>
      </c>
      <c r="C22" s="18"/>
    </row>
    <row r="23" customFormat="false" ht="15.95" hidden="false" customHeight="true" outlineLevel="0" collapsed="false">
      <c r="A23" s="263" t="s">
        <v>26</v>
      </c>
      <c r="B23" s="48" t="s">
        <v>404</v>
      </c>
      <c r="C23" s="18"/>
    </row>
    <row r="24" customFormat="false" ht="15.95" hidden="false" customHeight="true" outlineLevel="0" collapsed="false">
      <c r="A24" s="263" t="s">
        <v>28</v>
      </c>
      <c r="B24" s="48" t="s">
        <v>405</v>
      </c>
      <c r="C24" s="18"/>
    </row>
    <row r="25" customFormat="false" ht="15.95" hidden="false" customHeight="true" outlineLevel="0" collapsed="false">
      <c r="A25" s="39" t="s">
        <v>34</v>
      </c>
      <c r="B25" s="11" t="s">
        <v>255</v>
      </c>
      <c r="C25" s="29"/>
    </row>
    <row r="26" customFormat="false" ht="15.95" hidden="false" customHeight="true" outlineLevel="0" collapsed="false">
      <c r="A26" s="39" t="s">
        <v>48</v>
      </c>
      <c r="B26" s="11" t="s">
        <v>406</v>
      </c>
      <c r="C26" s="12" t="n">
        <f aca="false">+C27+C28</f>
        <v>0</v>
      </c>
    </row>
    <row r="27" customFormat="false" ht="15.95" hidden="false" customHeight="true" outlineLevel="0" collapsed="false">
      <c r="A27" s="262" t="s">
        <v>50</v>
      </c>
      <c r="B27" s="66" t="s">
        <v>403</v>
      </c>
      <c r="C27" s="15"/>
    </row>
    <row r="28" customFormat="false" ht="15.95" hidden="false" customHeight="true" outlineLevel="0" collapsed="false">
      <c r="A28" s="262" t="s">
        <v>56</v>
      </c>
      <c r="B28" s="48" t="s">
        <v>407</v>
      </c>
      <c r="C28" s="105"/>
    </row>
    <row r="29" customFormat="false" ht="15.95" hidden="false" customHeight="true" outlineLevel="0" collapsed="false">
      <c r="A29" s="263" t="s">
        <v>58</v>
      </c>
      <c r="B29" s="294" t="s">
        <v>408</v>
      </c>
      <c r="C29" s="57"/>
    </row>
    <row r="30" customFormat="false" ht="15.95" hidden="false" customHeight="true" outlineLevel="0" collapsed="false">
      <c r="A30" s="39" t="s">
        <v>62</v>
      </c>
      <c r="B30" s="11" t="s">
        <v>409</v>
      </c>
      <c r="C30" s="12" t="n">
        <f aca="false">+C31+C32+C33</f>
        <v>0</v>
      </c>
    </row>
    <row r="31" customFormat="false" ht="15.95" hidden="false" customHeight="true" outlineLevel="0" collapsed="false">
      <c r="A31" s="262" t="s">
        <v>64</v>
      </c>
      <c r="B31" s="66" t="s">
        <v>87</v>
      </c>
      <c r="C31" s="15"/>
    </row>
    <row r="32" customFormat="false" ht="15.95" hidden="false" customHeight="true" outlineLevel="0" collapsed="false">
      <c r="A32" s="262" t="s">
        <v>66</v>
      </c>
      <c r="B32" s="48" t="s">
        <v>89</v>
      </c>
      <c r="C32" s="105"/>
    </row>
    <row r="33" customFormat="false" ht="15.95" hidden="false" customHeight="true" outlineLevel="0" collapsed="false">
      <c r="A33" s="263" t="s">
        <v>68</v>
      </c>
      <c r="B33" s="294" t="s">
        <v>91</v>
      </c>
      <c r="C33" s="57"/>
    </row>
    <row r="34" customFormat="false" ht="15.95" hidden="false" customHeight="true" outlineLevel="0" collapsed="false">
      <c r="A34" s="39" t="s">
        <v>84</v>
      </c>
      <c r="B34" s="11" t="s">
        <v>256</v>
      </c>
      <c r="C34" s="29"/>
    </row>
    <row r="35" customFormat="false" ht="15.95" hidden="false" customHeight="true" outlineLevel="0" collapsed="false">
      <c r="A35" s="39" t="s">
        <v>96</v>
      </c>
      <c r="B35" s="11" t="s">
        <v>347</v>
      </c>
      <c r="C35" s="138"/>
    </row>
    <row r="36" customFormat="false" ht="20.1" hidden="false" customHeight="true" outlineLevel="0" collapsed="false">
      <c r="A36" s="39" t="s">
        <v>106</v>
      </c>
      <c r="B36" s="11" t="s">
        <v>410</v>
      </c>
      <c r="C36" s="126" t="n">
        <f aca="false">+C9+C20+C25+C26+C30+C34+C35</f>
        <v>0</v>
      </c>
    </row>
    <row r="37" customFormat="false" ht="20.1" hidden="false" customHeight="true" outlineLevel="0" collapsed="false">
      <c r="A37" s="295" t="s">
        <v>116</v>
      </c>
      <c r="B37" s="11" t="s">
        <v>411</v>
      </c>
      <c r="C37" s="126" t="n">
        <f aca="false">+C38+C39+C40</f>
        <v>16085000</v>
      </c>
    </row>
    <row r="38" customFormat="false" ht="20.1" hidden="false" customHeight="true" outlineLevel="0" collapsed="false">
      <c r="A38" s="262" t="s">
        <v>412</v>
      </c>
      <c r="B38" s="66" t="s">
        <v>263</v>
      </c>
      <c r="C38" s="15" t="n">
        <v>93539</v>
      </c>
    </row>
    <row r="39" customFormat="false" ht="20.1" hidden="false" customHeight="true" outlineLevel="0" collapsed="false">
      <c r="A39" s="262" t="s">
        <v>413</v>
      </c>
      <c r="B39" s="48" t="s">
        <v>265</v>
      </c>
      <c r="C39" s="105"/>
    </row>
    <row r="40" customFormat="false" ht="20.1" hidden="false" customHeight="true" outlineLevel="0" collapsed="false">
      <c r="A40" s="263" t="s">
        <v>414</v>
      </c>
      <c r="B40" s="294" t="s">
        <v>415</v>
      </c>
      <c r="C40" s="57" t="n">
        <v>15991461</v>
      </c>
    </row>
    <row r="41" customFormat="false" ht="20.1" hidden="false" customHeight="true" outlineLevel="0" collapsed="false">
      <c r="A41" s="295" t="s">
        <v>118</v>
      </c>
      <c r="B41" s="296" t="s">
        <v>416</v>
      </c>
      <c r="C41" s="126" t="n">
        <f aca="false">+C36+C37</f>
        <v>16085000</v>
      </c>
    </row>
    <row r="42" customFormat="false" ht="20.1" hidden="false" customHeight="true" outlineLevel="0" collapsed="false">
      <c r="A42" s="272"/>
      <c r="B42" s="273"/>
      <c r="C42" s="34"/>
    </row>
    <row r="43" customFormat="false" ht="20.1" hidden="false" customHeight="true" outlineLevel="0" collapsed="false">
      <c r="B43" s="247" t="s">
        <v>417</v>
      </c>
      <c r="C43" s="297"/>
    </row>
    <row r="44" customFormat="false" ht="20.1" hidden="false" customHeight="true" outlineLevel="0" collapsed="false">
      <c r="A44" s="275"/>
      <c r="B44" s="276" t="s">
        <v>248</v>
      </c>
      <c r="C44" s="126"/>
    </row>
    <row r="45" customFormat="false" ht="20.1" hidden="false" customHeight="true" outlineLevel="0" collapsed="false">
      <c r="A45" s="39" t="s">
        <v>6</v>
      </c>
      <c r="B45" s="11" t="s">
        <v>418</v>
      </c>
      <c r="C45" s="12" t="n">
        <f aca="false">SUM(C46:C50)</f>
        <v>16085000</v>
      </c>
    </row>
    <row r="46" customFormat="false" ht="20.1" hidden="false" customHeight="true" outlineLevel="0" collapsed="false">
      <c r="A46" s="263" t="s">
        <v>8</v>
      </c>
      <c r="B46" s="66" t="s">
        <v>170</v>
      </c>
      <c r="C46" s="15" t="n">
        <v>10903000</v>
      </c>
    </row>
    <row r="47" customFormat="false" ht="20.1" hidden="false" customHeight="true" outlineLevel="0" collapsed="false">
      <c r="A47" s="263" t="s">
        <v>10</v>
      </c>
      <c r="B47" s="48" t="s">
        <v>171</v>
      </c>
      <c r="C47" s="18" t="n">
        <v>2091000</v>
      </c>
    </row>
    <row r="48" customFormat="false" ht="20.1" hidden="false" customHeight="true" outlineLevel="0" collapsed="false">
      <c r="A48" s="263" t="s">
        <v>12</v>
      </c>
      <c r="B48" s="48" t="s">
        <v>172</v>
      </c>
      <c r="C48" s="18" t="n">
        <v>3091000</v>
      </c>
    </row>
    <row r="49" customFormat="false" ht="20.1" hidden="false" customHeight="true" outlineLevel="0" collapsed="false">
      <c r="A49" s="263" t="s">
        <v>14</v>
      </c>
      <c r="B49" s="48" t="s">
        <v>173</v>
      </c>
      <c r="C49" s="18"/>
    </row>
    <row r="50" customFormat="false" ht="20.1" hidden="false" customHeight="true" outlineLevel="0" collapsed="false">
      <c r="A50" s="263" t="s">
        <v>16</v>
      </c>
      <c r="B50" s="48" t="s">
        <v>175</v>
      </c>
      <c r="C50" s="18"/>
    </row>
    <row r="51" customFormat="false" ht="20.1" hidden="false" customHeight="true" outlineLevel="0" collapsed="false">
      <c r="A51" s="39" t="s">
        <v>20</v>
      </c>
      <c r="B51" s="11" t="s">
        <v>419</v>
      </c>
      <c r="C51" s="12" t="n">
        <f aca="false">SUM(C52:C54)</f>
        <v>0</v>
      </c>
    </row>
    <row r="52" customFormat="false" ht="20.1" hidden="false" customHeight="true" outlineLevel="0" collapsed="false">
      <c r="A52" s="263" t="s">
        <v>22</v>
      </c>
      <c r="B52" s="66" t="s">
        <v>196</v>
      </c>
      <c r="C52" s="15"/>
    </row>
    <row r="53" customFormat="false" ht="20.1" hidden="false" customHeight="true" outlineLevel="0" collapsed="false">
      <c r="A53" s="263" t="s">
        <v>24</v>
      </c>
      <c r="B53" s="48" t="s">
        <v>198</v>
      </c>
      <c r="C53" s="18"/>
    </row>
    <row r="54" customFormat="false" ht="20.1" hidden="false" customHeight="true" outlineLevel="0" collapsed="false">
      <c r="A54" s="263" t="s">
        <v>26</v>
      </c>
      <c r="B54" s="48" t="s">
        <v>420</v>
      </c>
      <c r="C54" s="18"/>
    </row>
    <row r="55" customFormat="false" ht="20.1" hidden="false" customHeight="true" outlineLevel="0" collapsed="false">
      <c r="A55" s="263" t="s">
        <v>28</v>
      </c>
      <c r="B55" s="48" t="s">
        <v>421</v>
      </c>
      <c r="C55" s="18"/>
    </row>
    <row r="56" customFormat="false" ht="20.1" hidden="false" customHeight="true" outlineLevel="0" collapsed="false">
      <c r="A56" s="39" t="s">
        <v>34</v>
      </c>
      <c r="B56" s="298" t="s">
        <v>422</v>
      </c>
      <c r="C56" s="12" t="n">
        <f aca="false">+C45+C51</f>
        <v>16085000</v>
      </c>
    </row>
    <row r="57" customFormat="false" ht="20.1" hidden="false" customHeight="true" outlineLevel="0" collapsed="false">
      <c r="A57" s="299"/>
      <c r="B57" s="300"/>
      <c r="C57" s="301"/>
    </row>
    <row r="58" customFormat="false" ht="20.1" hidden="false" customHeight="true" outlineLevel="0" collapsed="false">
      <c r="A58" s="285" t="s">
        <v>395</v>
      </c>
      <c r="B58" s="286"/>
      <c r="C58" s="287" t="n">
        <v>4</v>
      </c>
    </row>
    <row r="59" customFormat="false" ht="20.1" hidden="false" customHeight="true" outlineLevel="0" collapsed="false">
      <c r="A59" s="285" t="s">
        <v>396</v>
      </c>
      <c r="B59" s="286"/>
      <c r="C59" s="287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9" activeCellId="0" sqref="E29"/>
    </sheetView>
  </sheetViews>
  <sheetFormatPr defaultRowHeight="13.8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39.86"/>
    <col collapsed="false" customWidth="true" hidden="false" outlineLevel="0" max="1025" min="3" style="0" width="8.71"/>
  </cols>
  <sheetData>
    <row r="1" customFormat="false" ht="13.8" hidden="false" customHeight="false" outlineLevel="0" collapsed="false">
      <c r="B1" s="0" t="s">
        <v>423</v>
      </c>
    </row>
    <row r="2" customFormat="false" ht="20.1" hidden="false" customHeight="true" outlineLevel="0" collapsed="false">
      <c r="A2" s="76" t="s">
        <v>424</v>
      </c>
      <c r="B2" s="76"/>
      <c r="C2" s="76"/>
      <c r="D2" s="76"/>
      <c r="E2" s="76"/>
      <c r="F2" s="76"/>
      <c r="G2" s="76"/>
      <c r="H2" s="76"/>
    </row>
    <row r="3" customFormat="false" ht="20.1" hidden="false" customHeight="true" outlineLevel="0" collapsed="false">
      <c r="A3" s="77"/>
      <c r="B3" s="75"/>
      <c r="C3" s="75"/>
      <c r="D3" s="75"/>
      <c r="E3" s="75"/>
      <c r="F3" s="75"/>
      <c r="G3" s="75"/>
      <c r="H3" s="302" t="s">
        <v>246</v>
      </c>
    </row>
    <row r="4" customFormat="false" ht="24.95" hidden="false" customHeight="true" outlineLevel="0" collapsed="false">
      <c r="A4" s="79" t="s">
        <v>3</v>
      </c>
      <c r="B4" s="303" t="s">
        <v>425</v>
      </c>
      <c r="C4" s="79" t="s">
        <v>426</v>
      </c>
      <c r="D4" s="79" t="s">
        <v>427</v>
      </c>
      <c r="E4" s="304" t="s">
        <v>428</v>
      </c>
      <c r="F4" s="304"/>
      <c r="G4" s="304"/>
      <c r="H4" s="303" t="s">
        <v>429</v>
      </c>
    </row>
    <row r="5" customFormat="false" ht="24.95" hidden="false" customHeight="true" outlineLevel="0" collapsed="false">
      <c r="A5" s="79"/>
      <c r="B5" s="303"/>
      <c r="C5" s="303"/>
      <c r="D5" s="79"/>
      <c r="E5" s="305" t="s">
        <v>430</v>
      </c>
      <c r="F5" s="305" t="n">
        <v>2019</v>
      </c>
      <c r="G5" s="305" t="n">
        <v>2020</v>
      </c>
      <c r="H5" s="303"/>
    </row>
    <row r="6" customFormat="false" ht="20.1" hidden="false" customHeight="true" outlineLevel="0" collapsed="false">
      <c r="A6" s="306" t="n">
        <v>1</v>
      </c>
      <c r="B6" s="83" t="n">
        <v>2</v>
      </c>
      <c r="C6" s="307" t="n">
        <v>3</v>
      </c>
      <c r="D6" s="83" t="n">
        <v>4</v>
      </c>
      <c r="E6" s="306" t="n">
        <v>5</v>
      </c>
      <c r="F6" s="307" t="n">
        <v>6</v>
      </c>
      <c r="G6" s="307" t="n">
        <v>7</v>
      </c>
      <c r="H6" s="308" t="s">
        <v>431</v>
      </c>
    </row>
    <row r="7" customFormat="false" ht="21.95" hidden="false" customHeight="true" outlineLevel="0" collapsed="false">
      <c r="A7" s="84" t="s">
        <v>6</v>
      </c>
      <c r="B7" s="309" t="s">
        <v>432</v>
      </c>
      <c r="C7" s="310"/>
      <c r="D7" s="311" t="n">
        <v>1802000</v>
      </c>
      <c r="E7" s="311" t="n">
        <v>257000</v>
      </c>
      <c r="F7" s="312" t="n">
        <v>257000</v>
      </c>
      <c r="G7" s="312" t="n">
        <v>258000</v>
      </c>
      <c r="H7" s="313" t="n">
        <f aca="false">SUM(D7:G7)</f>
        <v>2574000</v>
      </c>
    </row>
    <row r="8" customFormat="false" ht="20.1" hidden="false" customHeight="true" outlineLevel="0" collapsed="false">
      <c r="A8" s="314" t="s">
        <v>20</v>
      </c>
      <c r="B8" s="315" t="s">
        <v>433</v>
      </c>
      <c r="C8" s="316" t="s">
        <v>434</v>
      </c>
      <c r="D8" s="317" t="n">
        <v>1802000</v>
      </c>
      <c r="E8" s="318" t="n">
        <v>257000</v>
      </c>
      <c r="F8" s="319" t="n">
        <v>257000</v>
      </c>
      <c r="G8" s="319" t="n">
        <v>258000</v>
      </c>
      <c r="H8" s="320" t="n">
        <f aca="false">SUM(D8:G8)</f>
        <v>2574000</v>
      </c>
    </row>
    <row r="9" customFormat="false" ht="20.1" hidden="false" customHeight="true" outlineLevel="0" collapsed="false">
      <c r="A9" s="314" t="s">
        <v>34</v>
      </c>
      <c r="B9" s="315" t="s">
        <v>435</v>
      </c>
      <c r="C9" s="316"/>
      <c r="D9" s="317"/>
      <c r="E9" s="318"/>
      <c r="F9" s="319"/>
      <c r="G9" s="319"/>
      <c r="H9" s="320" t="n">
        <f aca="false">SUM(D9:G9)</f>
        <v>0</v>
      </c>
    </row>
    <row r="10" customFormat="false" ht="22.5" hidden="false" customHeight="true" outlineLevel="0" collapsed="false">
      <c r="A10" s="84" t="s">
        <v>48</v>
      </c>
      <c r="B10" s="309" t="s">
        <v>436</v>
      </c>
      <c r="C10" s="321"/>
      <c r="D10" s="313" t="n">
        <f aca="false">+D11+D12</f>
        <v>0</v>
      </c>
      <c r="E10" s="311" t="n">
        <f aca="false">+E11+E12</f>
        <v>0</v>
      </c>
      <c r="F10" s="312" t="n">
        <f aca="false">+F11+F12</f>
        <v>0</v>
      </c>
      <c r="G10" s="312" t="n">
        <f aca="false">+G11+G12</f>
        <v>0</v>
      </c>
      <c r="H10" s="313" t="n">
        <f aca="false">SUM(D10:G10)</f>
        <v>0</v>
      </c>
    </row>
    <row r="11" customFormat="false" ht="20.1" hidden="false" customHeight="true" outlineLevel="0" collapsed="false">
      <c r="A11" s="314" t="s">
        <v>62</v>
      </c>
      <c r="B11" s="315" t="s">
        <v>435</v>
      </c>
      <c r="C11" s="316"/>
      <c r="D11" s="317"/>
      <c r="E11" s="318"/>
      <c r="F11" s="319"/>
      <c r="G11" s="319"/>
      <c r="H11" s="320" t="n">
        <f aca="false">SUM(D11:G11)</f>
        <v>0</v>
      </c>
    </row>
    <row r="12" customFormat="false" ht="20.1" hidden="false" customHeight="true" outlineLevel="0" collapsed="false">
      <c r="A12" s="314" t="s">
        <v>84</v>
      </c>
      <c r="B12" s="315" t="s">
        <v>435</v>
      </c>
      <c r="C12" s="316"/>
      <c r="D12" s="317"/>
      <c r="E12" s="318"/>
      <c r="F12" s="319"/>
      <c r="G12" s="319"/>
      <c r="H12" s="320" t="n">
        <f aca="false">SUM(D12:G12)</f>
        <v>0</v>
      </c>
    </row>
    <row r="13" customFormat="false" ht="20.1" hidden="false" customHeight="true" outlineLevel="0" collapsed="false">
      <c r="A13" s="84" t="s">
        <v>96</v>
      </c>
      <c r="B13" s="309" t="s">
        <v>437</v>
      </c>
      <c r="C13" s="321"/>
      <c r="D13" s="313" t="n">
        <f aca="false">+D14</f>
        <v>0</v>
      </c>
      <c r="E13" s="311" t="n">
        <f aca="false">+E14</f>
        <v>0</v>
      </c>
      <c r="F13" s="312" t="n">
        <f aca="false">+F14</f>
        <v>0</v>
      </c>
      <c r="G13" s="312" t="n">
        <f aca="false">+G14</f>
        <v>0</v>
      </c>
      <c r="H13" s="313" t="n">
        <f aca="false">SUM(D13:G13)</f>
        <v>0</v>
      </c>
    </row>
    <row r="14" customFormat="false" ht="20.1" hidden="false" customHeight="true" outlineLevel="0" collapsed="false">
      <c r="A14" s="314" t="s">
        <v>106</v>
      </c>
      <c r="B14" s="315" t="s">
        <v>435</v>
      </c>
      <c r="C14" s="316"/>
      <c r="D14" s="317"/>
      <c r="E14" s="318"/>
      <c r="F14" s="319"/>
      <c r="G14" s="319"/>
      <c r="H14" s="320" t="n">
        <f aca="false">SUM(D14:G14)</f>
        <v>0</v>
      </c>
    </row>
    <row r="15" customFormat="false" ht="20.1" hidden="false" customHeight="true" outlineLevel="0" collapsed="false">
      <c r="A15" s="84" t="s">
        <v>116</v>
      </c>
      <c r="B15" s="309" t="s">
        <v>438</v>
      </c>
      <c r="C15" s="321"/>
      <c r="D15" s="313" t="n">
        <f aca="false">+D16</f>
        <v>0</v>
      </c>
      <c r="E15" s="311" t="n">
        <f aca="false">+E16</f>
        <v>0</v>
      </c>
      <c r="F15" s="312" t="n">
        <f aca="false">+F16</f>
        <v>0</v>
      </c>
      <c r="G15" s="312" t="n">
        <f aca="false">+G16</f>
        <v>0</v>
      </c>
      <c r="H15" s="313" t="n">
        <f aca="false">SUM(D15:G15)</f>
        <v>0</v>
      </c>
    </row>
    <row r="16" customFormat="false" ht="20.1" hidden="false" customHeight="true" outlineLevel="0" collapsed="false">
      <c r="A16" s="322" t="s">
        <v>118</v>
      </c>
      <c r="B16" s="323" t="s">
        <v>435</v>
      </c>
      <c r="C16" s="324"/>
      <c r="D16" s="325"/>
      <c r="E16" s="326"/>
      <c r="F16" s="327"/>
      <c r="G16" s="327"/>
      <c r="H16" s="328" t="n">
        <f aca="false">SUM(D16:G16)</f>
        <v>0</v>
      </c>
    </row>
    <row r="17" customFormat="false" ht="20.1" hidden="false" customHeight="true" outlineLevel="0" collapsed="false">
      <c r="A17" s="84" t="s">
        <v>126</v>
      </c>
      <c r="B17" s="309" t="s">
        <v>439</v>
      </c>
      <c r="C17" s="321"/>
      <c r="D17" s="313" t="n">
        <f aca="false">+D18</f>
        <v>0</v>
      </c>
      <c r="E17" s="311" t="n">
        <f aca="false">+E18</f>
        <v>0</v>
      </c>
      <c r="F17" s="312" t="n">
        <f aca="false">+F18</f>
        <v>0</v>
      </c>
      <c r="G17" s="312" t="n">
        <f aca="false">+G18</f>
        <v>0</v>
      </c>
      <c r="H17" s="313" t="n">
        <f aca="false">SUM(D17:G17)</f>
        <v>0</v>
      </c>
    </row>
    <row r="18" customFormat="false" ht="20.1" hidden="false" customHeight="true" outlineLevel="0" collapsed="false">
      <c r="A18" s="329" t="s">
        <v>136</v>
      </c>
      <c r="B18" s="330" t="s">
        <v>435</v>
      </c>
      <c r="C18" s="331"/>
      <c r="D18" s="332"/>
      <c r="E18" s="333"/>
      <c r="F18" s="334"/>
      <c r="G18" s="334"/>
      <c r="H18" s="335" t="n">
        <f aca="false">SUM(D18:G18)</f>
        <v>0</v>
      </c>
    </row>
    <row r="19" customFormat="false" ht="20.1" hidden="false" customHeight="true" outlineLevel="0" collapsed="false">
      <c r="A19" s="336" t="s">
        <v>440</v>
      </c>
      <c r="B19" s="336"/>
      <c r="C19" s="337"/>
      <c r="D19" s="313" t="n">
        <f aca="false">+D7+D10+D13+D15+D17</f>
        <v>1802000</v>
      </c>
      <c r="E19" s="311" t="n">
        <f aca="false">+E7+E10+E13+E15+E17</f>
        <v>257000</v>
      </c>
      <c r="F19" s="312" t="n">
        <f aca="false">+F7+F10+F13+F15+F17</f>
        <v>257000</v>
      </c>
      <c r="G19" s="312" t="n">
        <f aca="false">+G7+G10+G13+G15+G17</f>
        <v>258000</v>
      </c>
      <c r="H19" s="313" t="n">
        <f aca="false">+H7+H10+H13+H15+H17</f>
        <v>2574000</v>
      </c>
    </row>
  </sheetData>
  <mergeCells count="8">
    <mergeCell ref="A2:H2"/>
    <mergeCell ref="A4:A5"/>
    <mergeCell ref="B4:B5"/>
    <mergeCell ref="C4:C5"/>
    <mergeCell ref="D4:D5"/>
    <mergeCell ref="E4:G4"/>
    <mergeCell ref="H4:H5"/>
    <mergeCell ref="A19:B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7.02"/>
    <col collapsed="false" customWidth="true" hidden="false" outlineLevel="0" max="3" min="3" style="0" width="16.87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71"/>
  </cols>
  <sheetData>
    <row r="2" customFormat="false" ht="15" hidden="false" customHeight="false" outlineLevel="0" collapsed="false">
      <c r="B2" s="0" t="s">
        <v>244</v>
      </c>
    </row>
    <row r="3" customFormat="false" ht="30" hidden="false" customHeight="true" outlineLevel="0" collapsed="false">
      <c r="A3" s="75"/>
      <c r="B3" s="76" t="s">
        <v>245</v>
      </c>
      <c r="C3" s="76"/>
      <c r="D3" s="76"/>
      <c r="E3" s="76"/>
    </row>
    <row r="4" customFormat="false" ht="20.1" hidden="false" customHeight="true" outlineLevel="0" collapsed="false">
      <c r="A4" s="75"/>
      <c r="B4" s="77"/>
      <c r="C4" s="75"/>
      <c r="D4" s="75"/>
      <c r="E4" s="78" t="s">
        <v>246</v>
      </c>
    </row>
    <row r="5" customFormat="false" ht="20.1" hidden="false" customHeight="true" outlineLevel="0" collapsed="false">
      <c r="A5" s="79" t="s">
        <v>3</v>
      </c>
      <c r="B5" s="80" t="s">
        <v>247</v>
      </c>
      <c r="C5" s="80"/>
      <c r="D5" s="79" t="s">
        <v>248</v>
      </c>
      <c r="E5" s="79"/>
    </row>
    <row r="6" customFormat="false" ht="20.1" hidden="false" customHeight="true" outlineLevel="0" collapsed="false">
      <c r="A6" s="79"/>
      <c r="B6" s="80" t="s">
        <v>249</v>
      </c>
      <c r="C6" s="81" t="s">
        <v>5</v>
      </c>
      <c r="D6" s="80" t="s">
        <v>249</v>
      </c>
      <c r="E6" s="82" t="s">
        <v>5</v>
      </c>
    </row>
    <row r="7" customFormat="false" ht="20.1" hidden="false" customHeight="true" outlineLevel="0" collapsed="false">
      <c r="A7" s="83" t="n">
        <v>1</v>
      </c>
      <c r="B7" s="84" t="n">
        <v>2</v>
      </c>
      <c r="C7" s="85" t="s">
        <v>34</v>
      </c>
      <c r="D7" s="84" t="s">
        <v>48</v>
      </c>
      <c r="E7" s="86" t="s">
        <v>62</v>
      </c>
    </row>
    <row r="8" customFormat="false" ht="20.1" hidden="false" customHeight="true" outlineLevel="0" collapsed="false">
      <c r="A8" s="87" t="s">
        <v>6</v>
      </c>
      <c r="B8" s="88" t="s">
        <v>250</v>
      </c>
      <c r="C8" s="89" t="n">
        <v>31487080</v>
      </c>
      <c r="D8" s="88" t="s">
        <v>251</v>
      </c>
      <c r="E8" s="15" t="n">
        <v>7998000</v>
      </c>
    </row>
    <row r="9" customFormat="false" ht="20.1" hidden="false" customHeight="true" outlineLevel="0" collapsed="false">
      <c r="A9" s="90" t="s">
        <v>20</v>
      </c>
      <c r="B9" s="91" t="s">
        <v>252</v>
      </c>
      <c r="C9" s="92" t="n">
        <v>2184000</v>
      </c>
      <c r="D9" s="91" t="s">
        <v>171</v>
      </c>
      <c r="E9" s="18" t="n">
        <v>1351000</v>
      </c>
    </row>
    <row r="10" customFormat="false" ht="20.1" hidden="false" customHeight="true" outlineLevel="0" collapsed="false">
      <c r="A10" s="90" t="s">
        <v>34</v>
      </c>
      <c r="B10" s="91" t="s">
        <v>253</v>
      </c>
      <c r="C10" s="92"/>
      <c r="D10" s="91" t="s">
        <v>254</v>
      </c>
      <c r="E10" s="18" t="n">
        <v>20361000</v>
      </c>
    </row>
    <row r="11" customFormat="false" ht="20.1" hidden="false" customHeight="true" outlineLevel="0" collapsed="false">
      <c r="A11" s="90" t="s">
        <v>48</v>
      </c>
      <c r="B11" s="91" t="s">
        <v>255</v>
      </c>
      <c r="C11" s="92" t="n">
        <v>3440000</v>
      </c>
      <c r="D11" s="91" t="s">
        <v>173</v>
      </c>
      <c r="E11" s="18" t="n">
        <v>3321000</v>
      </c>
    </row>
    <row r="12" customFormat="false" ht="20.1" hidden="false" customHeight="true" outlineLevel="0" collapsed="false">
      <c r="A12" s="90" t="s">
        <v>62</v>
      </c>
      <c r="B12" s="93" t="s">
        <v>256</v>
      </c>
      <c r="C12" s="92"/>
      <c r="D12" s="91" t="s">
        <v>175</v>
      </c>
      <c r="E12" s="18" t="n">
        <v>3228735</v>
      </c>
    </row>
    <row r="13" customFormat="false" ht="20.1" hidden="false" customHeight="true" outlineLevel="0" collapsed="false">
      <c r="A13" s="90" t="s">
        <v>84</v>
      </c>
      <c r="B13" s="91" t="s">
        <v>257</v>
      </c>
      <c r="C13" s="94"/>
      <c r="D13" s="91" t="s">
        <v>258</v>
      </c>
      <c r="E13" s="18" t="n">
        <v>435188</v>
      </c>
    </row>
    <row r="14" customFormat="false" ht="20.1" hidden="false" customHeight="true" outlineLevel="0" collapsed="false">
      <c r="A14" s="90" t="s">
        <v>96</v>
      </c>
      <c r="B14" s="91" t="s">
        <v>83</v>
      </c>
      <c r="C14" s="92" t="n">
        <v>1501000</v>
      </c>
      <c r="D14" s="95"/>
      <c r="E14" s="18"/>
    </row>
    <row r="15" customFormat="false" ht="15" hidden="false" customHeight="true" outlineLevel="0" collapsed="false">
      <c r="A15" s="90" t="s">
        <v>106</v>
      </c>
      <c r="B15" s="95"/>
      <c r="C15" s="92"/>
      <c r="D15" s="95"/>
      <c r="E15" s="18"/>
    </row>
    <row r="16" customFormat="false" ht="15" hidden="false" customHeight="true" outlineLevel="0" collapsed="false">
      <c r="A16" s="90" t="s">
        <v>116</v>
      </c>
      <c r="B16" s="96"/>
      <c r="C16" s="94"/>
      <c r="D16" s="95"/>
      <c r="E16" s="18"/>
    </row>
    <row r="17" customFormat="false" ht="15" hidden="false" customHeight="true" outlineLevel="0" collapsed="false">
      <c r="A17" s="90" t="s">
        <v>118</v>
      </c>
      <c r="B17" s="95"/>
      <c r="C17" s="92"/>
      <c r="D17" s="95"/>
      <c r="E17" s="18"/>
    </row>
    <row r="18" customFormat="false" ht="15" hidden="false" customHeight="true" outlineLevel="0" collapsed="false">
      <c r="A18" s="90" t="s">
        <v>126</v>
      </c>
      <c r="B18" s="95"/>
      <c r="C18" s="92"/>
      <c r="D18" s="95"/>
      <c r="E18" s="18"/>
    </row>
    <row r="19" customFormat="false" ht="15" hidden="false" customHeight="true" outlineLevel="0" collapsed="false">
      <c r="A19" s="90" t="s">
        <v>136</v>
      </c>
      <c r="B19" s="97"/>
      <c r="C19" s="98"/>
      <c r="D19" s="95"/>
      <c r="E19" s="22"/>
    </row>
    <row r="20" customFormat="false" ht="20.1" hidden="false" customHeight="true" outlineLevel="0" collapsed="false">
      <c r="A20" s="99" t="s">
        <v>142</v>
      </c>
      <c r="B20" s="100" t="s">
        <v>259</v>
      </c>
      <c r="C20" s="101" t="n">
        <f aca="false">+C8+C9+C11+C12+C14+C15+C16+C17+C18+C19</f>
        <v>38612080</v>
      </c>
      <c r="D20" s="100" t="s">
        <v>260</v>
      </c>
      <c r="E20" s="12" t="n">
        <f aca="false">SUM(E8:E19)</f>
        <v>36694923</v>
      </c>
    </row>
    <row r="21" customFormat="false" ht="20.1" hidden="false" customHeight="true" outlineLevel="0" collapsed="false">
      <c r="A21" s="102" t="s">
        <v>150</v>
      </c>
      <c r="B21" s="103" t="s">
        <v>261</v>
      </c>
      <c r="C21" s="104" t="n">
        <f aca="false">+C22+C23+C24+C25</f>
        <v>22660486</v>
      </c>
      <c r="D21" s="91" t="s">
        <v>262</v>
      </c>
      <c r="E21" s="105"/>
    </row>
    <row r="22" customFormat="false" ht="20.1" hidden="false" customHeight="true" outlineLevel="0" collapsed="false">
      <c r="A22" s="106" t="s">
        <v>160</v>
      </c>
      <c r="B22" s="91" t="s">
        <v>263</v>
      </c>
      <c r="C22" s="92" t="n">
        <v>22660486</v>
      </c>
      <c r="D22" s="91" t="s">
        <v>264</v>
      </c>
      <c r="E22" s="18"/>
    </row>
    <row r="23" customFormat="false" ht="20.1" hidden="false" customHeight="true" outlineLevel="0" collapsed="false">
      <c r="A23" s="106" t="s">
        <v>162</v>
      </c>
      <c r="B23" s="91" t="s">
        <v>265</v>
      </c>
      <c r="C23" s="92"/>
      <c r="D23" s="91" t="s">
        <v>266</v>
      </c>
      <c r="E23" s="18"/>
    </row>
    <row r="24" customFormat="false" ht="20.1" hidden="false" customHeight="true" outlineLevel="0" collapsed="false">
      <c r="A24" s="106" t="s">
        <v>164</v>
      </c>
      <c r="B24" s="91" t="s">
        <v>267</v>
      </c>
      <c r="C24" s="92"/>
      <c r="D24" s="91" t="s">
        <v>268</v>
      </c>
      <c r="E24" s="18"/>
    </row>
    <row r="25" customFormat="false" ht="20.1" hidden="false" customHeight="true" outlineLevel="0" collapsed="false">
      <c r="A25" s="106" t="s">
        <v>269</v>
      </c>
      <c r="B25" s="91" t="s">
        <v>270</v>
      </c>
      <c r="C25" s="92"/>
      <c r="D25" s="103" t="s">
        <v>271</v>
      </c>
      <c r="E25" s="18"/>
    </row>
    <row r="26" customFormat="false" ht="20.1" hidden="false" customHeight="true" outlineLevel="0" collapsed="false">
      <c r="A26" s="106" t="s">
        <v>272</v>
      </c>
      <c r="B26" s="91" t="s">
        <v>273</v>
      </c>
      <c r="C26" s="107" t="n">
        <f aca="false">+C27+C28</f>
        <v>0</v>
      </c>
      <c r="D26" s="91" t="s">
        <v>274</v>
      </c>
      <c r="E26" s="18"/>
    </row>
    <row r="27" customFormat="false" ht="20.1" hidden="false" customHeight="true" outlineLevel="0" collapsed="false">
      <c r="A27" s="102" t="s">
        <v>275</v>
      </c>
      <c r="B27" s="103" t="s">
        <v>276</v>
      </c>
      <c r="C27" s="108"/>
      <c r="D27" s="88" t="s">
        <v>229</v>
      </c>
      <c r="E27" s="105" t="n">
        <v>1107182</v>
      </c>
    </row>
    <row r="28" customFormat="false" ht="20.1" hidden="false" customHeight="true" outlineLevel="0" collapsed="false">
      <c r="A28" s="106" t="s">
        <v>277</v>
      </c>
      <c r="B28" s="91" t="s">
        <v>278</v>
      </c>
      <c r="C28" s="92"/>
      <c r="D28" s="95" t="s">
        <v>279</v>
      </c>
      <c r="E28" s="18" t="n">
        <v>15991461</v>
      </c>
    </row>
    <row r="29" customFormat="false" ht="20.1" hidden="false" customHeight="true" outlineLevel="0" collapsed="false">
      <c r="A29" s="99" t="s">
        <v>280</v>
      </c>
      <c r="B29" s="100" t="s">
        <v>281</v>
      </c>
      <c r="C29" s="101" t="n">
        <f aca="false">+C21+C26</f>
        <v>22660486</v>
      </c>
      <c r="D29" s="100" t="s">
        <v>282</v>
      </c>
      <c r="E29" s="12" t="n">
        <f aca="false">SUM(E21:E28)</f>
        <v>17098643</v>
      </c>
    </row>
    <row r="30" customFormat="false" ht="20.1" hidden="false" customHeight="true" outlineLevel="0" collapsed="false">
      <c r="A30" s="99" t="s">
        <v>283</v>
      </c>
      <c r="B30" s="109" t="s">
        <v>284</v>
      </c>
      <c r="C30" s="110" t="n">
        <f aca="false">+C20+C29</f>
        <v>61272566</v>
      </c>
      <c r="D30" s="109" t="s">
        <v>285</v>
      </c>
      <c r="E30" s="110" t="n">
        <f aca="false">+E20+E29</f>
        <v>53793566</v>
      </c>
    </row>
    <row r="31" customFormat="false" ht="20.1" hidden="false" customHeight="true" outlineLevel="0" collapsed="false">
      <c r="A31" s="99" t="s">
        <v>286</v>
      </c>
      <c r="B31" s="109" t="s">
        <v>287</v>
      </c>
      <c r="C31" s="110" t="str">
        <f aca="false">IF(C20-E20&lt;0,E20-C20,"-")</f>
        <v>-</v>
      </c>
      <c r="D31" s="109" t="s">
        <v>288</v>
      </c>
      <c r="E31" s="110" t="n">
        <f aca="false">IF(C20-E20&gt;0,C20-E20,"-")</f>
        <v>1917157</v>
      </c>
    </row>
    <row r="32" customFormat="false" ht="20.1" hidden="false" customHeight="true" outlineLevel="0" collapsed="false">
      <c r="A32" s="99" t="s">
        <v>289</v>
      </c>
      <c r="B32" s="109" t="s">
        <v>290</v>
      </c>
      <c r="C32" s="110" t="str">
        <f aca="false">IF(C20+C21-E30&lt;0,E30-(C20+C21),"-")</f>
        <v>-</v>
      </c>
      <c r="D32" s="109" t="s">
        <v>291</v>
      </c>
      <c r="E32" s="110" t="n">
        <f aca="false">IF(C20+C21-E30&gt;0,C20+C21-E30,"-")</f>
        <v>7479000</v>
      </c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71"/>
  </cols>
  <sheetData>
    <row r="1" customFormat="false" ht="15" hidden="false" customHeight="false" outlineLevel="0" collapsed="false">
      <c r="B1" s="0" t="s">
        <v>292</v>
      </c>
    </row>
    <row r="2" customFormat="false" ht="35.1" hidden="false" customHeight="true" outlineLevel="0" collapsed="false">
      <c r="A2" s="75"/>
      <c r="B2" s="76" t="s">
        <v>293</v>
      </c>
      <c r="C2" s="76"/>
      <c r="D2" s="76"/>
      <c r="E2" s="76"/>
    </row>
    <row r="3" customFormat="false" ht="15" hidden="false" customHeight="true" outlineLevel="0" collapsed="false">
      <c r="A3" s="75"/>
      <c r="B3" s="77"/>
      <c r="C3" s="75"/>
      <c r="D3" s="75"/>
      <c r="E3" s="78" t="s">
        <v>246</v>
      </c>
    </row>
    <row r="4" customFormat="false" ht="20.1" hidden="false" customHeight="true" outlineLevel="0" collapsed="false">
      <c r="A4" s="79" t="s">
        <v>3</v>
      </c>
      <c r="B4" s="80" t="s">
        <v>247</v>
      </c>
      <c r="C4" s="80"/>
      <c r="D4" s="79" t="s">
        <v>248</v>
      </c>
      <c r="E4" s="79"/>
    </row>
    <row r="5" customFormat="false" ht="20.1" hidden="false" customHeight="true" outlineLevel="0" collapsed="false">
      <c r="A5" s="79"/>
      <c r="B5" s="80" t="s">
        <v>249</v>
      </c>
      <c r="C5" s="81" t="s">
        <v>5</v>
      </c>
      <c r="D5" s="80" t="s">
        <v>249</v>
      </c>
      <c r="E5" s="81" t="s">
        <v>5</v>
      </c>
    </row>
    <row r="6" customFormat="false" ht="20.1" hidden="false" customHeight="true" outlineLevel="0" collapsed="false">
      <c r="A6" s="83" t="n">
        <v>1</v>
      </c>
      <c r="B6" s="84" t="n">
        <v>2</v>
      </c>
      <c r="C6" s="85" t="n">
        <v>3</v>
      </c>
      <c r="D6" s="84" t="n">
        <v>4</v>
      </c>
      <c r="E6" s="86" t="n">
        <v>5</v>
      </c>
    </row>
    <row r="7" customFormat="false" ht="15" hidden="false" customHeight="true" outlineLevel="0" collapsed="false">
      <c r="A7" s="87" t="s">
        <v>6</v>
      </c>
      <c r="B7" s="88" t="s">
        <v>294</v>
      </c>
      <c r="C7" s="89"/>
      <c r="D7" s="88" t="s">
        <v>196</v>
      </c>
      <c r="E7" s="15"/>
    </row>
    <row r="8" customFormat="false" ht="15" hidden="false" customHeight="true" outlineLevel="0" collapsed="false">
      <c r="A8" s="90" t="s">
        <v>20</v>
      </c>
      <c r="B8" s="91" t="s">
        <v>295</v>
      </c>
      <c r="C8" s="92"/>
      <c r="D8" s="91" t="s">
        <v>296</v>
      </c>
      <c r="E8" s="18"/>
    </row>
    <row r="9" customFormat="false" ht="15" hidden="false" customHeight="true" outlineLevel="0" collapsed="false">
      <c r="A9" s="90" t="s">
        <v>34</v>
      </c>
      <c r="B9" s="91" t="s">
        <v>297</v>
      </c>
      <c r="C9" s="92"/>
      <c r="D9" s="91" t="s">
        <v>198</v>
      </c>
      <c r="E9" s="18" t="n">
        <v>7479000</v>
      </c>
    </row>
    <row r="10" customFormat="false" ht="15" hidden="false" customHeight="true" outlineLevel="0" collapsed="false">
      <c r="A10" s="90" t="s">
        <v>48</v>
      </c>
      <c r="B10" s="91" t="s">
        <v>298</v>
      </c>
      <c r="C10" s="92"/>
      <c r="D10" s="91" t="s">
        <v>299</v>
      </c>
      <c r="E10" s="18"/>
    </row>
    <row r="11" customFormat="false" ht="15" hidden="false" customHeight="true" outlineLevel="0" collapsed="false">
      <c r="A11" s="90" t="s">
        <v>62</v>
      </c>
      <c r="B11" s="91" t="s">
        <v>300</v>
      </c>
      <c r="C11" s="92"/>
      <c r="D11" s="91" t="s">
        <v>200</v>
      </c>
      <c r="E11" s="18" t="n">
        <v>0</v>
      </c>
    </row>
    <row r="12" customFormat="false" ht="15" hidden="false" customHeight="true" outlineLevel="0" collapsed="false">
      <c r="A12" s="90" t="s">
        <v>84</v>
      </c>
      <c r="B12" s="91" t="s">
        <v>301</v>
      </c>
      <c r="C12" s="94"/>
      <c r="D12" s="95"/>
      <c r="E12" s="18"/>
    </row>
    <row r="13" customFormat="false" ht="12" hidden="false" customHeight="true" outlineLevel="0" collapsed="false">
      <c r="A13" s="90" t="s">
        <v>96</v>
      </c>
      <c r="B13" s="95"/>
      <c r="C13" s="92"/>
      <c r="D13" s="95"/>
      <c r="E13" s="18"/>
    </row>
    <row r="14" customFormat="false" ht="12" hidden="false" customHeight="true" outlineLevel="0" collapsed="false">
      <c r="A14" s="90" t="s">
        <v>106</v>
      </c>
      <c r="B14" s="95"/>
      <c r="C14" s="92"/>
      <c r="D14" s="95"/>
      <c r="E14" s="18"/>
    </row>
    <row r="15" customFormat="false" ht="12" hidden="false" customHeight="true" outlineLevel="0" collapsed="false">
      <c r="A15" s="90" t="s">
        <v>116</v>
      </c>
      <c r="B15" s="95"/>
      <c r="C15" s="94"/>
      <c r="D15" s="95"/>
      <c r="E15" s="18"/>
    </row>
    <row r="16" customFormat="false" ht="12" hidden="false" customHeight="true" outlineLevel="0" collapsed="false">
      <c r="A16" s="90" t="s">
        <v>118</v>
      </c>
      <c r="B16" s="95"/>
      <c r="C16" s="94"/>
      <c r="D16" s="95"/>
      <c r="E16" s="18"/>
    </row>
    <row r="17" customFormat="false" ht="12" hidden="false" customHeight="true" outlineLevel="0" collapsed="false">
      <c r="A17" s="111" t="s">
        <v>126</v>
      </c>
      <c r="B17" s="112"/>
      <c r="C17" s="113"/>
      <c r="D17" s="103" t="s">
        <v>258</v>
      </c>
      <c r="E17" s="105"/>
    </row>
    <row r="18" customFormat="false" ht="20.1" hidden="false" customHeight="true" outlineLevel="0" collapsed="false">
      <c r="A18" s="99" t="s">
        <v>136</v>
      </c>
      <c r="B18" s="100" t="s">
        <v>302</v>
      </c>
      <c r="C18" s="101" t="n">
        <f aca="false">+C7+C9+C10+C12+C13+C14+C15+C16+C17</f>
        <v>0</v>
      </c>
      <c r="D18" s="100" t="s">
        <v>303</v>
      </c>
      <c r="E18" s="12" t="n">
        <f aca="false">+E7+E9+E11+E12+E13+E14+E15+E16+E17</f>
        <v>7479000</v>
      </c>
    </row>
    <row r="19" customFormat="false" ht="12" hidden="false" customHeight="true" outlineLevel="0" collapsed="false">
      <c r="A19" s="87" t="s">
        <v>142</v>
      </c>
      <c r="B19" s="114" t="s">
        <v>304</v>
      </c>
      <c r="C19" s="115" t="n">
        <f aca="false">+C20+C21+C22+C23+C24</f>
        <v>0</v>
      </c>
      <c r="D19" s="91" t="s">
        <v>262</v>
      </c>
      <c r="E19" s="15"/>
    </row>
    <row r="20" customFormat="false" ht="12" hidden="false" customHeight="true" outlineLevel="0" collapsed="false">
      <c r="A20" s="90" t="s">
        <v>150</v>
      </c>
      <c r="B20" s="116" t="s">
        <v>263</v>
      </c>
      <c r="C20" s="92"/>
      <c r="D20" s="91" t="s">
        <v>305</v>
      </c>
      <c r="E20" s="18"/>
    </row>
    <row r="21" customFormat="false" ht="12" hidden="false" customHeight="true" outlineLevel="0" collapsed="false">
      <c r="A21" s="87" t="s">
        <v>160</v>
      </c>
      <c r="B21" s="116" t="s">
        <v>265</v>
      </c>
      <c r="C21" s="92"/>
      <c r="D21" s="91" t="s">
        <v>266</v>
      </c>
      <c r="E21" s="18"/>
    </row>
    <row r="22" customFormat="false" ht="12" hidden="false" customHeight="true" outlineLevel="0" collapsed="false">
      <c r="A22" s="90" t="s">
        <v>162</v>
      </c>
      <c r="B22" s="116" t="s">
        <v>267</v>
      </c>
      <c r="C22" s="92"/>
      <c r="D22" s="91" t="s">
        <v>268</v>
      </c>
      <c r="E22" s="18"/>
    </row>
    <row r="23" customFormat="false" ht="12" hidden="false" customHeight="true" outlineLevel="0" collapsed="false">
      <c r="A23" s="87" t="s">
        <v>164</v>
      </c>
      <c r="B23" s="116" t="s">
        <v>306</v>
      </c>
      <c r="C23" s="92"/>
      <c r="D23" s="103" t="s">
        <v>271</v>
      </c>
      <c r="E23" s="18"/>
    </row>
    <row r="24" customFormat="false" ht="12" hidden="false" customHeight="true" outlineLevel="0" collapsed="false">
      <c r="A24" s="90" t="s">
        <v>269</v>
      </c>
      <c r="B24" s="117" t="s">
        <v>270</v>
      </c>
      <c r="C24" s="92"/>
      <c r="D24" s="91" t="s">
        <v>307</v>
      </c>
      <c r="E24" s="18"/>
    </row>
    <row r="25" customFormat="false" ht="12" hidden="false" customHeight="true" outlineLevel="0" collapsed="false">
      <c r="A25" s="87" t="s">
        <v>272</v>
      </c>
      <c r="B25" s="118" t="s">
        <v>308</v>
      </c>
      <c r="C25" s="107" t="n">
        <f aca="false">+C26+C27+C28+C29+C30</f>
        <v>0</v>
      </c>
      <c r="D25" s="88" t="s">
        <v>309</v>
      </c>
      <c r="E25" s="18"/>
    </row>
    <row r="26" customFormat="false" ht="12" hidden="false" customHeight="true" outlineLevel="0" collapsed="false">
      <c r="A26" s="90" t="s">
        <v>275</v>
      </c>
      <c r="B26" s="117" t="s">
        <v>310</v>
      </c>
      <c r="C26" s="92"/>
      <c r="D26" s="88" t="s">
        <v>231</v>
      </c>
      <c r="E26" s="18"/>
    </row>
    <row r="27" customFormat="false" ht="12" hidden="false" customHeight="true" outlineLevel="0" collapsed="false">
      <c r="A27" s="87" t="s">
        <v>277</v>
      </c>
      <c r="B27" s="117" t="s">
        <v>276</v>
      </c>
      <c r="C27" s="92"/>
      <c r="D27" s="119"/>
      <c r="E27" s="18"/>
    </row>
    <row r="28" customFormat="false" ht="12" hidden="false" customHeight="true" outlineLevel="0" collapsed="false">
      <c r="A28" s="90" t="s">
        <v>280</v>
      </c>
      <c r="B28" s="116" t="s">
        <v>311</v>
      </c>
      <c r="C28" s="92"/>
      <c r="D28" s="119"/>
      <c r="E28" s="18"/>
    </row>
    <row r="29" customFormat="false" ht="12" hidden="false" customHeight="true" outlineLevel="0" collapsed="false">
      <c r="A29" s="87" t="s">
        <v>283</v>
      </c>
      <c r="B29" s="120" t="s">
        <v>312</v>
      </c>
      <c r="C29" s="92"/>
      <c r="D29" s="95"/>
      <c r="E29" s="18"/>
    </row>
    <row r="30" customFormat="false" ht="12" hidden="false" customHeight="true" outlineLevel="0" collapsed="false">
      <c r="A30" s="90" t="s">
        <v>286</v>
      </c>
      <c r="B30" s="121" t="s">
        <v>313</v>
      </c>
      <c r="C30" s="92"/>
      <c r="D30" s="119"/>
      <c r="E30" s="18"/>
    </row>
    <row r="31" customFormat="false" ht="20.1" hidden="false" customHeight="true" outlineLevel="0" collapsed="false">
      <c r="A31" s="99" t="s">
        <v>289</v>
      </c>
      <c r="B31" s="100" t="s">
        <v>314</v>
      </c>
      <c r="C31" s="12" t="n">
        <f aca="false">SUM(C19:C30)</f>
        <v>0</v>
      </c>
      <c r="D31" s="100" t="s">
        <v>315</v>
      </c>
      <c r="E31" s="12" t="n">
        <f aca="false">SUM(E19:E30)</f>
        <v>0</v>
      </c>
    </row>
    <row r="32" customFormat="false" ht="20.1" hidden="false" customHeight="true" outlineLevel="0" collapsed="false">
      <c r="A32" s="99" t="s">
        <v>316</v>
      </c>
      <c r="B32" s="109" t="s">
        <v>317</v>
      </c>
      <c r="C32" s="110" t="n">
        <f aca="false">+C18+C31</f>
        <v>0</v>
      </c>
      <c r="D32" s="109" t="s">
        <v>318</v>
      </c>
      <c r="E32" s="110" t="n">
        <f aca="false">+E18+E31</f>
        <v>7479000</v>
      </c>
    </row>
    <row r="33" customFormat="false" ht="15" hidden="false" customHeight="true" outlineLevel="0" collapsed="false">
      <c r="A33" s="99" t="s">
        <v>319</v>
      </c>
      <c r="B33" s="109" t="s">
        <v>287</v>
      </c>
      <c r="C33" s="110" t="n">
        <f aca="false">IF(C18-E18&lt;0,E18-C18,"-")</f>
        <v>7479000</v>
      </c>
      <c r="D33" s="109" t="s">
        <v>288</v>
      </c>
      <c r="E33" s="110" t="str">
        <f aca="false">IF(C18-E18&gt;0,C18-E18,"-")</f>
        <v>-</v>
      </c>
    </row>
    <row r="34" customFormat="false" ht="15" hidden="false" customHeight="true" outlineLevel="0" collapsed="false">
      <c r="A34" s="99" t="s">
        <v>320</v>
      </c>
      <c r="B34" s="109" t="s">
        <v>290</v>
      </c>
      <c r="C34" s="110" t="n">
        <f aca="false">IF(C18+C19-E32&lt;0,E32-(C18+C19),"-")</f>
        <v>7479000</v>
      </c>
      <c r="D34" s="109" t="s">
        <v>291</v>
      </c>
      <c r="E34" s="110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47.02"/>
    <col collapsed="false" customWidth="false" hidden="false" outlineLevel="0" max="3" min="3" style="0" width="11.42"/>
    <col collapsed="false" customWidth="true" hidden="false" outlineLevel="0" max="4" min="4" style="0" width="10.71"/>
    <col collapsed="false" customWidth="true" hidden="false" outlineLevel="0" max="5" min="5" style="0" width="11.14"/>
    <col collapsed="false" customWidth="true" hidden="false" outlineLevel="0" max="1025" min="6" style="0" width="8.71"/>
  </cols>
  <sheetData>
    <row r="1" customFormat="false" ht="15" hidden="false" customHeight="false" outlineLevel="0" collapsed="false">
      <c r="B1" s="0" t="s">
        <v>321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22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322</v>
      </c>
      <c r="D5" s="123" t="s">
        <v>323</v>
      </c>
      <c r="E5" s="124" t="s">
        <v>324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125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101" t="n">
        <f aca="false">+C8+C9+C10+C11+C12+C13</f>
        <v>34078412</v>
      </c>
      <c r="D7" s="101" t="n">
        <f aca="false">+D8+D9+D10+D11+D12+D13</f>
        <v>35692333</v>
      </c>
      <c r="E7" s="126" t="n">
        <f aca="false">+E8+E9+E10+E11+E12+E13</f>
        <v>37386950</v>
      </c>
    </row>
    <row r="8" customFormat="false" ht="20.1" hidden="false" customHeight="true" outlineLevel="0" collapsed="false">
      <c r="A8" s="13" t="s">
        <v>8</v>
      </c>
      <c r="B8" s="14" t="s">
        <v>9</v>
      </c>
      <c r="C8" s="89" t="n">
        <v>14444479</v>
      </c>
      <c r="D8" s="89" t="n">
        <v>15166703</v>
      </c>
      <c r="E8" s="127" t="n">
        <v>15925038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92" t="n">
        <v>11993730</v>
      </c>
      <c r="D9" s="92" t="n">
        <v>12593417</v>
      </c>
      <c r="E9" s="60" t="n">
        <v>13223088</v>
      </c>
    </row>
    <row r="10" customFormat="false" ht="22.5" hidden="false" customHeight="true" outlineLevel="0" collapsed="false">
      <c r="A10" s="16" t="s">
        <v>12</v>
      </c>
      <c r="B10" s="17" t="s">
        <v>13</v>
      </c>
      <c r="C10" s="92" t="n">
        <v>5840203</v>
      </c>
      <c r="D10" s="92" t="n">
        <v>6132213</v>
      </c>
      <c r="E10" s="60" t="n">
        <v>6438824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92" t="n">
        <v>1800000</v>
      </c>
      <c r="D11" s="92" t="n">
        <v>1800000</v>
      </c>
      <c r="E11" s="60" t="n">
        <v>1800000</v>
      </c>
    </row>
    <row r="12" customFormat="false" ht="20.1" hidden="false" customHeight="true" outlineLevel="0" collapsed="false">
      <c r="A12" s="16" t="s">
        <v>16</v>
      </c>
      <c r="B12" s="17" t="s">
        <v>17</v>
      </c>
      <c r="C12" s="128" t="n">
        <v>0</v>
      </c>
      <c r="D12" s="128" t="n">
        <v>0</v>
      </c>
      <c r="E12" s="60"/>
    </row>
    <row r="13" customFormat="false" ht="20.1" hidden="false" customHeight="true" outlineLevel="0" collapsed="false">
      <c r="A13" s="19" t="s">
        <v>18</v>
      </c>
      <c r="B13" s="61" t="s">
        <v>19</v>
      </c>
      <c r="C13" s="129" t="n">
        <v>0</v>
      </c>
      <c r="D13" s="129" t="n">
        <v>0</v>
      </c>
      <c r="E13" s="60"/>
    </row>
    <row r="14" customFormat="false" ht="21" hidden="false" customHeight="true" outlineLevel="0" collapsed="false">
      <c r="A14" s="10" t="s">
        <v>20</v>
      </c>
      <c r="B14" s="21" t="s">
        <v>21</v>
      </c>
      <c r="C14" s="101" t="n">
        <f aca="false">+C15+C16+C17+C18+C19</f>
        <v>2184000</v>
      </c>
      <c r="D14" s="101" t="n">
        <f aca="false">+D15+D16+D17+D18+D19</f>
        <v>2184000</v>
      </c>
      <c r="E14" s="126" t="n">
        <f aca="false">+E15+E16+E17+E18+E19</f>
        <v>2184000</v>
      </c>
    </row>
    <row r="15" customFormat="false" ht="20.1" hidden="false" customHeight="true" outlineLevel="0" collapsed="false">
      <c r="A15" s="13" t="s">
        <v>22</v>
      </c>
      <c r="B15" s="14" t="s">
        <v>23</v>
      </c>
      <c r="C15" s="89"/>
      <c r="D15" s="89"/>
      <c r="E15" s="127"/>
    </row>
    <row r="16" customFormat="false" ht="20.1" hidden="false" customHeight="true" outlineLevel="0" collapsed="false">
      <c r="A16" s="16" t="s">
        <v>24</v>
      </c>
      <c r="B16" s="17" t="s">
        <v>25</v>
      </c>
      <c r="C16" s="92"/>
      <c r="D16" s="92"/>
      <c r="E16" s="60"/>
    </row>
    <row r="17" customFormat="false" ht="21" hidden="false" customHeight="true" outlineLevel="0" collapsed="false">
      <c r="A17" s="16" t="s">
        <v>26</v>
      </c>
      <c r="B17" s="17" t="s">
        <v>27</v>
      </c>
      <c r="C17" s="92"/>
      <c r="D17" s="92"/>
      <c r="E17" s="60"/>
    </row>
    <row r="18" customFormat="false" ht="21" hidden="false" customHeight="true" outlineLevel="0" collapsed="false">
      <c r="A18" s="16" t="s">
        <v>28</v>
      </c>
      <c r="B18" s="17" t="s">
        <v>29</v>
      </c>
      <c r="C18" s="92"/>
      <c r="D18" s="92"/>
      <c r="E18" s="60"/>
    </row>
    <row r="19" customFormat="false" ht="20.1" hidden="false" customHeight="true" outlineLevel="0" collapsed="false">
      <c r="A19" s="16" t="s">
        <v>30</v>
      </c>
      <c r="B19" s="17" t="s">
        <v>31</v>
      </c>
      <c r="C19" s="92" t="n">
        <v>2184000</v>
      </c>
      <c r="D19" s="92" t="n">
        <v>2184000</v>
      </c>
      <c r="E19" s="60" t="n">
        <v>2184000</v>
      </c>
    </row>
    <row r="20" customFormat="false" ht="20.1" hidden="false" customHeight="true" outlineLevel="0" collapsed="false">
      <c r="A20" s="19" t="s">
        <v>32</v>
      </c>
      <c r="B20" s="61" t="s">
        <v>33</v>
      </c>
      <c r="C20" s="98"/>
      <c r="D20" s="98"/>
      <c r="E20" s="65"/>
    </row>
    <row r="21" customFormat="false" ht="21" hidden="false" customHeight="true" outlineLevel="0" collapsed="false">
      <c r="A21" s="10" t="s">
        <v>34</v>
      </c>
      <c r="B21" s="11" t="s">
        <v>35</v>
      </c>
      <c r="C21" s="101" t="n">
        <f aca="false">+C22+C23+C24+C25+C26</f>
        <v>0</v>
      </c>
      <c r="D21" s="101" t="n">
        <f aca="false">+D22+D23+D24+D25+D26</f>
        <v>0</v>
      </c>
      <c r="E21" s="126" t="n">
        <f aca="false">+E22+E23+E24+E25+E26</f>
        <v>0</v>
      </c>
    </row>
    <row r="22" customFormat="false" ht="20.1" hidden="false" customHeight="true" outlineLevel="0" collapsed="false">
      <c r="A22" s="13" t="s">
        <v>36</v>
      </c>
      <c r="B22" s="14" t="s">
        <v>37</v>
      </c>
      <c r="C22" s="89"/>
      <c r="D22" s="89" t="n">
        <v>0</v>
      </c>
      <c r="E22" s="127" t="n">
        <v>0</v>
      </c>
    </row>
    <row r="23" customFormat="false" ht="20.1" hidden="false" customHeight="true" outlineLevel="0" collapsed="false">
      <c r="A23" s="16" t="s">
        <v>38</v>
      </c>
      <c r="B23" s="17" t="s">
        <v>39</v>
      </c>
      <c r="C23" s="92"/>
      <c r="D23" s="92"/>
      <c r="E23" s="60"/>
    </row>
    <row r="24" customFormat="false" ht="21.75" hidden="false" customHeight="true" outlineLevel="0" collapsed="false">
      <c r="A24" s="16" t="s">
        <v>40</v>
      </c>
      <c r="B24" s="17" t="s">
        <v>41</v>
      </c>
      <c r="C24" s="92"/>
      <c r="D24" s="92"/>
      <c r="E24" s="60"/>
    </row>
    <row r="25" customFormat="false" ht="21.75" hidden="false" customHeight="true" outlineLevel="0" collapsed="false">
      <c r="A25" s="16" t="s">
        <v>42</v>
      </c>
      <c r="B25" s="17" t="s">
        <v>43</v>
      </c>
      <c r="C25" s="92"/>
      <c r="D25" s="92"/>
      <c r="E25" s="60"/>
    </row>
    <row r="26" customFormat="false" ht="20.1" hidden="false" customHeight="true" outlineLevel="0" collapsed="false">
      <c r="A26" s="16" t="s">
        <v>44</v>
      </c>
      <c r="B26" s="17" t="s">
        <v>45</v>
      </c>
      <c r="C26" s="92"/>
      <c r="D26" s="92"/>
      <c r="E26" s="60"/>
    </row>
    <row r="27" customFormat="false" ht="20.1" hidden="false" customHeight="true" outlineLevel="0" collapsed="false">
      <c r="A27" s="19" t="s">
        <v>46</v>
      </c>
      <c r="B27" s="61" t="s">
        <v>47</v>
      </c>
      <c r="C27" s="98"/>
      <c r="D27" s="98"/>
      <c r="E27" s="65"/>
    </row>
    <row r="28" customFormat="false" ht="20.1" hidden="false" customHeight="true" outlineLevel="0" collapsed="false">
      <c r="A28" s="10" t="s">
        <v>48</v>
      </c>
      <c r="B28" s="11" t="s">
        <v>49</v>
      </c>
      <c r="C28" s="101" t="n">
        <f aca="false">+C29+C32+C33+C34</f>
        <v>3400000</v>
      </c>
      <c r="D28" s="101" t="n">
        <f aca="false">+D29+D32+D33+D34</f>
        <v>3500000</v>
      </c>
      <c r="E28" s="126" t="n">
        <f aca="false">+E29+E32+E33+E34</f>
        <v>3600000</v>
      </c>
    </row>
    <row r="29" customFormat="false" ht="20.1" hidden="false" customHeight="true" outlineLevel="0" collapsed="false">
      <c r="A29" s="13" t="s">
        <v>50</v>
      </c>
      <c r="B29" s="14" t="s">
        <v>51</v>
      </c>
      <c r="C29" s="130" t="n">
        <v>2450000</v>
      </c>
      <c r="D29" s="130" t="n">
        <v>2500000</v>
      </c>
      <c r="E29" s="131" t="n">
        <v>2550000</v>
      </c>
    </row>
    <row r="30" customFormat="false" ht="20.1" hidden="false" customHeight="true" outlineLevel="0" collapsed="false">
      <c r="A30" s="16" t="s">
        <v>52</v>
      </c>
      <c r="B30" s="17" t="s">
        <v>53</v>
      </c>
      <c r="C30" s="92"/>
      <c r="D30" s="92"/>
      <c r="E30" s="60"/>
    </row>
    <row r="31" customFormat="false" ht="20.1" hidden="false" customHeight="true" outlineLevel="0" collapsed="false">
      <c r="A31" s="16" t="s">
        <v>54</v>
      </c>
      <c r="B31" s="17" t="s">
        <v>55</v>
      </c>
      <c r="C31" s="92" t="n">
        <v>2450000</v>
      </c>
      <c r="D31" s="92" t="n">
        <v>2500000</v>
      </c>
      <c r="E31" s="60" t="n">
        <v>2550000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92" t="n">
        <v>950000</v>
      </c>
      <c r="D32" s="92" t="n">
        <v>1000000</v>
      </c>
      <c r="E32" s="60" t="n">
        <v>1050000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92"/>
      <c r="D33" s="92" t="n">
        <v>0</v>
      </c>
      <c r="E33" s="60"/>
    </row>
    <row r="34" customFormat="false" ht="20.1" hidden="false" customHeight="true" outlineLevel="0" collapsed="false">
      <c r="A34" s="19" t="s">
        <v>60</v>
      </c>
      <c r="B34" s="61" t="s">
        <v>61</v>
      </c>
      <c r="C34" s="98" t="n">
        <v>0</v>
      </c>
      <c r="D34" s="98" t="n">
        <v>0</v>
      </c>
      <c r="E34" s="65"/>
    </row>
    <row r="35" customFormat="false" ht="20.1" hidden="false" customHeight="true" outlineLevel="0" collapsed="false">
      <c r="A35" s="10" t="s">
        <v>62</v>
      </c>
      <c r="B35" s="11" t="s">
        <v>63</v>
      </c>
      <c r="C35" s="101" t="n">
        <f aca="false">SUM(C36:C45)</f>
        <v>1651000</v>
      </c>
      <c r="D35" s="101" t="n">
        <f aca="false">SUM(D36:D45)</f>
        <v>1751000</v>
      </c>
      <c r="E35" s="126" t="n">
        <f aca="false">SUM(E36:E45)</f>
        <v>1851000</v>
      </c>
    </row>
    <row r="36" customFormat="false" ht="20.1" hidden="false" customHeight="true" outlineLevel="0" collapsed="false">
      <c r="A36" s="13" t="s">
        <v>64</v>
      </c>
      <c r="B36" s="14" t="s">
        <v>65</v>
      </c>
      <c r="C36" s="89"/>
      <c r="D36" s="89"/>
      <c r="E36" s="127"/>
    </row>
    <row r="37" customFormat="false" ht="20.1" hidden="false" customHeight="true" outlineLevel="0" collapsed="false">
      <c r="A37" s="16" t="s">
        <v>66</v>
      </c>
      <c r="B37" s="17" t="s">
        <v>67</v>
      </c>
      <c r="C37" s="92" t="n">
        <v>1000000</v>
      </c>
      <c r="D37" s="92" t="n">
        <v>1050000</v>
      </c>
      <c r="E37" s="60" t="n">
        <v>1100000</v>
      </c>
    </row>
    <row r="38" customFormat="false" ht="20.1" hidden="false" customHeight="true" outlineLevel="0" collapsed="false">
      <c r="A38" s="16" t="s">
        <v>68</v>
      </c>
      <c r="B38" s="17" t="s">
        <v>69</v>
      </c>
      <c r="C38" s="92"/>
      <c r="D38" s="92"/>
      <c r="E38" s="60"/>
    </row>
    <row r="39" customFormat="false" ht="20.1" hidden="false" customHeight="true" outlineLevel="0" collapsed="false">
      <c r="A39" s="16" t="s">
        <v>70</v>
      </c>
      <c r="B39" s="17" t="s">
        <v>71</v>
      </c>
      <c r="C39" s="92"/>
      <c r="D39" s="92"/>
      <c r="E39" s="60"/>
    </row>
    <row r="40" customFormat="false" ht="20.1" hidden="false" customHeight="true" outlineLevel="0" collapsed="false">
      <c r="A40" s="16" t="s">
        <v>72</v>
      </c>
      <c r="B40" s="17" t="s">
        <v>73</v>
      </c>
      <c r="C40" s="92" t="n">
        <v>650000</v>
      </c>
      <c r="D40" s="92" t="n">
        <v>700000</v>
      </c>
      <c r="E40" s="60" t="n">
        <v>750000</v>
      </c>
    </row>
    <row r="41" customFormat="false" ht="20.1" hidden="false" customHeight="true" outlineLevel="0" collapsed="false">
      <c r="A41" s="16" t="s">
        <v>74</v>
      </c>
      <c r="B41" s="17" t="s">
        <v>75</v>
      </c>
      <c r="C41" s="92"/>
      <c r="D41" s="92"/>
      <c r="E41" s="60"/>
    </row>
    <row r="42" customFormat="false" ht="20.1" hidden="false" customHeight="true" outlineLevel="0" collapsed="false">
      <c r="A42" s="16" t="s">
        <v>76</v>
      </c>
      <c r="B42" s="17" t="s">
        <v>77</v>
      </c>
      <c r="C42" s="92"/>
      <c r="D42" s="92"/>
      <c r="E42" s="60"/>
    </row>
    <row r="43" customFormat="false" ht="20.1" hidden="false" customHeight="true" outlineLevel="0" collapsed="false">
      <c r="A43" s="16" t="s">
        <v>78</v>
      </c>
      <c r="B43" s="17" t="s">
        <v>79</v>
      </c>
      <c r="C43" s="92" t="n">
        <v>1000</v>
      </c>
      <c r="D43" s="92" t="n">
        <v>1000</v>
      </c>
      <c r="E43" s="60" t="n">
        <v>1000</v>
      </c>
    </row>
    <row r="44" customFormat="false" ht="20.1" hidden="false" customHeight="true" outlineLevel="0" collapsed="false">
      <c r="A44" s="16" t="s">
        <v>80</v>
      </c>
      <c r="B44" s="17" t="s">
        <v>81</v>
      </c>
      <c r="C44" s="92"/>
      <c r="D44" s="92"/>
      <c r="E44" s="60"/>
    </row>
    <row r="45" customFormat="false" ht="20.1" hidden="false" customHeight="true" outlineLevel="0" collapsed="false">
      <c r="A45" s="19" t="s">
        <v>82</v>
      </c>
      <c r="B45" s="61" t="s">
        <v>83</v>
      </c>
      <c r="C45" s="98"/>
      <c r="D45" s="98" t="n">
        <v>0</v>
      </c>
      <c r="E45" s="65"/>
    </row>
    <row r="46" customFormat="false" ht="20.1" hidden="false" customHeight="true" outlineLevel="0" collapsed="false">
      <c r="A46" s="10" t="s">
        <v>84</v>
      </c>
      <c r="B46" s="11" t="s">
        <v>85</v>
      </c>
      <c r="C46" s="101" t="n">
        <f aca="false">SUM(C47:C51)</f>
        <v>0</v>
      </c>
      <c r="D46" s="101" t="n">
        <f aca="false">SUM(D47:D51)</f>
        <v>0</v>
      </c>
      <c r="E46" s="126" t="n">
        <f aca="false">SUM(E47:E51)</f>
        <v>0</v>
      </c>
    </row>
    <row r="47" customFormat="false" ht="20.1" hidden="false" customHeight="true" outlineLevel="0" collapsed="false">
      <c r="A47" s="13" t="s">
        <v>86</v>
      </c>
      <c r="B47" s="14" t="s">
        <v>87</v>
      </c>
      <c r="C47" s="89"/>
      <c r="D47" s="89"/>
      <c r="E47" s="127"/>
    </row>
    <row r="48" customFormat="false" ht="20.1" hidden="false" customHeight="true" outlineLevel="0" collapsed="false">
      <c r="A48" s="16" t="s">
        <v>88</v>
      </c>
      <c r="B48" s="17" t="s">
        <v>89</v>
      </c>
      <c r="C48" s="92"/>
      <c r="D48" s="92" t="n">
        <v>0</v>
      </c>
      <c r="E48" s="60"/>
    </row>
    <row r="49" customFormat="false" ht="12" hidden="false" customHeight="true" outlineLevel="0" collapsed="false">
      <c r="A49" s="16" t="s">
        <v>90</v>
      </c>
      <c r="B49" s="17" t="s">
        <v>91</v>
      </c>
      <c r="C49" s="92"/>
      <c r="D49" s="92"/>
      <c r="E49" s="60"/>
    </row>
    <row r="50" customFormat="false" ht="12" hidden="false" customHeight="true" outlineLevel="0" collapsed="false">
      <c r="A50" s="16" t="s">
        <v>92</v>
      </c>
      <c r="B50" s="17" t="s">
        <v>93</v>
      </c>
      <c r="C50" s="92"/>
      <c r="D50" s="92"/>
      <c r="E50" s="60"/>
    </row>
    <row r="51" customFormat="false" ht="12" hidden="false" customHeight="true" outlineLevel="0" collapsed="false">
      <c r="A51" s="19" t="s">
        <v>94</v>
      </c>
      <c r="B51" s="61" t="s">
        <v>95</v>
      </c>
      <c r="C51" s="98"/>
      <c r="D51" s="98"/>
      <c r="E51" s="65"/>
    </row>
    <row r="52" customFormat="false" ht="12" hidden="false" customHeight="true" outlineLevel="0" collapsed="false">
      <c r="A52" s="10" t="s">
        <v>96</v>
      </c>
      <c r="B52" s="11" t="s">
        <v>97</v>
      </c>
      <c r="C52" s="101" t="n">
        <f aca="false">SUM(C53:C55)</f>
        <v>0</v>
      </c>
      <c r="D52" s="101" t="n">
        <f aca="false">SUM(D53:D55)</f>
        <v>0</v>
      </c>
      <c r="E52" s="126" t="n">
        <f aca="false">SUM(E53:E55)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89"/>
      <c r="D53" s="89"/>
      <c r="E53" s="127"/>
    </row>
    <row r="54" customFormat="false" ht="12" hidden="false" customHeight="true" outlineLevel="0" collapsed="false">
      <c r="A54" s="16" t="s">
        <v>100</v>
      </c>
      <c r="B54" s="17" t="s">
        <v>101</v>
      </c>
      <c r="C54" s="92"/>
      <c r="D54" s="92"/>
      <c r="E54" s="60"/>
    </row>
    <row r="55" customFormat="false" ht="12" hidden="false" customHeight="true" outlineLevel="0" collapsed="false">
      <c r="A55" s="16" t="s">
        <v>102</v>
      </c>
      <c r="B55" s="17" t="s">
        <v>103</v>
      </c>
      <c r="C55" s="92"/>
      <c r="D55" s="92"/>
      <c r="E55" s="60"/>
    </row>
    <row r="56" customFormat="false" ht="12" hidden="false" customHeight="true" outlineLevel="0" collapsed="false">
      <c r="A56" s="19" t="s">
        <v>104</v>
      </c>
      <c r="B56" s="61" t="s">
        <v>105</v>
      </c>
      <c r="C56" s="98"/>
      <c r="D56" s="98"/>
      <c r="E56" s="65"/>
    </row>
    <row r="57" customFormat="false" ht="12" hidden="false" customHeight="true" outlineLevel="0" collapsed="false">
      <c r="A57" s="10" t="s">
        <v>106</v>
      </c>
      <c r="B57" s="21" t="s">
        <v>107</v>
      </c>
      <c r="C57" s="101" t="n">
        <f aca="false">SUM(C58:C60)</f>
        <v>0</v>
      </c>
      <c r="D57" s="101" t="n">
        <f aca="false">SUM(D58:D60)</f>
        <v>0</v>
      </c>
      <c r="E57" s="126" t="n">
        <f aca="false">SUM(E58:E60)</f>
        <v>0</v>
      </c>
    </row>
    <row r="58" customFormat="false" ht="12" hidden="false" customHeight="true" outlineLevel="0" collapsed="false">
      <c r="A58" s="16" t="s">
        <v>108</v>
      </c>
      <c r="B58" s="14" t="s">
        <v>109</v>
      </c>
      <c r="C58" s="92"/>
      <c r="D58" s="92"/>
      <c r="E58" s="60"/>
    </row>
    <row r="59" customFormat="false" ht="12" hidden="false" customHeight="true" outlineLevel="0" collapsed="false">
      <c r="A59" s="16" t="s">
        <v>110</v>
      </c>
      <c r="B59" s="17" t="s">
        <v>111</v>
      </c>
      <c r="C59" s="92"/>
      <c r="D59" s="92"/>
      <c r="E59" s="60"/>
    </row>
    <row r="60" customFormat="false" ht="12" hidden="false" customHeight="true" outlineLevel="0" collapsed="false">
      <c r="A60" s="16" t="s">
        <v>112</v>
      </c>
      <c r="B60" s="17" t="s">
        <v>113</v>
      </c>
      <c r="C60" s="92"/>
      <c r="D60" s="92"/>
      <c r="E60" s="60"/>
    </row>
    <row r="61" customFormat="false" ht="12" hidden="false" customHeight="true" outlineLevel="0" collapsed="false">
      <c r="A61" s="16" t="s">
        <v>114</v>
      </c>
      <c r="B61" s="61" t="s">
        <v>115</v>
      </c>
      <c r="C61" s="92"/>
      <c r="D61" s="92"/>
      <c r="E61" s="60"/>
    </row>
    <row r="62" customFormat="false" ht="20.1" hidden="false" customHeight="true" outlineLevel="0" collapsed="false">
      <c r="A62" s="10" t="s">
        <v>116</v>
      </c>
      <c r="B62" s="11" t="s">
        <v>117</v>
      </c>
      <c r="C62" s="101" t="n">
        <f aca="false">+C7+C14+C21+C28+C35+C46+C52+C57</f>
        <v>41313412</v>
      </c>
      <c r="D62" s="101" t="n">
        <f aca="false">+D7+D14+D21+D28+D35+D46+D52+D57</f>
        <v>43127333</v>
      </c>
      <c r="E62" s="126" t="n">
        <f aca="false">+E7+E14+E21+E28+E35+E46+E52+E57</f>
        <v>45021950</v>
      </c>
    </row>
    <row r="63" customFormat="false" ht="20.1" hidden="false" customHeight="true" outlineLevel="0" collapsed="false">
      <c r="A63" s="132" t="s">
        <v>118</v>
      </c>
      <c r="B63" s="21" t="s">
        <v>119</v>
      </c>
      <c r="C63" s="101" t="n">
        <f aca="false">SUM(C64:C66)</f>
        <v>0</v>
      </c>
      <c r="D63" s="101" t="n">
        <f aca="false">SUM(D64:D66)</f>
        <v>0</v>
      </c>
      <c r="E63" s="126" t="n">
        <f aca="false">SUM(E64:E66)</f>
        <v>0</v>
      </c>
    </row>
    <row r="64" customFormat="false" ht="12" hidden="false" customHeight="true" outlineLevel="0" collapsed="false">
      <c r="A64" s="16" t="s">
        <v>120</v>
      </c>
      <c r="B64" s="14" t="s">
        <v>121</v>
      </c>
      <c r="C64" s="92"/>
      <c r="D64" s="92"/>
      <c r="E64" s="60"/>
    </row>
    <row r="65" customFormat="false" ht="12" hidden="false" customHeight="true" outlineLevel="0" collapsed="false">
      <c r="A65" s="16" t="s">
        <v>122</v>
      </c>
      <c r="B65" s="17" t="s">
        <v>123</v>
      </c>
      <c r="C65" s="92"/>
      <c r="D65" s="92"/>
      <c r="E65" s="60"/>
    </row>
    <row r="66" customFormat="false" ht="12" hidden="false" customHeight="true" outlineLevel="0" collapsed="false">
      <c r="A66" s="16" t="s">
        <v>124</v>
      </c>
      <c r="B66" s="133" t="s">
        <v>125</v>
      </c>
      <c r="C66" s="92"/>
      <c r="D66" s="92"/>
      <c r="E66" s="60"/>
    </row>
    <row r="67" customFormat="false" ht="12" hidden="false" customHeight="true" outlineLevel="0" collapsed="false">
      <c r="A67" s="132" t="s">
        <v>126</v>
      </c>
      <c r="B67" s="21" t="s">
        <v>127</v>
      </c>
      <c r="C67" s="101" t="n">
        <f aca="false">SUM(C68:C71)</f>
        <v>0</v>
      </c>
      <c r="D67" s="101" t="n">
        <f aca="false">SUM(D68:D71)</f>
        <v>0</v>
      </c>
      <c r="E67" s="126" t="n">
        <f aca="false">SUM(E68:E71)</f>
        <v>0</v>
      </c>
    </row>
    <row r="68" customFormat="false" ht="12" hidden="false" customHeight="true" outlineLevel="0" collapsed="false">
      <c r="A68" s="16" t="s">
        <v>128</v>
      </c>
      <c r="B68" s="14" t="s">
        <v>129</v>
      </c>
      <c r="C68" s="92"/>
      <c r="D68" s="92"/>
      <c r="E68" s="60"/>
    </row>
    <row r="69" customFormat="false" ht="12" hidden="false" customHeight="true" outlineLevel="0" collapsed="false">
      <c r="A69" s="16" t="s">
        <v>130</v>
      </c>
      <c r="B69" s="17" t="s">
        <v>131</v>
      </c>
      <c r="C69" s="92"/>
      <c r="D69" s="92"/>
      <c r="E69" s="60"/>
    </row>
    <row r="70" customFormat="false" ht="12" hidden="false" customHeight="true" outlineLevel="0" collapsed="false">
      <c r="A70" s="16" t="s">
        <v>132</v>
      </c>
      <c r="B70" s="17" t="s">
        <v>133</v>
      </c>
      <c r="C70" s="92"/>
      <c r="D70" s="92"/>
      <c r="E70" s="60"/>
    </row>
    <row r="71" customFormat="false" ht="12" hidden="false" customHeight="true" outlineLevel="0" collapsed="false">
      <c r="A71" s="16" t="s">
        <v>134</v>
      </c>
      <c r="B71" s="61" t="s">
        <v>135</v>
      </c>
      <c r="C71" s="92"/>
      <c r="D71" s="92"/>
      <c r="E71" s="60"/>
    </row>
    <row r="72" customFormat="false" ht="20.1" hidden="false" customHeight="true" outlineLevel="0" collapsed="false">
      <c r="A72" s="132" t="s">
        <v>136</v>
      </c>
      <c r="B72" s="21" t="s">
        <v>137</v>
      </c>
      <c r="C72" s="101" t="n">
        <f aca="false">SUM(C73:C74)</f>
        <v>22981565</v>
      </c>
      <c r="D72" s="101" t="n">
        <f aca="false">SUM(D73:D74)</f>
        <v>23211381</v>
      </c>
      <c r="E72" s="126" t="n">
        <f aca="false">SUM(E73:E74)</f>
        <v>23443495</v>
      </c>
    </row>
    <row r="73" customFormat="false" ht="20.1" hidden="false" customHeight="true" outlineLevel="0" collapsed="false">
      <c r="A73" s="16" t="s">
        <v>138</v>
      </c>
      <c r="B73" s="14" t="s">
        <v>139</v>
      </c>
      <c r="C73" s="92" t="n">
        <v>22981565</v>
      </c>
      <c r="D73" s="92" t="n">
        <v>23211381</v>
      </c>
      <c r="E73" s="60" t="n">
        <v>23443495</v>
      </c>
    </row>
    <row r="74" customFormat="false" ht="20.1" hidden="false" customHeight="true" outlineLevel="0" collapsed="false">
      <c r="A74" s="16" t="s">
        <v>140</v>
      </c>
      <c r="B74" s="61" t="s">
        <v>141</v>
      </c>
      <c r="C74" s="92"/>
      <c r="D74" s="92"/>
      <c r="E74" s="60"/>
    </row>
    <row r="75" customFormat="false" ht="20.1" hidden="false" customHeight="true" outlineLevel="0" collapsed="false">
      <c r="A75" s="132" t="s">
        <v>142</v>
      </c>
      <c r="B75" s="21" t="s">
        <v>143</v>
      </c>
      <c r="C75" s="101" t="n">
        <f aca="false">SUM(C76:C78)</f>
        <v>0</v>
      </c>
      <c r="D75" s="101" t="n">
        <f aca="false">SUM(D76:D78)</f>
        <v>0</v>
      </c>
      <c r="E75" s="126" t="n">
        <f aca="false">SUM(E76:E78)</f>
        <v>0</v>
      </c>
    </row>
    <row r="76" customFormat="false" ht="20.1" hidden="false" customHeight="true" outlineLevel="0" collapsed="false">
      <c r="A76" s="16" t="s">
        <v>144</v>
      </c>
      <c r="B76" s="14" t="s">
        <v>145</v>
      </c>
      <c r="C76" s="92"/>
      <c r="D76" s="92" t="n">
        <v>0</v>
      </c>
      <c r="E76" s="60"/>
    </row>
    <row r="77" customFormat="false" ht="12.95" hidden="false" customHeight="true" outlineLevel="0" collapsed="false">
      <c r="A77" s="16" t="s">
        <v>146</v>
      </c>
      <c r="B77" s="17" t="s">
        <v>147</v>
      </c>
      <c r="C77" s="92"/>
      <c r="D77" s="92"/>
      <c r="E77" s="60"/>
    </row>
    <row r="78" customFormat="false" ht="12.95" hidden="false" customHeight="true" outlineLevel="0" collapsed="false">
      <c r="A78" s="16" t="s">
        <v>148</v>
      </c>
      <c r="B78" s="61" t="s">
        <v>149</v>
      </c>
      <c r="C78" s="92"/>
      <c r="D78" s="92"/>
      <c r="E78" s="60"/>
    </row>
    <row r="79" customFormat="false" ht="12.95" hidden="false" customHeight="true" outlineLevel="0" collapsed="false">
      <c r="A79" s="132" t="s">
        <v>150</v>
      </c>
      <c r="B79" s="21" t="s">
        <v>151</v>
      </c>
      <c r="C79" s="101" t="n">
        <f aca="false">SUM(C80:C83)</f>
        <v>0</v>
      </c>
      <c r="D79" s="101" t="n">
        <f aca="false">SUM(D80:D83)</f>
        <v>0</v>
      </c>
      <c r="E79" s="126" t="n">
        <f aca="false">SUM(E80:E83)</f>
        <v>0</v>
      </c>
    </row>
    <row r="80" customFormat="false" ht="12.95" hidden="false" customHeight="true" outlineLevel="0" collapsed="false">
      <c r="A80" s="134" t="s">
        <v>152</v>
      </c>
      <c r="B80" s="14" t="s">
        <v>153</v>
      </c>
      <c r="C80" s="92"/>
      <c r="D80" s="92"/>
      <c r="E80" s="60"/>
    </row>
    <row r="81" customFormat="false" ht="12.95" hidden="false" customHeight="true" outlineLevel="0" collapsed="false">
      <c r="A81" s="135" t="s">
        <v>154</v>
      </c>
      <c r="B81" s="17" t="s">
        <v>155</v>
      </c>
      <c r="C81" s="92"/>
      <c r="D81" s="92"/>
      <c r="E81" s="60"/>
    </row>
    <row r="82" customFormat="false" ht="12.95" hidden="false" customHeight="true" outlineLevel="0" collapsed="false">
      <c r="A82" s="135" t="s">
        <v>156</v>
      </c>
      <c r="B82" s="17" t="s">
        <v>157</v>
      </c>
      <c r="C82" s="92"/>
      <c r="D82" s="92"/>
      <c r="E82" s="60"/>
    </row>
    <row r="83" customFormat="false" ht="12.95" hidden="false" customHeight="true" outlineLevel="0" collapsed="false">
      <c r="A83" s="136" t="s">
        <v>158</v>
      </c>
      <c r="B83" s="61" t="s">
        <v>159</v>
      </c>
      <c r="C83" s="92"/>
      <c r="D83" s="92"/>
      <c r="E83" s="60"/>
    </row>
    <row r="84" customFormat="false" ht="12.95" hidden="false" customHeight="true" outlineLevel="0" collapsed="false">
      <c r="A84" s="132" t="s">
        <v>160</v>
      </c>
      <c r="B84" s="21" t="s">
        <v>161</v>
      </c>
      <c r="C84" s="137"/>
      <c r="D84" s="137"/>
      <c r="E84" s="138"/>
    </row>
    <row r="85" customFormat="false" ht="20.1" hidden="false" customHeight="true" outlineLevel="0" collapsed="false">
      <c r="A85" s="132" t="s">
        <v>162</v>
      </c>
      <c r="B85" s="139" t="s">
        <v>163</v>
      </c>
      <c r="C85" s="101" t="n">
        <f aca="false">+C63+C67+C72+C75+C79+C84</f>
        <v>22981565</v>
      </c>
      <c r="D85" s="101" t="n">
        <f aca="false">+D63+D67+D72+D75+D79+D84</f>
        <v>23211381</v>
      </c>
      <c r="E85" s="126" t="n">
        <f aca="false">+E63+E67+E72+E75+E79+E84</f>
        <v>23443495</v>
      </c>
    </row>
    <row r="86" customFormat="false" ht="22.5" hidden="false" customHeight="true" outlineLevel="0" collapsed="false">
      <c r="A86" s="140" t="s">
        <v>164</v>
      </c>
      <c r="B86" s="141" t="s">
        <v>165</v>
      </c>
      <c r="C86" s="101" t="n">
        <f aca="false">+C62+C85</f>
        <v>64294977</v>
      </c>
      <c r="D86" s="101" t="n">
        <f aca="false">+D62+D85</f>
        <v>66338714</v>
      </c>
      <c r="E86" s="126" t="n">
        <f aca="false">+E62+E85</f>
        <v>68465445</v>
      </c>
    </row>
    <row r="87" customFormat="false" ht="20.1" hidden="false" customHeight="true" outlineLevel="0" collapsed="false">
      <c r="A87" s="142"/>
      <c r="B87" s="143"/>
      <c r="C87" s="144"/>
      <c r="D87" s="145"/>
      <c r="E87" s="146"/>
    </row>
    <row r="88" customFormat="false" ht="20.1" hidden="false" customHeight="true" outlineLevel="0" collapsed="false">
      <c r="A88" s="1" t="s">
        <v>167</v>
      </c>
      <c r="B88" s="1"/>
      <c r="C88" s="1"/>
      <c r="D88" s="1"/>
      <c r="E88" s="1"/>
    </row>
    <row r="89" customFormat="false" ht="20.1" hidden="false" customHeight="true" outlineLevel="0" collapsed="false">
      <c r="A89" s="37"/>
      <c r="B89" s="37"/>
      <c r="C89" s="122"/>
      <c r="D89" s="2"/>
      <c r="E89" s="3" t="s">
        <v>2</v>
      </c>
    </row>
    <row r="90" customFormat="false" ht="24.75" hidden="false" customHeight="true" outlineLevel="0" collapsed="false">
      <c r="A90" s="4" t="s">
        <v>325</v>
      </c>
      <c r="B90" s="5" t="s">
        <v>168</v>
      </c>
      <c r="C90" s="5" t="s">
        <v>322</v>
      </c>
      <c r="D90" s="123" t="s">
        <v>323</v>
      </c>
      <c r="E90" s="124" t="s">
        <v>324</v>
      </c>
    </row>
    <row r="91" customFormat="false" ht="20.1" hidden="false" customHeight="true" outlineLevel="0" collapsed="false">
      <c r="A91" s="39" t="n">
        <v>1</v>
      </c>
      <c r="B91" s="40" t="n">
        <v>2</v>
      </c>
      <c r="C91" s="40" t="n">
        <v>3</v>
      </c>
      <c r="D91" s="40" t="n">
        <v>4</v>
      </c>
      <c r="E91" s="41" t="n">
        <v>5</v>
      </c>
    </row>
    <row r="92" customFormat="false" ht="20.1" hidden="false" customHeight="true" outlineLevel="0" collapsed="false">
      <c r="A92" s="42" t="s">
        <v>6</v>
      </c>
      <c r="B92" s="43" t="s">
        <v>169</v>
      </c>
      <c r="C92" s="147" t="n">
        <f aca="false">SUM(C93:C97)</f>
        <v>37471000</v>
      </c>
      <c r="D92" s="148" t="n">
        <f aca="false">+D93+D94+D95+D96+D97</f>
        <v>39344000</v>
      </c>
      <c r="E92" s="149" t="n">
        <f aca="false">+E93+E94+E95+E96+E97</f>
        <v>42181000</v>
      </c>
    </row>
    <row r="93" customFormat="false" ht="20.1" hidden="false" customHeight="true" outlineLevel="0" collapsed="false">
      <c r="A93" s="45" t="s">
        <v>8</v>
      </c>
      <c r="B93" s="46" t="s">
        <v>170</v>
      </c>
      <c r="C93" s="150" t="n">
        <v>8398000</v>
      </c>
      <c r="D93" s="151" t="n">
        <v>8818000</v>
      </c>
      <c r="E93" s="152" t="n">
        <v>9259000</v>
      </c>
    </row>
    <row r="94" customFormat="false" ht="20.1" hidden="false" customHeight="true" outlineLevel="0" collapsed="false">
      <c r="A94" s="16" t="s">
        <v>10</v>
      </c>
      <c r="B94" s="48" t="s">
        <v>171</v>
      </c>
      <c r="C94" s="94" t="n">
        <v>1419000</v>
      </c>
      <c r="D94" s="92" t="n">
        <v>1490000</v>
      </c>
      <c r="E94" s="60" t="n">
        <v>1535000</v>
      </c>
    </row>
    <row r="95" customFormat="false" ht="20.1" hidden="false" customHeight="true" outlineLevel="0" collapsed="false">
      <c r="A95" s="16" t="s">
        <v>12</v>
      </c>
      <c r="B95" s="48" t="s">
        <v>172</v>
      </c>
      <c r="C95" s="153" t="n">
        <v>21379000</v>
      </c>
      <c r="D95" s="98" t="n">
        <v>22448000</v>
      </c>
      <c r="E95" s="65" t="n">
        <v>23570000</v>
      </c>
    </row>
    <row r="96" customFormat="false" ht="20.1" hidden="false" customHeight="true" outlineLevel="0" collapsed="false">
      <c r="A96" s="16" t="s">
        <v>14</v>
      </c>
      <c r="B96" s="49" t="s">
        <v>173</v>
      </c>
      <c r="C96" s="153" t="n">
        <v>3487000</v>
      </c>
      <c r="D96" s="98" t="n">
        <v>3661000</v>
      </c>
      <c r="E96" s="65" t="n">
        <v>3844000</v>
      </c>
    </row>
    <row r="97" customFormat="false" ht="20.1" hidden="false" customHeight="true" outlineLevel="0" collapsed="false">
      <c r="A97" s="16" t="s">
        <v>174</v>
      </c>
      <c r="B97" s="50" t="s">
        <v>175</v>
      </c>
      <c r="C97" s="153" t="n">
        <v>2788000</v>
      </c>
      <c r="D97" s="98" t="n">
        <v>2927000</v>
      </c>
      <c r="E97" s="65" t="n">
        <v>3973000</v>
      </c>
    </row>
    <row r="98" customFormat="false" ht="20.1" hidden="false" customHeight="true" outlineLevel="0" collapsed="false">
      <c r="A98" s="16" t="s">
        <v>18</v>
      </c>
      <c r="B98" s="48" t="s">
        <v>176</v>
      </c>
      <c r="C98" s="153"/>
      <c r="D98" s="98" t="n">
        <v>0</v>
      </c>
      <c r="E98" s="65" t="n">
        <v>0</v>
      </c>
    </row>
    <row r="99" customFormat="false" ht="20.1" hidden="false" customHeight="true" outlineLevel="0" collapsed="false">
      <c r="A99" s="16" t="s">
        <v>177</v>
      </c>
      <c r="B99" s="51" t="s">
        <v>326</v>
      </c>
      <c r="C99" s="153"/>
      <c r="D99" s="98"/>
      <c r="E99" s="65"/>
    </row>
    <row r="100" customFormat="false" ht="21" hidden="false" customHeight="true" outlineLevel="0" collapsed="false">
      <c r="A100" s="16" t="s">
        <v>179</v>
      </c>
      <c r="B100" s="52" t="s">
        <v>180</v>
      </c>
      <c r="C100" s="153"/>
      <c r="D100" s="98"/>
      <c r="E100" s="65"/>
    </row>
    <row r="101" customFormat="false" ht="21" hidden="false" customHeight="true" outlineLevel="0" collapsed="false">
      <c r="A101" s="16" t="s">
        <v>181</v>
      </c>
      <c r="B101" s="52" t="s">
        <v>182</v>
      </c>
      <c r="C101" s="153"/>
      <c r="D101" s="98"/>
      <c r="E101" s="65"/>
    </row>
    <row r="102" customFormat="false" ht="20.1" hidden="false" customHeight="true" outlineLevel="0" collapsed="false">
      <c r="A102" s="16" t="s">
        <v>183</v>
      </c>
      <c r="B102" s="51" t="s">
        <v>184</v>
      </c>
      <c r="C102" s="153" t="n">
        <v>2788000</v>
      </c>
      <c r="D102" s="98" t="n">
        <v>2927000</v>
      </c>
      <c r="E102" s="65" t="n">
        <v>3073000</v>
      </c>
    </row>
    <row r="103" customFormat="false" ht="20.1" hidden="false" customHeight="true" outlineLevel="0" collapsed="false">
      <c r="A103" s="16" t="s">
        <v>185</v>
      </c>
      <c r="B103" s="51" t="s">
        <v>327</v>
      </c>
      <c r="C103" s="153"/>
      <c r="D103" s="98"/>
      <c r="E103" s="65"/>
    </row>
    <row r="104" customFormat="false" ht="22.5" hidden="false" customHeight="true" outlineLevel="0" collapsed="false">
      <c r="A104" s="16" t="s">
        <v>187</v>
      </c>
      <c r="B104" s="52" t="s">
        <v>188</v>
      </c>
      <c r="C104" s="153"/>
      <c r="D104" s="98"/>
      <c r="E104" s="65"/>
    </row>
    <row r="105" customFormat="false" ht="20.1" hidden="false" customHeight="true" outlineLevel="0" collapsed="false">
      <c r="A105" s="53" t="s">
        <v>189</v>
      </c>
      <c r="B105" s="54" t="s">
        <v>190</v>
      </c>
      <c r="C105" s="153"/>
      <c r="D105" s="98"/>
      <c r="E105" s="65"/>
    </row>
    <row r="106" customFormat="false" ht="20.1" hidden="false" customHeight="true" outlineLevel="0" collapsed="false">
      <c r="A106" s="16" t="s">
        <v>191</v>
      </c>
      <c r="B106" s="54" t="s">
        <v>192</v>
      </c>
      <c r="C106" s="153"/>
      <c r="D106" s="98"/>
      <c r="E106" s="65"/>
    </row>
    <row r="107" customFormat="false" ht="23.25" hidden="false" customHeight="true" outlineLevel="0" collapsed="false">
      <c r="A107" s="55" t="s">
        <v>193</v>
      </c>
      <c r="B107" s="56" t="s">
        <v>194</v>
      </c>
      <c r="C107" s="154" t="n">
        <v>0</v>
      </c>
      <c r="D107" s="155"/>
      <c r="E107" s="156" t="n">
        <v>0</v>
      </c>
    </row>
    <row r="108" customFormat="false" ht="20.1" hidden="false" customHeight="true" outlineLevel="0" collapsed="false">
      <c r="A108" s="10" t="s">
        <v>20</v>
      </c>
      <c r="B108" s="58" t="s">
        <v>195</v>
      </c>
      <c r="C108" s="157" t="n">
        <f aca="false">+C109+C111+C113</f>
        <v>7479000</v>
      </c>
      <c r="D108" s="101" t="n">
        <f aca="false">+D109+D111+D113</f>
        <v>7853000</v>
      </c>
      <c r="E108" s="126" t="n">
        <f aca="false">+E109+E111+E113</f>
        <v>8246000</v>
      </c>
    </row>
    <row r="109" customFormat="false" ht="20.1" hidden="false" customHeight="true" outlineLevel="0" collapsed="false">
      <c r="A109" s="13" t="s">
        <v>22</v>
      </c>
      <c r="B109" s="48" t="s">
        <v>196</v>
      </c>
      <c r="C109" s="158"/>
      <c r="D109" s="89" t="n">
        <v>0</v>
      </c>
      <c r="E109" s="127"/>
    </row>
    <row r="110" customFormat="false" ht="20.1" hidden="false" customHeight="true" outlineLevel="0" collapsed="false">
      <c r="A110" s="13" t="s">
        <v>24</v>
      </c>
      <c r="B110" s="59" t="s">
        <v>197</v>
      </c>
      <c r="C110" s="158"/>
      <c r="D110" s="89"/>
      <c r="E110" s="127"/>
    </row>
    <row r="111" customFormat="false" ht="20.1" hidden="false" customHeight="true" outlineLevel="0" collapsed="false">
      <c r="A111" s="13" t="s">
        <v>26</v>
      </c>
      <c r="B111" s="59" t="s">
        <v>198</v>
      </c>
      <c r="C111" s="94" t="n">
        <v>7479000</v>
      </c>
      <c r="D111" s="92" t="n">
        <v>7853000</v>
      </c>
      <c r="E111" s="60" t="n">
        <v>8246000</v>
      </c>
    </row>
    <row r="112" customFormat="false" ht="20.1" hidden="false" customHeight="true" outlineLevel="0" collapsed="false">
      <c r="A112" s="13" t="s">
        <v>28</v>
      </c>
      <c r="B112" s="59" t="s">
        <v>199</v>
      </c>
      <c r="C112" s="159"/>
      <c r="D112" s="92"/>
      <c r="E112" s="60"/>
    </row>
    <row r="113" customFormat="false" ht="20.1" hidden="false" customHeight="true" outlineLevel="0" collapsed="false">
      <c r="A113" s="13" t="s">
        <v>30</v>
      </c>
      <c r="B113" s="61" t="s">
        <v>200</v>
      </c>
      <c r="C113" s="159"/>
      <c r="D113" s="92"/>
      <c r="E113" s="60"/>
    </row>
    <row r="114" customFormat="false" ht="22.5" hidden="false" customHeight="true" outlineLevel="0" collapsed="false">
      <c r="A114" s="13" t="s">
        <v>32</v>
      </c>
      <c r="B114" s="62" t="s">
        <v>201</v>
      </c>
      <c r="C114" s="159"/>
      <c r="D114" s="92"/>
      <c r="E114" s="60"/>
    </row>
    <row r="115" customFormat="false" ht="20.1" hidden="false" customHeight="true" outlineLevel="0" collapsed="false">
      <c r="A115" s="13" t="s">
        <v>202</v>
      </c>
      <c r="B115" s="63" t="s">
        <v>203</v>
      </c>
      <c r="C115" s="159"/>
      <c r="D115" s="92"/>
      <c r="E115" s="60"/>
    </row>
    <row r="116" customFormat="false" ht="21" hidden="false" customHeight="true" outlineLevel="0" collapsed="false">
      <c r="A116" s="13" t="s">
        <v>204</v>
      </c>
      <c r="B116" s="52" t="s">
        <v>182</v>
      </c>
      <c r="C116" s="159"/>
      <c r="D116" s="92"/>
      <c r="E116" s="60"/>
    </row>
    <row r="117" customFormat="false" ht="20.1" hidden="false" customHeight="true" outlineLevel="0" collapsed="false">
      <c r="A117" s="13" t="s">
        <v>205</v>
      </c>
      <c r="B117" s="52" t="s">
        <v>206</v>
      </c>
      <c r="C117" s="159"/>
      <c r="D117" s="92"/>
      <c r="E117" s="60"/>
    </row>
    <row r="118" customFormat="false" ht="20.1" hidden="false" customHeight="true" outlineLevel="0" collapsed="false">
      <c r="A118" s="13" t="s">
        <v>207</v>
      </c>
      <c r="B118" s="52" t="s">
        <v>208</v>
      </c>
      <c r="C118" s="159"/>
      <c r="D118" s="92"/>
      <c r="E118" s="60"/>
    </row>
    <row r="119" customFormat="false" ht="20.1" hidden="false" customHeight="true" outlineLevel="0" collapsed="false">
      <c r="A119" s="13" t="s">
        <v>209</v>
      </c>
      <c r="B119" s="52" t="s">
        <v>188</v>
      </c>
      <c r="C119" s="159"/>
      <c r="D119" s="92"/>
      <c r="E119" s="60"/>
    </row>
    <row r="120" customFormat="false" ht="20.1" hidden="false" customHeight="true" outlineLevel="0" collapsed="false">
      <c r="A120" s="13" t="s">
        <v>210</v>
      </c>
      <c r="B120" s="52" t="s">
        <v>211</v>
      </c>
      <c r="C120" s="159"/>
      <c r="D120" s="92"/>
      <c r="E120" s="60"/>
    </row>
    <row r="121" customFormat="false" ht="20.1" hidden="false" customHeight="true" outlineLevel="0" collapsed="false">
      <c r="A121" s="53" t="s">
        <v>212</v>
      </c>
      <c r="B121" s="52" t="s">
        <v>213</v>
      </c>
      <c r="C121" s="160"/>
      <c r="D121" s="98"/>
      <c r="E121" s="65"/>
    </row>
    <row r="122" customFormat="false" ht="20.1" hidden="false" customHeight="true" outlineLevel="0" collapsed="false">
      <c r="A122" s="10" t="s">
        <v>34</v>
      </c>
      <c r="B122" s="11" t="s">
        <v>214</v>
      </c>
      <c r="C122" s="157" t="n">
        <f aca="false">+C123+C124</f>
        <v>1059369</v>
      </c>
      <c r="D122" s="101" t="n">
        <f aca="false">+D123+D124</f>
        <v>1112337</v>
      </c>
      <c r="E122" s="126" t="n">
        <f aca="false">+E123+E124</f>
        <v>1167954</v>
      </c>
    </row>
    <row r="123" customFormat="false" ht="20.1" hidden="false" customHeight="true" outlineLevel="0" collapsed="false">
      <c r="A123" s="13" t="s">
        <v>36</v>
      </c>
      <c r="B123" s="66" t="s">
        <v>215</v>
      </c>
      <c r="C123" s="158" t="n">
        <v>1059369</v>
      </c>
      <c r="D123" s="89" t="n">
        <v>1112337</v>
      </c>
      <c r="E123" s="127" t="n">
        <v>1167954</v>
      </c>
    </row>
    <row r="124" customFormat="false" ht="20.1" hidden="false" customHeight="true" outlineLevel="0" collapsed="false">
      <c r="A124" s="19" t="s">
        <v>38</v>
      </c>
      <c r="B124" s="59" t="s">
        <v>216</v>
      </c>
      <c r="C124" s="153"/>
      <c r="D124" s="98"/>
      <c r="E124" s="65"/>
    </row>
    <row r="125" customFormat="false" ht="20.1" hidden="false" customHeight="true" outlineLevel="0" collapsed="false">
      <c r="A125" s="10" t="s">
        <v>48</v>
      </c>
      <c r="B125" s="11" t="s">
        <v>217</v>
      </c>
      <c r="C125" s="157" t="n">
        <f aca="false">+C92+C108+C122</f>
        <v>46009369</v>
      </c>
      <c r="D125" s="101" t="n">
        <f aca="false">+D92+D108+D122</f>
        <v>48309337</v>
      </c>
      <c r="E125" s="126" t="n">
        <f aca="false">+E92+E108+E122</f>
        <v>51594954</v>
      </c>
    </row>
    <row r="126" customFormat="false" ht="21" hidden="false" customHeight="true" outlineLevel="0" collapsed="false">
      <c r="A126" s="10" t="s">
        <v>62</v>
      </c>
      <c r="B126" s="11" t="s">
        <v>218</v>
      </c>
      <c r="C126" s="157" t="n">
        <f aca="false">+C127+C128+C129</f>
        <v>0</v>
      </c>
      <c r="D126" s="101" t="n">
        <f aca="false">+D127+D128+D129</f>
        <v>0</v>
      </c>
      <c r="E126" s="126" t="n">
        <f aca="false">+E127+E128+E129</f>
        <v>0</v>
      </c>
    </row>
    <row r="127" customFormat="false" ht="20.1" hidden="false" customHeight="true" outlineLevel="0" collapsed="false">
      <c r="A127" s="13" t="s">
        <v>64</v>
      </c>
      <c r="B127" s="66" t="s">
        <v>219</v>
      </c>
      <c r="C127" s="159"/>
      <c r="D127" s="92"/>
      <c r="E127" s="60"/>
    </row>
    <row r="128" customFormat="false" ht="22.5" hidden="false" customHeight="true" outlineLevel="0" collapsed="false">
      <c r="A128" s="13" t="s">
        <v>66</v>
      </c>
      <c r="B128" s="66" t="s">
        <v>220</v>
      </c>
      <c r="C128" s="159"/>
      <c r="D128" s="92"/>
      <c r="E128" s="60"/>
    </row>
    <row r="129" customFormat="false" ht="20.1" hidden="false" customHeight="true" outlineLevel="0" collapsed="false">
      <c r="A129" s="53" t="s">
        <v>68</v>
      </c>
      <c r="B129" s="67" t="s">
        <v>221</v>
      </c>
      <c r="C129" s="159"/>
      <c r="D129" s="92"/>
      <c r="E129" s="60"/>
    </row>
    <row r="130" customFormat="false" ht="20.1" hidden="false" customHeight="true" outlineLevel="0" collapsed="false">
      <c r="A130" s="10" t="s">
        <v>84</v>
      </c>
      <c r="B130" s="11" t="s">
        <v>222</v>
      </c>
      <c r="C130" s="157" t="n">
        <f aca="false">+C131+C132+C133+C134</f>
        <v>0</v>
      </c>
      <c r="D130" s="101" t="n">
        <f aca="false">+D131+D132+D133+D134</f>
        <v>0</v>
      </c>
      <c r="E130" s="126" t="n">
        <f aca="false">+E131+E132+E133+E134</f>
        <v>0</v>
      </c>
    </row>
    <row r="131" customFormat="false" ht="20.1" hidden="false" customHeight="true" outlineLevel="0" collapsed="false">
      <c r="A131" s="13" t="s">
        <v>86</v>
      </c>
      <c r="B131" s="66" t="s">
        <v>223</v>
      </c>
      <c r="C131" s="159"/>
      <c r="D131" s="92"/>
      <c r="E131" s="60"/>
    </row>
    <row r="132" customFormat="false" ht="20.1" hidden="false" customHeight="true" outlineLevel="0" collapsed="false">
      <c r="A132" s="13" t="s">
        <v>88</v>
      </c>
      <c r="B132" s="66" t="s">
        <v>224</v>
      </c>
      <c r="C132" s="159"/>
      <c r="D132" s="92"/>
      <c r="E132" s="60"/>
    </row>
    <row r="133" customFormat="false" ht="20.1" hidden="false" customHeight="true" outlineLevel="0" collapsed="false">
      <c r="A133" s="13" t="s">
        <v>90</v>
      </c>
      <c r="B133" s="66" t="s">
        <v>225</v>
      </c>
      <c r="C133" s="159"/>
      <c r="D133" s="92"/>
      <c r="E133" s="60"/>
    </row>
    <row r="134" customFormat="false" ht="20.1" hidden="false" customHeight="true" outlineLevel="0" collapsed="false">
      <c r="A134" s="53" t="s">
        <v>92</v>
      </c>
      <c r="B134" s="67" t="s">
        <v>226</v>
      </c>
      <c r="C134" s="159"/>
      <c r="D134" s="92"/>
      <c r="E134" s="60"/>
    </row>
    <row r="135" customFormat="false" ht="20.1" hidden="false" customHeight="true" outlineLevel="0" collapsed="false">
      <c r="A135" s="10" t="s">
        <v>96</v>
      </c>
      <c r="B135" s="11" t="s">
        <v>227</v>
      </c>
      <c r="C135" s="157" t="n">
        <f aca="false">+C136+C137+C138+C139</f>
        <v>18285608</v>
      </c>
      <c r="D135" s="101" t="n">
        <f aca="false">+D136+D137+D138+D139</f>
        <v>18029377</v>
      </c>
      <c r="E135" s="126" t="n">
        <f aca="false">+E136+E137+E138+E139</f>
        <v>16870491</v>
      </c>
    </row>
    <row r="136" customFormat="false" ht="20.1" hidden="false" customHeight="true" outlineLevel="0" collapsed="false">
      <c r="A136" s="13" t="s">
        <v>98</v>
      </c>
      <c r="B136" s="66" t="s">
        <v>228</v>
      </c>
      <c r="C136" s="159"/>
      <c r="D136" s="92"/>
      <c r="E136" s="60"/>
    </row>
    <row r="137" customFormat="false" ht="20.1" hidden="false" customHeight="true" outlineLevel="0" collapsed="false">
      <c r="A137" s="13" t="s">
        <v>100</v>
      </c>
      <c r="B137" s="66" t="s">
        <v>229</v>
      </c>
      <c r="C137" s="159" t="n">
        <v>1162541</v>
      </c>
      <c r="D137" s="92" t="n">
        <v>1220668</v>
      </c>
      <c r="E137" s="60" t="n">
        <v>1281701</v>
      </c>
    </row>
    <row r="138" customFormat="false" ht="20.1" hidden="false" customHeight="true" outlineLevel="0" collapsed="false">
      <c r="A138" s="13" t="s">
        <v>102</v>
      </c>
      <c r="B138" s="66" t="s">
        <v>230</v>
      </c>
      <c r="C138" s="159"/>
      <c r="D138" s="92"/>
      <c r="E138" s="60"/>
    </row>
    <row r="139" customFormat="false" ht="20.1" hidden="false" customHeight="true" outlineLevel="0" collapsed="false">
      <c r="A139" s="53" t="s">
        <v>104</v>
      </c>
      <c r="B139" s="67" t="s">
        <v>328</v>
      </c>
      <c r="C139" s="159" t="n">
        <v>17123067</v>
      </c>
      <c r="D139" s="92" t="n">
        <v>16808709</v>
      </c>
      <c r="E139" s="60" t="n">
        <v>15588790</v>
      </c>
    </row>
    <row r="140" customFormat="false" ht="20.1" hidden="false" customHeight="true" outlineLevel="0" collapsed="false">
      <c r="A140" s="10" t="s">
        <v>106</v>
      </c>
      <c r="B140" s="11" t="s">
        <v>232</v>
      </c>
      <c r="C140" s="161" t="n">
        <f aca="false">+C141+C142+C143+C144</f>
        <v>0</v>
      </c>
      <c r="D140" s="162" t="n">
        <f aca="false">+D141+D142+D143+D144</f>
        <v>0</v>
      </c>
      <c r="E140" s="163" t="n">
        <f aca="false">+E141+E142+E143+E144</f>
        <v>0</v>
      </c>
    </row>
    <row r="141" customFormat="false" ht="20.1" hidden="false" customHeight="true" outlineLevel="0" collapsed="false">
      <c r="A141" s="13" t="s">
        <v>108</v>
      </c>
      <c r="B141" s="66" t="s">
        <v>233</v>
      </c>
      <c r="C141" s="159"/>
      <c r="D141" s="92"/>
      <c r="E141" s="60"/>
    </row>
    <row r="142" customFormat="false" ht="20.1" hidden="false" customHeight="true" outlineLevel="0" collapsed="false">
      <c r="A142" s="13" t="s">
        <v>110</v>
      </c>
      <c r="B142" s="66" t="s">
        <v>234</v>
      </c>
      <c r="C142" s="159"/>
      <c r="D142" s="92"/>
      <c r="E142" s="60"/>
    </row>
    <row r="143" customFormat="false" ht="20.1" hidden="false" customHeight="true" outlineLevel="0" collapsed="false">
      <c r="A143" s="13" t="s">
        <v>112</v>
      </c>
      <c r="B143" s="66" t="s">
        <v>235</v>
      </c>
      <c r="C143" s="159"/>
      <c r="D143" s="92"/>
      <c r="E143" s="60"/>
    </row>
    <row r="144" customFormat="false" ht="20.1" hidden="false" customHeight="true" outlineLevel="0" collapsed="false">
      <c r="A144" s="13" t="s">
        <v>114</v>
      </c>
      <c r="B144" s="66" t="s">
        <v>236</v>
      </c>
      <c r="C144" s="159"/>
      <c r="D144" s="92"/>
      <c r="E144" s="60"/>
    </row>
    <row r="145" customFormat="false" ht="20.1" hidden="false" customHeight="true" outlineLevel="0" collapsed="false">
      <c r="A145" s="10" t="s">
        <v>116</v>
      </c>
      <c r="B145" s="11" t="s">
        <v>237</v>
      </c>
      <c r="C145" s="164" t="n">
        <f aca="false">+C126+C130+C135+C140</f>
        <v>18285608</v>
      </c>
      <c r="D145" s="165" t="n">
        <f aca="false">+D126+D130+D135+D140</f>
        <v>18029377</v>
      </c>
      <c r="E145" s="166" t="n">
        <f aca="false">+E126+E130+E135+E140</f>
        <v>16870491</v>
      </c>
    </row>
    <row r="146" customFormat="false" ht="20.1" hidden="false" customHeight="true" outlineLevel="0" collapsed="false">
      <c r="A146" s="70" t="s">
        <v>118</v>
      </c>
      <c r="B146" s="71" t="s">
        <v>238</v>
      </c>
      <c r="C146" s="164" t="n">
        <f aca="false">+C125+C145</f>
        <v>64294977</v>
      </c>
      <c r="D146" s="165" t="n">
        <f aca="false">+D125+D145</f>
        <v>66338714</v>
      </c>
      <c r="E146" s="166" t="n">
        <f aca="false">+E125+E145</f>
        <v>68465445</v>
      </c>
    </row>
  </sheetData>
  <mergeCells count="4">
    <mergeCell ref="A3:E3"/>
    <mergeCell ref="A4:B4"/>
    <mergeCell ref="A88:E88"/>
    <mergeCell ref="A89:B8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1" activeCellId="0" sqref="P11"/>
    </sheetView>
  </sheetViews>
  <sheetFormatPr defaultRowHeight="15" zeroHeight="false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27.31"/>
    <col collapsed="false" customWidth="true" hidden="false" outlineLevel="0" max="5" min="3" style="0" width="7.57"/>
    <col collapsed="false" customWidth="true" hidden="false" outlineLevel="0" max="6" min="6" style="0" width="7.87"/>
    <col collapsed="false" customWidth="true" hidden="false" outlineLevel="0" max="7" min="7" style="0" width="7.71"/>
    <col collapsed="false" customWidth="true" hidden="false" outlineLevel="0" max="9" min="8" style="0" width="7.87"/>
    <col collapsed="false" customWidth="true" hidden="false" outlineLevel="0" max="11" min="10" style="0" width="7.71"/>
    <col collapsed="false" customWidth="true" hidden="false" outlineLevel="0" max="12" min="12" style="0" width="7.87"/>
    <col collapsed="false" customWidth="true" hidden="false" outlineLevel="0" max="1025" min="13" style="0" width="8.71"/>
  </cols>
  <sheetData>
    <row r="2" customFormat="false" ht="15" hidden="false" customHeight="false" outlineLevel="0" collapsed="false">
      <c r="B2" s="0" t="s">
        <v>329</v>
      </c>
    </row>
    <row r="3" customFormat="false" ht="30" hidden="false" customHeight="true" outlineLevel="0" collapsed="false">
      <c r="A3" s="167" t="s">
        <v>330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customFormat="false" ht="20.1" hidden="false" customHeight="true" outlineLevel="0" collapsed="false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 t="s">
        <v>246</v>
      </c>
    </row>
    <row r="5" customFormat="false" ht="20.1" hidden="false" customHeight="true" outlineLevel="0" collapsed="false">
      <c r="A5" s="171" t="s">
        <v>325</v>
      </c>
      <c r="B5" s="172" t="s">
        <v>249</v>
      </c>
      <c r="C5" s="172" t="s">
        <v>331</v>
      </c>
      <c r="D5" s="172" t="s">
        <v>332</v>
      </c>
      <c r="E5" s="172" t="s">
        <v>333</v>
      </c>
      <c r="F5" s="172" t="s">
        <v>334</v>
      </c>
      <c r="G5" s="172" t="s">
        <v>335</v>
      </c>
      <c r="H5" s="172" t="s">
        <v>336</v>
      </c>
      <c r="I5" s="172" t="s">
        <v>337</v>
      </c>
      <c r="J5" s="172" t="s">
        <v>338</v>
      </c>
      <c r="K5" s="172" t="s">
        <v>339</v>
      </c>
      <c r="L5" s="172" t="s">
        <v>340</v>
      </c>
      <c r="M5" s="172" t="s">
        <v>341</v>
      </c>
      <c r="N5" s="172" t="s">
        <v>342</v>
      </c>
      <c r="O5" s="173" t="s">
        <v>343</v>
      </c>
    </row>
    <row r="6" customFormat="false" ht="20.1" hidden="false" customHeight="true" outlineLevel="0" collapsed="false">
      <c r="A6" s="174" t="s">
        <v>6</v>
      </c>
      <c r="B6" s="175" t="s">
        <v>247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</row>
    <row r="7" customFormat="false" ht="21" hidden="false" customHeight="true" outlineLevel="0" collapsed="false">
      <c r="A7" s="176" t="s">
        <v>20</v>
      </c>
      <c r="B7" s="177" t="s">
        <v>250</v>
      </c>
      <c r="C7" s="178" t="n">
        <v>2623923</v>
      </c>
      <c r="D7" s="178" t="n">
        <v>2623923</v>
      </c>
      <c r="E7" s="178" t="n">
        <v>2623923</v>
      </c>
      <c r="F7" s="178" t="n">
        <v>2623923</v>
      </c>
      <c r="G7" s="178" t="n">
        <v>2623923</v>
      </c>
      <c r="H7" s="178" t="n">
        <v>2623923</v>
      </c>
      <c r="I7" s="178" t="n">
        <v>2623923</v>
      </c>
      <c r="J7" s="178" t="n">
        <v>2623923</v>
      </c>
      <c r="K7" s="178" t="n">
        <v>2623924</v>
      </c>
      <c r="L7" s="178" t="n">
        <v>2623924</v>
      </c>
      <c r="M7" s="178" t="n">
        <v>2623924</v>
      </c>
      <c r="N7" s="178" t="n">
        <v>2623924</v>
      </c>
      <c r="O7" s="179" t="n">
        <f aca="false">SUM(C7:N7)</f>
        <v>31487080</v>
      </c>
    </row>
    <row r="8" customFormat="false" ht="21.75" hidden="false" customHeight="true" outlineLevel="0" collapsed="false">
      <c r="A8" s="180" t="s">
        <v>34</v>
      </c>
      <c r="B8" s="181" t="s">
        <v>344</v>
      </c>
      <c r="C8" s="182" t="n">
        <v>182000</v>
      </c>
      <c r="D8" s="182" t="n">
        <v>182000</v>
      </c>
      <c r="E8" s="182" t="n">
        <v>182000</v>
      </c>
      <c r="F8" s="182" t="n">
        <v>182000</v>
      </c>
      <c r="G8" s="182" t="n">
        <v>182000</v>
      </c>
      <c r="H8" s="182" t="n">
        <v>182000</v>
      </c>
      <c r="I8" s="182" t="n">
        <v>182000</v>
      </c>
      <c r="J8" s="182" t="n">
        <v>182000</v>
      </c>
      <c r="K8" s="182" t="n">
        <v>182000</v>
      </c>
      <c r="L8" s="182" t="n">
        <v>182000</v>
      </c>
      <c r="M8" s="182" t="n">
        <v>182000</v>
      </c>
      <c r="N8" s="182" t="n">
        <v>182000</v>
      </c>
      <c r="O8" s="183" t="n">
        <f aca="false">SUM(C8:N8)</f>
        <v>2184000</v>
      </c>
    </row>
    <row r="9" customFormat="false" ht="21.75" hidden="false" customHeight="true" outlineLevel="0" collapsed="false">
      <c r="A9" s="180" t="s">
        <v>48</v>
      </c>
      <c r="B9" s="184" t="s">
        <v>345</v>
      </c>
      <c r="C9" s="185" t="n">
        <v>0</v>
      </c>
      <c r="D9" s="185" t="n">
        <v>0</v>
      </c>
      <c r="E9" s="185" t="n">
        <v>0</v>
      </c>
      <c r="F9" s="185" t="n">
        <v>0</v>
      </c>
      <c r="G9" s="185" t="n">
        <v>0</v>
      </c>
      <c r="H9" s="185" t="n">
        <v>0</v>
      </c>
      <c r="I9" s="185" t="n">
        <v>0</v>
      </c>
      <c r="J9" s="185" t="n">
        <v>0</v>
      </c>
      <c r="K9" s="185" t="n">
        <v>0</v>
      </c>
      <c r="L9" s="185" t="n">
        <v>0</v>
      </c>
      <c r="M9" s="185" t="n">
        <v>0</v>
      </c>
      <c r="N9" s="185" t="n">
        <v>0</v>
      </c>
      <c r="O9" s="186" t="n">
        <f aca="false">SUM(C9:N9)</f>
        <v>0</v>
      </c>
    </row>
    <row r="10" customFormat="false" ht="20.1" hidden="false" customHeight="true" outlineLevel="0" collapsed="false">
      <c r="A10" s="180" t="s">
        <v>62</v>
      </c>
      <c r="B10" s="187" t="s">
        <v>255</v>
      </c>
      <c r="C10" s="182" t="n">
        <v>287000</v>
      </c>
      <c r="D10" s="182" t="n">
        <v>287000</v>
      </c>
      <c r="E10" s="182" t="n">
        <v>287000</v>
      </c>
      <c r="F10" s="182" t="n">
        <v>287000</v>
      </c>
      <c r="G10" s="182" t="n">
        <v>287000</v>
      </c>
      <c r="H10" s="182" t="n">
        <v>287000</v>
      </c>
      <c r="I10" s="182" t="n">
        <v>287000</v>
      </c>
      <c r="J10" s="182" t="n">
        <v>287000</v>
      </c>
      <c r="K10" s="182" t="n">
        <v>286000</v>
      </c>
      <c r="L10" s="182" t="n">
        <v>286000</v>
      </c>
      <c r="M10" s="182" t="n">
        <v>286000</v>
      </c>
      <c r="N10" s="182" t="n">
        <v>286000</v>
      </c>
      <c r="O10" s="183" t="n">
        <f aca="false">SUM(C10:N10)</f>
        <v>3440000</v>
      </c>
    </row>
    <row r="11" customFormat="false" ht="20.1" hidden="false" customHeight="true" outlineLevel="0" collapsed="false">
      <c r="A11" s="180" t="s">
        <v>84</v>
      </c>
      <c r="B11" s="187" t="s">
        <v>346</v>
      </c>
      <c r="C11" s="182" t="n">
        <v>125083</v>
      </c>
      <c r="D11" s="182" t="n">
        <v>125083</v>
      </c>
      <c r="E11" s="182" t="n">
        <v>125083</v>
      </c>
      <c r="F11" s="182" t="n">
        <v>125083</v>
      </c>
      <c r="G11" s="182" t="n">
        <v>125083</v>
      </c>
      <c r="H11" s="182" t="n">
        <v>125083</v>
      </c>
      <c r="I11" s="182" t="n">
        <v>125083</v>
      </c>
      <c r="J11" s="182" t="n">
        <v>125083</v>
      </c>
      <c r="K11" s="182" t="n">
        <v>125084</v>
      </c>
      <c r="L11" s="182" t="n">
        <v>125084</v>
      </c>
      <c r="M11" s="182" t="n">
        <v>125084</v>
      </c>
      <c r="N11" s="182" t="n">
        <v>125084</v>
      </c>
      <c r="O11" s="183" t="n">
        <f aca="false">SUM(C11:N11)</f>
        <v>1501000</v>
      </c>
    </row>
    <row r="12" customFormat="false" ht="20.1" hidden="false" customHeight="true" outlineLevel="0" collapsed="false">
      <c r="A12" s="180" t="s">
        <v>96</v>
      </c>
      <c r="B12" s="187" t="s">
        <v>297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3" t="n">
        <f aca="false">SUM(C12:N12)</f>
        <v>0</v>
      </c>
    </row>
    <row r="13" customFormat="false" ht="20.1" hidden="false" customHeight="true" outlineLevel="0" collapsed="false">
      <c r="A13" s="180" t="s">
        <v>106</v>
      </c>
      <c r="B13" s="187" t="s">
        <v>256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3" t="n">
        <f aca="false">SUM(C13:N13)</f>
        <v>0</v>
      </c>
    </row>
    <row r="14" customFormat="false" ht="21" hidden="false" customHeight="true" outlineLevel="0" collapsed="false">
      <c r="A14" s="180" t="s">
        <v>116</v>
      </c>
      <c r="B14" s="181" t="s">
        <v>347</v>
      </c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3" t="n">
        <f aca="false">SUM(C14:N14)</f>
        <v>0</v>
      </c>
    </row>
    <row r="15" customFormat="false" ht="20.1" hidden="false" customHeight="true" outlineLevel="0" collapsed="false">
      <c r="A15" s="180" t="s">
        <v>118</v>
      </c>
      <c r="B15" s="187" t="s">
        <v>348</v>
      </c>
      <c r="C15" s="182" t="n">
        <v>1888374</v>
      </c>
      <c r="D15" s="182" t="n">
        <v>1888374</v>
      </c>
      <c r="E15" s="182" t="n">
        <v>1888374</v>
      </c>
      <c r="F15" s="182" t="n">
        <v>1888374</v>
      </c>
      <c r="G15" s="182" t="n">
        <v>1888374</v>
      </c>
      <c r="H15" s="182" t="n">
        <v>1888374</v>
      </c>
      <c r="I15" s="182" t="n">
        <v>1888374</v>
      </c>
      <c r="J15" s="182" t="n">
        <v>1888374</v>
      </c>
      <c r="K15" s="182" t="n">
        <v>1888374</v>
      </c>
      <c r="L15" s="182" t="n">
        <v>1888374</v>
      </c>
      <c r="M15" s="182" t="n">
        <v>1888373</v>
      </c>
      <c r="N15" s="182" t="n">
        <v>1888373</v>
      </c>
      <c r="O15" s="183" t="n">
        <f aca="false">SUM(C15:N15)</f>
        <v>22660486</v>
      </c>
    </row>
    <row r="16" customFormat="false" ht="20.1" hidden="false" customHeight="true" outlineLevel="0" collapsed="false">
      <c r="A16" s="174" t="s">
        <v>126</v>
      </c>
      <c r="B16" s="188" t="s">
        <v>349</v>
      </c>
      <c r="C16" s="189" t="n">
        <f aca="false">SUM(C7:C15)</f>
        <v>5106380</v>
      </c>
      <c r="D16" s="189" t="n">
        <f aca="false">SUM(D7:D15)</f>
        <v>5106380</v>
      </c>
      <c r="E16" s="189" t="n">
        <f aca="false">SUM(E7:E15)</f>
        <v>5106380</v>
      </c>
      <c r="F16" s="189" t="n">
        <f aca="false">SUM(F7:F15)</f>
        <v>5106380</v>
      </c>
      <c r="G16" s="189" t="n">
        <f aca="false">SUM(G7:G15)</f>
        <v>5106380</v>
      </c>
      <c r="H16" s="189" t="n">
        <f aca="false">SUM(H7:H15)</f>
        <v>5106380</v>
      </c>
      <c r="I16" s="189" t="n">
        <f aca="false">SUM(I7:I15)</f>
        <v>5106380</v>
      </c>
      <c r="J16" s="189" t="n">
        <f aca="false">SUM(J7:J15)</f>
        <v>5106380</v>
      </c>
      <c r="K16" s="189" t="n">
        <f aca="false">SUM(K7:K15)</f>
        <v>5105382</v>
      </c>
      <c r="L16" s="189" t="n">
        <f aca="false">SUM(L7:L15)</f>
        <v>5105382</v>
      </c>
      <c r="M16" s="189" t="n">
        <f aca="false">SUM(M7:M15)</f>
        <v>5105381</v>
      </c>
      <c r="N16" s="189" t="n">
        <f aca="false">SUM(N7:N15)</f>
        <v>5105381</v>
      </c>
      <c r="O16" s="190" t="n">
        <f aca="false">SUM(C16:N16)</f>
        <v>61272566</v>
      </c>
    </row>
    <row r="17" customFormat="false" ht="20.1" hidden="false" customHeight="true" outlineLevel="0" collapsed="false">
      <c r="A17" s="174" t="s">
        <v>136</v>
      </c>
      <c r="B17" s="175" t="s">
        <v>248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</row>
    <row r="18" customFormat="false" ht="20.1" hidden="false" customHeight="true" outlineLevel="0" collapsed="false">
      <c r="A18" s="191" t="s">
        <v>142</v>
      </c>
      <c r="B18" s="192" t="s">
        <v>251</v>
      </c>
      <c r="C18" s="185" t="n">
        <v>667000</v>
      </c>
      <c r="D18" s="185" t="n">
        <v>667000</v>
      </c>
      <c r="E18" s="185" t="n">
        <v>667000</v>
      </c>
      <c r="F18" s="185" t="n">
        <v>667000</v>
      </c>
      <c r="G18" s="185" t="n">
        <v>667000</v>
      </c>
      <c r="H18" s="185" t="n">
        <v>667000</v>
      </c>
      <c r="I18" s="185" t="n">
        <v>666000</v>
      </c>
      <c r="J18" s="185" t="n">
        <v>666000</v>
      </c>
      <c r="K18" s="185" t="n">
        <v>666000</v>
      </c>
      <c r="L18" s="185" t="n">
        <v>666000</v>
      </c>
      <c r="M18" s="185" t="n">
        <v>666000</v>
      </c>
      <c r="N18" s="185" t="n">
        <v>666000</v>
      </c>
      <c r="O18" s="186" t="n">
        <f aca="false">SUM(C18:N18)</f>
        <v>7998000</v>
      </c>
    </row>
    <row r="19" customFormat="false" ht="21.75" hidden="false" customHeight="true" outlineLevel="0" collapsed="false">
      <c r="A19" s="180" t="s">
        <v>150</v>
      </c>
      <c r="B19" s="181" t="s">
        <v>171</v>
      </c>
      <c r="C19" s="182" t="n">
        <v>112583</v>
      </c>
      <c r="D19" s="182" t="n">
        <v>112583</v>
      </c>
      <c r="E19" s="182" t="n">
        <v>112583</v>
      </c>
      <c r="F19" s="182" t="n">
        <v>112583</v>
      </c>
      <c r="G19" s="182" t="n">
        <v>112583</v>
      </c>
      <c r="H19" s="182" t="n">
        <v>112583</v>
      </c>
      <c r="I19" s="182" t="n">
        <v>112583</v>
      </c>
      <c r="J19" s="182" t="n">
        <v>112583</v>
      </c>
      <c r="K19" s="182" t="n">
        <v>112584</v>
      </c>
      <c r="L19" s="182" t="n">
        <v>112584</v>
      </c>
      <c r="M19" s="182" t="n">
        <v>112584</v>
      </c>
      <c r="N19" s="182" t="n">
        <v>112584</v>
      </c>
      <c r="O19" s="183" t="n">
        <f aca="false">SUM(C19:N19)</f>
        <v>1351000</v>
      </c>
    </row>
    <row r="20" customFormat="false" ht="20.1" hidden="false" customHeight="true" outlineLevel="0" collapsed="false">
      <c r="A20" s="180" t="s">
        <v>160</v>
      </c>
      <c r="B20" s="187" t="s">
        <v>172</v>
      </c>
      <c r="C20" s="182" t="n">
        <v>1696750</v>
      </c>
      <c r="D20" s="182" t="n">
        <v>1696750</v>
      </c>
      <c r="E20" s="182" t="n">
        <v>1696750</v>
      </c>
      <c r="F20" s="182" t="n">
        <v>1696750</v>
      </c>
      <c r="G20" s="182" t="n">
        <v>1696750</v>
      </c>
      <c r="H20" s="182" t="n">
        <v>1696750</v>
      </c>
      <c r="I20" s="182" t="n">
        <v>1696750</v>
      </c>
      <c r="J20" s="182" t="n">
        <v>1696750</v>
      </c>
      <c r="K20" s="182" t="n">
        <v>1696750</v>
      </c>
      <c r="L20" s="182" t="n">
        <v>1696750</v>
      </c>
      <c r="M20" s="182" t="n">
        <v>1696750</v>
      </c>
      <c r="N20" s="182" t="n">
        <v>1696750</v>
      </c>
      <c r="O20" s="183" t="n">
        <f aca="false">SUM(C20:N20)</f>
        <v>20361000</v>
      </c>
    </row>
    <row r="21" customFormat="false" ht="20.1" hidden="false" customHeight="true" outlineLevel="0" collapsed="false">
      <c r="A21" s="180" t="s">
        <v>162</v>
      </c>
      <c r="B21" s="187" t="s">
        <v>173</v>
      </c>
      <c r="C21" s="182" t="n">
        <v>276750</v>
      </c>
      <c r="D21" s="182" t="n">
        <v>276750</v>
      </c>
      <c r="E21" s="182" t="n">
        <v>276750</v>
      </c>
      <c r="F21" s="182" t="n">
        <v>276750</v>
      </c>
      <c r="G21" s="182" t="n">
        <v>276750</v>
      </c>
      <c r="H21" s="182" t="n">
        <v>276750</v>
      </c>
      <c r="I21" s="182" t="n">
        <v>276750</v>
      </c>
      <c r="J21" s="182" t="n">
        <v>276750</v>
      </c>
      <c r="K21" s="182" t="n">
        <v>276750</v>
      </c>
      <c r="L21" s="182" t="n">
        <v>276750</v>
      </c>
      <c r="M21" s="182" t="n">
        <v>276750</v>
      </c>
      <c r="N21" s="182" t="n">
        <v>276750</v>
      </c>
      <c r="O21" s="183" t="n">
        <f aca="false">SUM(C21:N21)</f>
        <v>3321000</v>
      </c>
    </row>
    <row r="22" customFormat="false" ht="20.1" hidden="false" customHeight="true" outlineLevel="0" collapsed="false">
      <c r="A22" s="180" t="s">
        <v>164</v>
      </c>
      <c r="B22" s="187" t="s">
        <v>175</v>
      </c>
      <c r="C22" s="182" t="n">
        <v>269061</v>
      </c>
      <c r="D22" s="182" t="n">
        <v>269061</v>
      </c>
      <c r="E22" s="182" t="n">
        <v>269061</v>
      </c>
      <c r="F22" s="182" t="n">
        <v>269061</v>
      </c>
      <c r="G22" s="182" t="n">
        <v>269061</v>
      </c>
      <c r="H22" s="182" t="n">
        <v>269061</v>
      </c>
      <c r="I22" s="182" t="n">
        <v>269061</v>
      </c>
      <c r="J22" s="182" t="n">
        <v>269061</v>
      </c>
      <c r="K22" s="182" t="n">
        <v>269061</v>
      </c>
      <c r="L22" s="182" t="n">
        <v>269062</v>
      </c>
      <c r="M22" s="182" t="n">
        <v>269062</v>
      </c>
      <c r="N22" s="182" t="n">
        <v>269062</v>
      </c>
      <c r="O22" s="183" t="n">
        <f aca="false">SUM(C22:N22)</f>
        <v>3228735</v>
      </c>
    </row>
    <row r="23" customFormat="false" ht="20.1" hidden="false" customHeight="true" outlineLevel="0" collapsed="false">
      <c r="A23" s="180" t="s">
        <v>269</v>
      </c>
      <c r="B23" s="187" t="s">
        <v>258</v>
      </c>
      <c r="C23" s="182" t="n">
        <v>36266</v>
      </c>
      <c r="D23" s="182" t="n">
        <v>36266</v>
      </c>
      <c r="E23" s="182" t="n">
        <v>36266</v>
      </c>
      <c r="F23" s="182" t="n">
        <v>36266</v>
      </c>
      <c r="G23" s="182" t="n">
        <v>36266</v>
      </c>
      <c r="H23" s="182" t="n">
        <v>36266</v>
      </c>
      <c r="I23" s="182" t="n">
        <v>36266</v>
      </c>
      <c r="J23" s="182" t="n">
        <v>36266</v>
      </c>
      <c r="K23" s="182" t="n">
        <v>36265</v>
      </c>
      <c r="L23" s="182" t="n">
        <v>36265</v>
      </c>
      <c r="M23" s="182" t="n">
        <v>36265</v>
      </c>
      <c r="N23" s="182" t="n">
        <v>36265</v>
      </c>
      <c r="O23" s="183" t="n">
        <f aca="false">SUM(C23:N23)</f>
        <v>435188</v>
      </c>
    </row>
    <row r="24" customFormat="false" ht="20.1" hidden="false" customHeight="true" outlineLevel="0" collapsed="false">
      <c r="A24" s="180" t="s">
        <v>272</v>
      </c>
      <c r="B24" s="187" t="s">
        <v>196</v>
      </c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3" t="n">
        <f aca="false">SUM(C24:N24)</f>
        <v>0</v>
      </c>
    </row>
    <row r="25" customFormat="false" ht="20.1" hidden="false" customHeight="true" outlineLevel="0" collapsed="false">
      <c r="A25" s="180" t="s">
        <v>275</v>
      </c>
      <c r="B25" s="181" t="s">
        <v>198</v>
      </c>
      <c r="C25" s="182" t="n">
        <v>623000</v>
      </c>
      <c r="D25" s="182" t="n">
        <v>623000</v>
      </c>
      <c r="E25" s="182" t="n">
        <v>623000</v>
      </c>
      <c r="F25" s="182" t="n">
        <v>623000</v>
      </c>
      <c r="G25" s="182" t="n">
        <v>623000</v>
      </c>
      <c r="H25" s="182" t="n">
        <v>623000</v>
      </c>
      <c r="I25" s="182" t="n">
        <v>623000</v>
      </c>
      <c r="J25" s="182" t="n">
        <v>623000</v>
      </c>
      <c r="K25" s="182" t="n">
        <v>623000</v>
      </c>
      <c r="L25" s="182" t="n">
        <v>624000</v>
      </c>
      <c r="M25" s="182" t="n">
        <v>624000</v>
      </c>
      <c r="N25" s="182" t="n">
        <v>624000</v>
      </c>
      <c r="O25" s="183" t="n">
        <f aca="false">SUM(C25:N25)</f>
        <v>7479000</v>
      </c>
    </row>
    <row r="26" customFormat="false" ht="20.1" hidden="false" customHeight="true" outlineLevel="0" collapsed="false">
      <c r="A26" s="180" t="s">
        <v>277</v>
      </c>
      <c r="B26" s="187" t="s">
        <v>200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3" t="n">
        <f aca="false">SUM(C26:N26)</f>
        <v>0</v>
      </c>
    </row>
    <row r="27" customFormat="false" ht="20.1" hidden="false" customHeight="true" outlineLevel="0" collapsed="false">
      <c r="A27" s="180" t="s">
        <v>280</v>
      </c>
      <c r="B27" s="187" t="s">
        <v>350</v>
      </c>
      <c r="C27" s="182" t="n">
        <v>1424970</v>
      </c>
      <c r="D27" s="182" t="n">
        <v>1424970</v>
      </c>
      <c r="E27" s="182" t="n">
        <v>1424970</v>
      </c>
      <c r="F27" s="182" t="n">
        <v>1424970</v>
      </c>
      <c r="G27" s="182" t="n">
        <v>1424970</v>
      </c>
      <c r="H27" s="182" t="n">
        <v>1424970</v>
      </c>
      <c r="I27" s="182" t="n">
        <v>1425970</v>
      </c>
      <c r="J27" s="182" t="n">
        <v>1425970</v>
      </c>
      <c r="K27" s="182" t="n">
        <v>1424972</v>
      </c>
      <c r="L27" s="182" t="n">
        <v>1423971</v>
      </c>
      <c r="M27" s="182" t="n">
        <v>1423970</v>
      </c>
      <c r="N27" s="182" t="n">
        <v>1423970</v>
      </c>
      <c r="O27" s="183" t="n">
        <f aca="false">SUM(C27:N27)</f>
        <v>17098643</v>
      </c>
    </row>
    <row r="28" customFormat="false" ht="20.1" hidden="false" customHeight="true" outlineLevel="0" collapsed="false">
      <c r="A28" s="193" t="s">
        <v>283</v>
      </c>
      <c r="B28" s="188" t="s">
        <v>351</v>
      </c>
      <c r="C28" s="189" t="n">
        <f aca="false">SUM(C18:C27)</f>
        <v>5106380</v>
      </c>
      <c r="D28" s="189" t="n">
        <f aca="false">SUM(D18:D27)</f>
        <v>5106380</v>
      </c>
      <c r="E28" s="189" t="n">
        <f aca="false">SUM(E18:E27)</f>
        <v>5106380</v>
      </c>
      <c r="F28" s="189" t="n">
        <f aca="false">SUM(F18:F27)</f>
        <v>5106380</v>
      </c>
      <c r="G28" s="189" t="n">
        <f aca="false">SUM(G18:G27)</f>
        <v>5106380</v>
      </c>
      <c r="H28" s="189" t="n">
        <f aca="false">SUM(H18:H27)</f>
        <v>5106380</v>
      </c>
      <c r="I28" s="189" t="n">
        <f aca="false">SUM(I18:I27)</f>
        <v>5106380</v>
      </c>
      <c r="J28" s="189" t="n">
        <f aca="false">SUM(J18:J27)</f>
        <v>5106380</v>
      </c>
      <c r="K28" s="189" t="n">
        <f aca="false">SUM(K18:K27)</f>
        <v>5105382</v>
      </c>
      <c r="L28" s="189" t="n">
        <f aca="false">SUM(L18:L27)</f>
        <v>5105382</v>
      </c>
      <c r="M28" s="189" t="n">
        <f aca="false">SUM(M18:M27)</f>
        <v>5105381</v>
      </c>
      <c r="N28" s="189" t="n">
        <f aca="false">SUM(N18:N27)</f>
        <v>5105381</v>
      </c>
      <c r="O28" s="190" t="n">
        <f aca="false">SUM(C28:N28)</f>
        <v>61272566</v>
      </c>
    </row>
    <row r="29" customFormat="false" ht="20.1" hidden="false" customHeight="true" outlineLevel="0" collapsed="false">
      <c r="A29" s="193" t="s">
        <v>286</v>
      </c>
      <c r="B29" s="194" t="s">
        <v>352</v>
      </c>
      <c r="C29" s="195" t="n">
        <f aca="false">C16-C28</f>
        <v>0</v>
      </c>
      <c r="D29" s="195" t="n">
        <f aca="false">D16-D28</f>
        <v>0</v>
      </c>
      <c r="E29" s="195" t="n">
        <f aca="false">E16-E28</f>
        <v>0</v>
      </c>
      <c r="F29" s="195" t="n">
        <f aca="false">F16-F28</f>
        <v>0</v>
      </c>
      <c r="G29" s="195" t="n">
        <f aca="false">G16-G28</f>
        <v>0</v>
      </c>
      <c r="H29" s="195" t="n">
        <f aca="false">H16-H28</f>
        <v>0</v>
      </c>
      <c r="I29" s="195" t="n">
        <f aca="false">I16-I28</f>
        <v>0</v>
      </c>
      <c r="J29" s="195" t="n">
        <f aca="false">J16-J28</f>
        <v>0</v>
      </c>
      <c r="K29" s="195" t="n">
        <f aca="false">K16-K28</f>
        <v>0</v>
      </c>
      <c r="L29" s="195" t="n">
        <f aca="false">L16-L28</f>
        <v>0</v>
      </c>
      <c r="M29" s="195" t="n">
        <f aca="false">M16-M28</f>
        <v>0</v>
      </c>
      <c r="N29" s="195" t="n">
        <f aca="false">N16-N28</f>
        <v>0</v>
      </c>
      <c r="O29" s="195" t="n"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36.14"/>
    <col collapsed="false" customWidth="true" hidden="false" outlineLevel="0" max="1025" min="3" style="0" width="8.71"/>
  </cols>
  <sheetData>
    <row r="1" customFormat="false" ht="15" hidden="false" customHeight="false" outlineLevel="0" collapsed="false">
      <c r="A1" s="0" t="s">
        <v>353</v>
      </c>
    </row>
    <row r="4" customFormat="false" ht="20.1" hidden="false" customHeight="true" outlineLevel="0" collapsed="false">
      <c r="A4" s="196" t="s">
        <v>354</v>
      </c>
      <c r="B4" s="196"/>
    </row>
    <row r="5" customFormat="false" ht="20.1" hidden="false" customHeight="true" outlineLevel="0" collapsed="false">
      <c r="A5" s="196"/>
      <c r="B5" s="197" t="s">
        <v>355</v>
      </c>
    </row>
    <row r="6" customFormat="false" ht="20.1" hidden="false" customHeight="true" outlineLevel="0" collapsed="false">
      <c r="A6" s="198" t="s">
        <v>356</v>
      </c>
      <c r="B6" s="199" t="s">
        <v>357</v>
      </c>
    </row>
    <row r="7" customFormat="false" ht="20.1" hidden="false" customHeight="true" outlineLevel="0" collapsed="false">
      <c r="A7" s="200" t="n">
        <v>1</v>
      </c>
      <c r="B7" s="201" t="n">
        <v>2</v>
      </c>
    </row>
    <row r="8" customFormat="false" ht="20.1" hidden="false" customHeight="true" outlineLevel="0" collapsed="false">
      <c r="A8" s="202" t="s">
        <v>9</v>
      </c>
      <c r="B8" s="203" t="n">
        <v>13756647</v>
      </c>
    </row>
    <row r="9" customFormat="false" ht="20.1" hidden="false" customHeight="true" outlineLevel="0" collapsed="false">
      <c r="A9" s="204" t="s">
        <v>358</v>
      </c>
      <c r="B9" s="203" t="n">
        <v>11422600</v>
      </c>
    </row>
    <row r="10" customFormat="false" ht="20.1" hidden="false" customHeight="true" outlineLevel="0" collapsed="false">
      <c r="A10" s="204" t="s">
        <v>359</v>
      </c>
      <c r="B10" s="203" t="n">
        <v>4507833</v>
      </c>
    </row>
    <row r="11" customFormat="false" ht="20.1" hidden="false" customHeight="true" outlineLevel="0" collapsed="false">
      <c r="A11" s="204" t="s">
        <v>360</v>
      </c>
      <c r="B11" s="203" t="n">
        <v>1800000</v>
      </c>
    </row>
    <row r="12" customFormat="false" ht="20.1" hidden="false" customHeight="true" outlineLevel="0" collapsed="false">
      <c r="A12" s="204" t="s">
        <v>17</v>
      </c>
      <c r="B12" s="203"/>
    </row>
    <row r="13" customFormat="false" ht="20.1" hidden="false" customHeight="true" outlineLevel="0" collapsed="false">
      <c r="A13" s="204"/>
      <c r="B13" s="203"/>
    </row>
    <row r="14" customFormat="false" ht="20.1" hidden="false" customHeight="true" outlineLevel="0" collapsed="false">
      <c r="A14" s="204"/>
      <c r="B14" s="203"/>
    </row>
    <row r="15" customFormat="false" ht="20.1" hidden="false" customHeight="true" outlineLevel="0" collapsed="false">
      <c r="A15" s="204"/>
      <c r="B15" s="203"/>
    </row>
    <row r="16" customFormat="false" ht="20.1" hidden="false" customHeight="true" outlineLevel="0" collapsed="false">
      <c r="A16" s="204"/>
      <c r="B16" s="203"/>
    </row>
    <row r="17" customFormat="false" ht="20.1" hidden="false" customHeight="true" outlineLevel="0" collapsed="false">
      <c r="A17" s="204"/>
      <c r="B17" s="203"/>
    </row>
    <row r="18" customFormat="false" ht="20.1" hidden="false" customHeight="true" outlineLevel="0" collapsed="false">
      <c r="A18" s="204"/>
      <c r="B18" s="203"/>
    </row>
    <row r="19" customFormat="false" ht="20.1" hidden="false" customHeight="true" outlineLevel="0" collapsed="false">
      <c r="A19" s="204"/>
      <c r="B19" s="203"/>
    </row>
    <row r="20" customFormat="false" ht="20.1" hidden="false" customHeight="true" outlineLevel="0" collapsed="false">
      <c r="A20" s="204"/>
      <c r="B20" s="203"/>
    </row>
    <row r="21" customFormat="false" ht="20.1" hidden="false" customHeight="true" outlineLevel="0" collapsed="false">
      <c r="A21" s="204"/>
      <c r="B21" s="203"/>
    </row>
    <row r="22" customFormat="false" ht="20.1" hidden="false" customHeight="true" outlineLevel="0" collapsed="false">
      <c r="A22" s="204"/>
      <c r="B22" s="203"/>
    </row>
    <row r="23" customFormat="false" ht="20.1" hidden="false" customHeight="true" outlineLevel="0" collapsed="false">
      <c r="A23" s="204"/>
      <c r="B23" s="203"/>
    </row>
    <row r="24" customFormat="false" ht="20.1" hidden="false" customHeight="true" outlineLevel="0" collapsed="false">
      <c r="A24" s="204"/>
      <c r="B24" s="203"/>
    </row>
    <row r="25" customFormat="false" ht="20.1" hidden="false" customHeight="true" outlineLevel="0" collapsed="false">
      <c r="A25" s="204"/>
      <c r="B25" s="203"/>
    </row>
    <row r="26" customFormat="false" ht="20.1" hidden="false" customHeight="true" outlineLevel="0" collapsed="false">
      <c r="A26" s="204"/>
      <c r="B26" s="203"/>
    </row>
    <row r="27" customFormat="false" ht="20.1" hidden="false" customHeight="true" outlineLevel="0" collapsed="false">
      <c r="A27" s="205"/>
      <c r="B27" s="203"/>
    </row>
    <row r="28" customFormat="false" ht="20.1" hidden="false" customHeight="true" outlineLevel="0" collapsed="false">
      <c r="A28" s="206" t="s">
        <v>343</v>
      </c>
      <c r="B28" s="207" t="n">
        <f aca="false">SUM(B8:B27)</f>
        <v>31487080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26.59"/>
    <col collapsed="false" customWidth="true" hidden="false" outlineLevel="0" max="3" min="3" style="0" width="19.57"/>
    <col collapsed="false" customWidth="true" hidden="false" outlineLevel="0" max="4" min="4" style="0" width="13.02"/>
    <col collapsed="false" customWidth="true" hidden="false" outlineLevel="0" max="1025" min="5" style="0" width="8.71"/>
  </cols>
  <sheetData>
    <row r="1" customFormat="false" ht="15" hidden="false" customHeight="false" outlineLevel="0" collapsed="false">
      <c r="B1" s="0" t="s">
        <v>361</v>
      </c>
    </row>
    <row r="3" customFormat="false" ht="29.85" hidden="false" customHeight="true" outlineLevel="0" collapsed="false">
      <c r="B3" s="208" t="s">
        <v>362</v>
      </c>
      <c r="C3" s="208"/>
      <c r="D3" s="209"/>
    </row>
    <row r="4" customFormat="false" ht="15.75" hidden="false" customHeight="false" outlineLevel="0" collapsed="false">
      <c r="A4" s="210"/>
      <c r="B4" s="210"/>
      <c r="C4" s="210"/>
      <c r="D4" s="210"/>
    </row>
    <row r="5" customFormat="false" ht="15" hidden="false" customHeight="false" outlineLevel="0" collapsed="false">
      <c r="A5" s="211"/>
      <c r="B5" s="211"/>
      <c r="C5" s="212" t="s">
        <v>246</v>
      </c>
      <c r="D5" s="212"/>
    </row>
    <row r="6" customFormat="false" ht="25.5" hidden="false" customHeight="false" outlineLevel="0" collapsed="false">
      <c r="A6" s="213" t="s">
        <v>3</v>
      </c>
      <c r="B6" s="214" t="s">
        <v>363</v>
      </c>
      <c r="C6" s="214" t="s">
        <v>364</v>
      </c>
      <c r="D6" s="215" t="s">
        <v>365</v>
      </c>
    </row>
    <row r="7" customFormat="false" ht="15" hidden="false" customHeight="false" outlineLevel="0" collapsed="false">
      <c r="A7" s="216" t="s">
        <v>6</v>
      </c>
      <c r="B7" s="217" t="s">
        <v>366</v>
      </c>
      <c r="C7" s="217" t="s">
        <v>367</v>
      </c>
      <c r="D7" s="218" t="n">
        <v>20000</v>
      </c>
    </row>
    <row r="8" customFormat="false" ht="15" hidden="false" customHeight="false" outlineLevel="0" collapsed="false">
      <c r="A8" s="219" t="s">
        <v>20</v>
      </c>
      <c r="B8" s="220" t="s">
        <v>368</v>
      </c>
      <c r="C8" s="220" t="s">
        <v>367</v>
      </c>
      <c r="D8" s="221" t="n">
        <v>20000</v>
      </c>
    </row>
    <row r="9" customFormat="false" ht="15" hidden="false" customHeight="false" outlineLevel="0" collapsed="false">
      <c r="A9" s="219" t="s">
        <v>34</v>
      </c>
      <c r="B9" s="220"/>
      <c r="C9" s="220"/>
      <c r="D9" s="221"/>
    </row>
    <row r="10" customFormat="false" ht="15" hidden="false" customHeight="false" outlineLevel="0" collapsed="false">
      <c r="A10" s="219" t="s">
        <v>48</v>
      </c>
      <c r="B10" s="220"/>
      <c r="C10" s="220"/>
      <c r="D10" s="221"/>
    </row>
    <row r="11" customFormat="false" ht="15" hidden="false" customHeight="false" outlineLevel="0" collapsed="false">
      <c r="A11" s="219" t="s">
        <v>62</v>
      </c>
      <c r="B11" s="220"/>
      <c r="C11" s="220"/>
      <c r="D11" s="221"/>
    </row>
    <row r="12" customFormat="false" ht="15" hidden="false" customHeight="false" outlineLevel="0" collapsed="false">
      <c r="A12" s="219" t="s">
        <v>84</v>
      </c>
      <c r="B12" s="220"/>
      <c r="C12" s="220"/>
      <c r="D12" s="221"/>
    </row>
    <row r="13" customFormat="false" ht="15" hidden="false" customHeight="false" outlineLevel="0" collapsed="false">
      <c r="A13" s="219" t="s">
        <v>96</v>
      </c>
      <c r="B13" s="220"/>
      <c r="C13" s="220"/>
      <c r="D13" s="221"/>
    </row>
    <row r="14" customFormat="false" ht="15" hidden="false" customHeight="false" outlineLevel="0" collapsed="false">
      <c r="A14" s="219" t="s">
        <v>106</v>
      </c>
      <c r="B14" s="220"/>
      <c r="C14" s="220"/>
      <c r="D14" s="221"/>
    </row>
    <row r="15" customFormat="false" ht="15" hidden="false" customHeight="false" outlineLevel="0" collapsed="false">
      <c r="A15" s="219" t="s">
        <v>116</v>
      </c>
      <c r="B15" s="220"/>
      <c r="C15" s="220"/>
      <c r="D15" s="221"/>
    </row>
    <row r="16" customFormat="false" ht="15" hidden="false" customHeight="false" outlineLevel="0" collapsed="false">
      <c r="A16" s="219" t="s">
        <v>118</v>
      </c>
      <c r="B16" s="220"/>
      <c r="C16" s="220"/>
      <c r="D16" s="221"/>
    </row>
    <row r="17" customFormat="false" ht="15" hidden="false" customHeight="false" outlineLevel="0" collapsed="false">
      <c r="A17" s="219" t="s">
        <v>126</v>
      </c>
      <c r="B17" s="220"/>
      <c r="C17" s="220"/>
      <c r="D17" s="221"/>
    </row>
    <row r="18" customFormat="false" ht="15" hidden="false" customHeight="false" outlineLevel="0" collapsed="false">
      <c r="A18" s="219" t="s">
        <v>136</v>
      </c>
      <c r="B18" s="220"/>
      <c r="C18" s="220"/>
      <c r="D18" s="221"/>
    </row>
    <row r="19" customFormat="false" ht="15" hidden="false" customHeight="false" outlineLevel="0" collapsed="false">
      <c r="A19" s="219" t="s">
        <v>142</v>
      </c>
      <c r="B19" s="220"/>
      <c r="C19" s="220"/>
      <c r="D19" s="221"/>
    </row>
    <row r="20" customFormat="false" ht="15" hidden="false" customHeight="false" outlineLevel="0" collapsed="false">
      <c r="A20" s="219" t="s">
        <v>150</v>
      </c>
      <c r="B20" s="220"/>
      <c r="C20" s="220"/>
      <c r="D20" s="221"/>
    </row>
    <row r="21" customFormat="false" ht="15" hidden="false" customHeight="false" outlineLevel="0" collapsed="false">
      <c r="A21" s="219" t="s">
        <v>160</v>
      </c>
      <c r="B21" s="220"/>
      <c r="C21" s="220"/>
      <c r="D21" s="221"/>
    </row>
    <row r="22" customFormat="false" ht="15" hidden="false" customHeight="false" outlineLevel="0" collapsed="false">
      <c r="A22" s="219" t="s">
        <v>162</v>
      </c>
      <c r="B22" s="220"/>
      <c r="C22" s="220"/>
      <c r="D22" s="221"/>
    </row>
    <row r="23" customFormat="false" ht="15" hidden="false" customHeight="false" outlineLevel="0" collapsed="false">
      <c r="A23" s="219" t="s">
        <v>164</v>
      </c>
      <c r="B23" s="220"/>
      <c r="C23" s="220"/>
      <c r="D23" s="221"/>
    </row>
    <row r="24" customFormat="false" ht="15" hidden="false" customHeight="false" outlineLevel="0" collapsed="false">
      <c r="A24" s="219" t="s">
        <v>269</v>
      </c>
      <c r="B24" s="220"/>
      <c r="C24" s="220"/>
      <c r="D24" s="221"/>
    </row>
    <row r="25" customFormat="false" ht="15" hidden="false" customHeight="false" outlineLevel="0" collapsed="false">
      <c r="A25" s="219" t="s">
        <v>272</v>
      </c>
      <c r="B25" s="220"/>
      <c r="C25" s="220"/>
      <c r="D25" s="221"/>
    </row>
    <row r="26" customFormat="false" ht="15" hidden="false" customHeight="false" outlineLevel="0" collapsed="false">
      <c r="A26" s="219" t="s">
        <v>275</v>
      </c>
      <c r="B26" s="220"/>
      <c r="C26" s="220"/>
      <c r="D26" s="221"/>
    </row>
    <row r="27" customFormat="false" ht="15" hidden="false" customHeight="false" outlineLevel="0" collapsed="false">
      <c r="A27" s="219" t="s">
        <v>277</v>
      </c>
      <c r="B27" s="220"/>
      <c r="C27" s="220"/>
      <c r="D27" s="221"/>
    </row>
    <row r="28" customFormat="false" ht="15" hidden="false" customHeight="false" outlineLevel="0" collapsed="false">
      <c r="A28" s="219" t="s">
        <v>280</v>
      </c>
      <c r="B28" s="220"/>
      <c r="C28" s="220"/>
      <c r="D28" s="221"/>
    </row>
    <row r="29" customFormat="false" ht="15" hidden="false" customHeight="false" outlineLevel="0" collapsed="false">
      <c r="A29" s="219" t="s">
        <v>283</v>
      </c>
      <c r="B29" s="220"/>
      <c r="C29" s="220"/>
      <c r="D29" s="221"/>
    </row>
    <row r="30" customFormat="false" ht="15" hidden="false" customHeight="false" outlineLevel="0" collapsed="false">
      <c r="A30" s="219" t="s">
        <v>286</v>
      </c>
      <c r="B30" s="220"/>
      <c r="C30" s="220"/>
      <c r="D30" s="221"/>
    </row>
    <row r="31" customFormat="false" ht="15" hidden="false" customHeight="false" outlineLevel="0" collapsed="false">
      <c r="A31" s="219" t="s">
        <v>289</v>
      </c>
      <c r="B31" s="220"/>
      <c r="C31" s="220"/>
      <c r="D31" s="221"/>
    </row>
    <row r="32" customFormat="false" ht="15" hidden="false" customHeight="false" outlineLevel="0" collapsed="false">
      <c r="A32" s="219" t="s">
        <v>316</v>
      </c>
      <c r="B32" s="220"/>
      <c r="C32" s="220"/>
      <c r="D32" s="221"/>
    </row>
    <row r="33" customFormat="false" ht="15" hidden="false" customHeight="false" outlineLevel="0" collapsed="false">
      <c r="A33" s="219" t="s">
        <v>319</v>
      </c>
      <c r="B33" s="220"/>
      <c r="C33" s="220"/>
      <c r="D33" s="221"/>
    </row>
    <row r="34" customFormat="false" ht="15" hidden="false" customHeight="false" outlineLevel="0" collapsed="false">
      <c r="A34" s="219" t="s">
        <v>320</v>
      </c>
      <c r="B34" s="220"/>
      <c r="C34" s="220"/>
      <c r="D34" s="221"/>
    </row>
    <row r="35" customFormat="false" ht="15" hidden="false" customHeight="false" outlineLevel="0" collapsed="false">
      <c r="A35" s="219" t="s">
        <v>369</v>
      </c>
      <c r="B35" s="220"/>
      <c r="C35" s="220"/>
      <c r="D35" s="221"/>
    </row>
    <row r="36" customFormat="false" ht="15" hidden="false" customHeight="false" outlineLevel="0" collapsed="false">
      <c r="A36" s="219" t="s">
        <v>370</v>
      </c>
      <c r="B36" s="220"/>
      <c r="C36" s="220"/>
      <c r="D36" s="221"/>
    </row>
    <row r="37" customFormat="false" ht="15" hidden="false" customHeight="false" outlineLevel="0" collapsed="false">
      <c r="A37" s="219" t="s">
        <v>371</v>
      </c>
      <c r="B37" s="220"/>
      <c r="C37" s="220"/>
      <c r="D37" s="221"/>
    </row>
    <row r="38" customFormat="false" ht="15" hidden="false" customHeight="false" outlineLevel="0" collapsed="false">
      <c r="A38" s="219" t="s">
        <v>372</v>
      </c>
      <c r="B38" s="220"/>
      <c r="C38" s="220"/>
      <c r="D38" s="221"/>
    </row>
    <row r="39" customFormat="false" ht="15" hidden="false" customHeight="false" outlineLevel="0" collapsed="false">
      <c r="A39" s="222" t="s">
        <v>373</v>
      </c>
      <c r="B39" s="223"/>
      <c r="C39" s="223"/>
      <c r="D39" s="224"/>
    </row>
    <row r="40" customFormat="false" ht="15" hidden="false" customHeight="false" outlineLevel="0" collapsed="false">
      <c r="A40" s="225" t="s">
        <v>343</v>
      </c>
      <c r="B40" s="225"/>
      <c r="C40" s="226"/>
      <c r="D40" s="227" t="n">
        <f aca="false">SUM(D7:D39)</f>
        <v>40000</v>
      </c>
    </row>
  </sheetData>
  <mergeCells count="3">
    <mergeCell ref="B3:C3"/>
    <mergeCell ref="C5:D5"/>
    <mergeCell ref="A40:B40"/>
  </mergeCells>
  <conditionalFormatting sqref="D4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9" activeCellId="0" sqref="H9"/>
    </sheetView>
  </sheetViews>
  <sheetFormatPr defaultRowHeight="15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1.57"/>
    <col collapsed="false" customWidth="true" hidden="false" outlineLevel="0" max="3" min="3" style="0" width="12.57"/>
    <col collapsed="false" customWidth="true" hidden="false" outlineLevel="0" max="4" min="4" style="0" width="10.99"/>
    <col collapsed="false" customWidth="true" hidden="false" outlineLevel="0" max="5" min="5" style="0" width="12.14"/>
    <col collapsed="false" customWidth="true" hidden="false" outlineLevel="0" max="6" min="6" style="0" width="14.69"/>
    <col collapsed="false" customWidth="true" hidden="false" outlineLevel="0" max="1025" min="7" style="0" width="8.71"/>
  </cols>
  <sheetData>
    <row r="1" customFormat="false" ht="15" hidden="false" customHeight="false" outlineLevel="0" collapsed="false">
      <c r="A1" s="0" t="s">
        <v>374</v>
      </c>
    </row>
    <row r="2" customFormat="false" ht="15.75" hidden="false" customHeight="true" outlineLevel="0" collapsed="false">
      <c r="A2" s="228" t="s">
        <v>375</v>
      </c>
      <c r="B2" s="228"/>
      <c r="C2" s="228"/>
      <c r="D2" s="228"/>
      <c r="E2" s="228"/>
      <c r="F2" s="228"/>
    </row>
    <row r="3" customFormat="false" ht="13.8" hidden="false" customHeight="false" outlineLevel="0" collapsed="false">
      <c r="A3" s="77"/>
      <c r="B3" s="75"/>
      <c r="C3" s="75"/>
      <c r="D3" s="75"/>
      <c r="E3" s="75"/>
      <c r="F3" s="229" t="s">
        <v>246</v>
      </c>
    </row>
    <row r="4" customFormat="false" ht="33" hidden="false" customHeight="false" outlineLevel="0" collapsed="false">
      <c r="A4" s="80" t="s">
        <v>376</v>
      </c>
      <c r="B4" s="81" t="s">
        <v>377</v>
      </c>
      <c r="C4" s="81" t="s">
        <v>378</v>
      </c>
      <c r="D4" s="81" t="s">
        <v>379</v>
      </c>
      <c r="E4" s="81" t="s">
        <v>5</v>
      </c>
      <c r="F4" s="82" t="s">
        <v>380</v>
      </c>
    </row>
    <row r="5" customFormat="false" ht="15" hidden="false" customHeight="false" outlineLevel="0" collapsed="false">
      <c r="A5" s="230" t="n">
        <v>1</v>
      </c>
      <c r="B5" s="231" t="n">
        <v>2</v>
      </c>
      <c r="C5" s="231" t="n">
        <v>3</v>
      </c>
      <c r="D5" s="231" t="n">
        <v>4</v>
      </c>
      <c r="E5" s="231" t="n">
        <v>5</v>
      </c>
      <c r="F5" s="232" t="n">
        <v>6</v>
      </c>
    </row>
    <row r="6" customFormat="false" ht="13.8" hidden="false" customHeight="false" outlineLevel="0" collapsed="false">
      <c r="A6" s="233" t="s">
        <v>381</v>
      </c>
      <c r="B6" s="234" t="n">
        <v>2000000</v>
      </c>
      <c r="C6" s="235"/>
      <c r="D6" s="234"/>
      <c r="E6" s="234" t="n">
        <v>2000000</v>
      </c>
      <c r="F6" s="236" t="n">
        <f aca="false">B6-D6-E6</f>
        <v>0</v>
      </c>
    </row>
    <row r="7" customFormat="false" ht="13.8" hidden="false" customHeight="false" outlineLevel="0" collapsed="false">
      <c r="A7" s="233" t="s">
        <v>382</v>
      </c>
      <c r="B7" s="234" t="n">
        <v>4479000</v>
      </c>
      <c r="C7" s="235"/>
      <c r="D7" s="234"/>
      <c r="E7" s="234" t="n">
        <v>4479000</v>
      </c>
      <c r="F7" s="236" t="n">
        <f aca="false">B7-D7-E7</f>
        <v>0</v>
      </c>
    </row>
    <row r="8" customFormat="false" ht="22.35" hidden="false" customHeight="false" outlineLevel="0" collapsed="false">
      <c r="A8" s="233" t="s">
        <v>383</v>
      </c>
      <c r="B8" s="234" t="n">
        <v>1000000</v>
      </c>
      <c r="C8" s="235"/>
      <c r="D8" s="234"/>
      <c r="E8" s="234" t="n">
        <v>1000000</v>
      </c>
      <c r="F8" s="236" t="n">
        <f aca="false">B8-D8-E8</f>
        <v>0</v>
      </c>
    </row>
    <row r="9" customFormat="false" ht="15" hidden="false" customHeight="false" outlineLevel="0" collapsed="false">
      <c r="A9" s="233"/>
      <c r="B9" s="234"/>
      <c r="C9" s="235"/>
      <c r="D9" s="234"/>
      <c r="E9" s="234"/>
      <c r="F9" s="236" t="n">
        <f aca="false">B9-D9-E9</f>
        <v>0</v>
      </c>
    </row>
    <row r="10" customFormat="false" ht="15" hidden="false" customHeight="false" outlineLevel="0" collapsed="false">
      <c r="A10" s="233"/>
      <c r="B10" s="234"/>
      <c r="C10" s="235"/>
      <c r="D10" s="234"/>
      <c r="E10" s="234"/>
      <c r="F10" s="236" t="n">
        <f aca="false">B10-D10-E10</f>
        <v>0</v>
      </c>
    </row>
    <row r="11" customFormat="false" ht="15" hidden="false" customHeight="false" outlineLevel="0" collapsed="false">
      <c r="A11" s="233"/>
      <c r="B11" s="234"/>
      <c r="C11" s="235"/>
      <c r="D11" s="234"/>
      <c r="E11" s="234"/>
      <c r="F11" s="236" t="n">
        <f aca="false">B11-D11-E11</f>
        <v>0</v>
      </c>
    </row>
    <row r="12" customFormat="false" ht="15" hidden="false" customHeight="false" outlineLevel="0" collapsed="false">
      <c r="A12" s="233"/>
      <c r="B12" s="234"/>
      <c r="C12" s="235"/>
      <c r="D12" s="234"/>
      <c r="E12" s="234"/>
      <c r="F12" s="236" t="n">
        <f aca="false">B12-D12-E12</f>
        <v>0</v>
      </c>
    </row>
    <row r="13" customFormat="false" ht="15" hidden="false" customHeight="false" outlineLevel="0" collapsed="false">
      <c r="A13" s="233"/>
      <c r="B13" s="234"/>
      <c r="C13" s="235"/>
      <c r="D13" s="234"/>
      <c r="E13" s="234"/>
      <c r="F13" s="236" t="n">
        <f aca="false">B13-D13-E13</f>
        <v>0</v>
      </c>
    </row>
    <row r="14" customFormat="false" ht="15" hidden="false" customHeight="false" outlineLevel="0" collapsed="false">
      <c r="A14" s="233"/>
      <c r="B14" s="234"/>
      <c r="C14" s="235"/>
      <c r="D14" s="234"/>
      <c r="E14" s="234"/>
      <c r="F14" s="236" t="n">
        <f aca="false">B14-D14-E14</f>
        <v>0</v>
      </c>
    </row>
    <row r="15" customFormat="false" ht="15" hidden="false" customHeight="false" outlineLevel="0" collapsed="false">
      <c r="A15" s="233"/>
      <c r="B15" s="234"/>
      <c r="C15" s="235"/>
      <c r="D15" s="234"/>
      <c r="E15" s="234"/>
      <c r="F15" s="236" t="n">
        <f aca="false">B15-D15-E15</f>
        <v>0</v>
      </c>
    </row>
    <row r="16" customFormat="false" ht="15" hidden="false" customHeight="false" outlineLevel="0" collapsed="false">
      <c r="A16" s="233"/>
      <c r="B16" s="234"/>
      <c r="C16" s="235"/>
      <c r="D16" s="234"/>
      <c r="E16" s="234"/>
      <c r="F16" s="236" t="n">
        <f aca="false">B16-D16-E16</f>
        <v>0</v>
      </c>
    </row>
    <row r="17" customFormat="false" ht="15" hidden="false" customHeight="false" outlineLevel="0" collapsed="false">
      <c r="A17" s="233"/>
      <c r="B17" s="234"/>
      <c r="C17" s="235"/>
      <c r="D17" s="234"/>
      <c r="E17" s="234"/>
      <c r="F17" s="236" t="n">
        <f aca="false">B17-D17-E17</f>
        <v>0</v>
      </c>
    </row>
    <row r="18" customFormat="false" ht="15" hidden="false" customHeight="false" outlineLevel="0" collapsed="false">
      <c r="A18" s="233"/>
      <c r="B18" s="234"/>
      <c r="C18" s="235"/>
      <c r="D18" s="234"/>
      <c r="E18" s="234"/>
      <c r="F18" s="236" t="n">
        <f aca="false">B18-D18-E18</f>
        <v>0</v>
      </c>
    </row>
    <row r="19" customFormat="false" ht="15" hidden="false" customHeight="false" outlineLevel="0" collapsed="false">
      <c r="A19" s="233"/>
      <c r="B19" s="234"/>
      <c r="C19" s="235"/>
      <c r="D19" s="234"/>
      <c r="E19" s="234"/>
      <c r="F19" s="236" t="n">
        <f aca="false">B19-D19-E19</f>
        <v>0</v>
      </c>
    </row>
    <row r="20" customFormat="false" ht="15" hidden="false" customHeight="false" outlineLevel="0" collapsed="false">
      <c r="A20" s="233"/>
      <c r="B20" s="234"/>
      <c r="C20" s="235"/>
      <c r="D20" s="234"/>
      <c r="E20" s="234"/>
      <c r="F20" s="236" t="n">
        <f aca="false">B20-D20-E20</f>
        <v>0</v>
      </c>
    </row>
    <row r="21" customFormat="false" ht="15" hidden="false" customHeight="false" outlineLevel="0" collapsed="false">
      <c r="A21" s="233"/>
      <c r="B21" s="234"/>
      <c r="C21" s="235"/>
      <c r="D21" s="234"/>
      <c r="E21" s="234"/>
      <c r="F21" s="236" t="n">
        <f aca="false">B21-D21-E21</f>
        <v>0</v>
      </c>
    </row>
    <row r="22" customFormat="false" ht="15" hidden="false" customHeight="false" outlineLevel="0" collapsed="false">
      <c r="A22" s="233"/>
      <c r="B22" s="234"/>
      <c r="C22" s="235"/>
      <c r="D22" s="234"/>
      <c r="E22" s="234"/>
      <c r="F22" s="236" t="n">
        <f aca="false">B22-D22-E22</f>
        <v>0</v>
      </c>
    </row>
    <row r="23" customFormat="false" ht="15" hidden="false" customHeight="false" outlineLevel="0" collapsed="false">
      <c r="A23" s="233"/>
      <c r="B23" s="234"/>
      <c r="C23" s="235"/>
      <c r="D23" s="234"/>
      <c r="E23" s="234"/>
      <c r="F23" s="236" t="n">
        <f aca="false">B23-D23-E23</f>
        <v>0</v>
      </c>
    </row>
    <row r="24" customFormat="false" ht="15" hidden="false" customHeight="false" outlineLevel="0" collapsed="false">
      <c r="A24" s="237"/>
      <c r="B24" s="238"/>
      <c r="C24" s="239"/>
      <c r="D24" s="238"/>
      <c r="E24" s="238"/>
      <c r="F24" s="240" t="n">
        <f aca="false">B24-D24-E24</f>
        <v>0</v>
      </c>
    </row>
    <row r="25" customFormat="false" ht="15" hidden="false" customHeight="false" outlineLevel="0" collapsed="false">
      <c r="A25" s="241" t="s">
        <v>384</v>
      </c>
      <c r="B25" s="242" t="n">
        <f aca="false">SUM(B6:B24)</f>
        <v>7479000</v>
      </c>
      <c r="C25" s="243"/>
      <c r="D25" s="242" t="n">
        <f aca="false">SUM(D6:D24)</f>
        <v>0</v>
      </c>
      <c r="E25" s="242" t="n">
        <f aca="false">SUM(E6:E24)</f>
        <v>7479000</v>
      </c>
      <c r="F25" s="244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C1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9" activeCellId="0" sqref="E89"/>
    </sheetView>
  </sheetViews>
  <sheetFormatPr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9.29"/>
    <col collapsed="false" customWidth="true" hidden="false" outlineLevel="0" max="3" min="3" style="0" width="13.14"/>
    <col collapsed="false" customWidth="true" hidden="false" outlineLevel="0" max="1025" min="4" style="0" width="8.71"/>
  </cols>
  <sheetData>
    <row r="5" customFormat="false" ht="20.1" hidden="false" customHeight="true" outlineLevel="0" collapsed="false">
      <c r="A5" s="245"/>
      <c r="B5" s="246"/>
      <c r="C5" s="247" t="s">
        <v>385</v>
      </c>
    </row>
    <row r="6" customFormat="false" ht="20.1" hidden="false" customHeight="true" outlineLevel="0" collapsed="false">
      <c r="A6" s="248" t="s">
        <v>249</v>
      </c>
      <c r="B6" s="249" t="s">
        <v>386</v>
      </c>
      <c r="C6" s="250"/>
    </row>
    <row r="7" customFormat="false" ht="20.1" hidden="false" customHeight="true" outlineLevel="0" collapsed="false">
      <c r="A7" s="251"/>
      <c r="B7" s="252" t="s">
        <v>387</v>
      </c>
      <c r="C7" s="253"/>
    </row>
    <row r="8" customFormat="false" ht="20.1" hidden="false" customHeight="true" outlineLevel="0" collapsed="false">
      <c r="A8" s="254"/>
      <c r="B8" s="254"/>
      <c r="C8" s="255" t="s">
        <v>246</v>
      </c>
    </row>
    <row r="9" customFormat="false" ht="20.1" hidden="false" customHeight="true" outlineLevel="0" collapsed="false">
      <c r="A9" s="256" t="s">
        <v>388</v>
      </c>
      <c r="B9" s="257" t="s">
        <v>389</v>
      </c>
      <c r="C9" s="258" t="s">
        <v>390</v>
      </c>
    </row>
    <row r="10" customFormat="false" ht="20.1" hidden="false" customHeight="true" outlineLevel="0" collapsed="false">
      <c r="A10" s="39" t="n">
        <v>1</v>
      </c>
      <c r="B10" s="40" t="n">
        <v>2</v>
      </c>
      <c r="C10" s="41" t="n">
        <v>3</v>
      </c>
    </row>
    <row r="11" customFormat="false" ht="20.1" hidden="false" customHeight="true" outlineLevel="0" collapsed="false">
      <c r="A11" s="259"/>
      <c r="B11" s="260" t="s">
        <v>247</v>
      </c>
      <c r="C11" s="261"/>
    </row>
    <row r="12" customFormat="false" ht="20.1" hidden="false" customHeight="true" outlineLevel="0" collapsed="false">
      <c r="A12" s="39" t="s">
        <v>6</v>
      </c>
      <c r="B12" s="11" t="s">
        <v>7</v>
      </c>
      <c r="C12" s="12" t="n">
        <f aca="false">+C13+C14+C15+C16+C17+C18</f>
        <v>31487080</v>
      </c>
    </row>
    <row r="13" customFormat="false" ht="20.1" hidden="false" customHeight="true" outlineLevel="0" collapsed="false">
      <c r="A13" s="262" t="s">
        <v>8</v>
      </c>
      <c r="B13" s="14" t="s">
        <v>9</v>
      </c>
      <c r="C13" s="15" t="n">
        <v>13756647</v>
      </c>
    </row>
    <row r="14" customFormat="false" ht="20.1" hidden="false" customHeight="true" outlineLevel="0" collapsed="false">
      <c r="A14" s="263" t="s">
        <v>10</v>
      </c>
      <c r="B14" s="17" t="s">
        <v>11</v>
      </c>
      <c r="C14" s="18" t="n">
        <v>11422600</v>
      </c>
    </row>
    <row r="15" customFormat="false" ht="20.1" hidden="false" customHeight="true" outlineLevel="0" collapsed="false">
      <c r="A15" s="263" t="s">
        <v>12</v>
      </c>
      <c r="B15" s="17" t="s">
        <v>13</v>
      </c>
      <c r="C15" s="18" t="n">
        <v>4507833</v>
      </c>
    </row>
    <row r="16" customFormat="false" ht="20.1" hidden="false" customHeight="true" outlineLevel="0" collapsed="false">
      <c r="A16" s="263" t="s">
        <v>14</v>
      </c>
      <c r="B16" s="17" t="s">
        <v>15</v>
      </c>
      <c r="C16" s="18" t="n">
        <v>1800000</v>
      </c>
    </row>
    <row r="17" customFormat="false" ht="20.1" hidden="false" customHeight="true" outlineLevel="0" collapsed="false">
      <c r="A17" s="263" t="s">
        <v>16</v>
      </c>
      <c r="B17" s="17" t="s">
        <v>17</v>
      </c>
      <c r="C17" s="264" t="n">
        <v>0</v>
      </c>
    </row>
    <row r="18" customFormat="false" ht="20.1" hidden="false" customHeight="true" outlineLevel="0" collapsed="false">
      <c r="A18" s="265" t="s">
        <v>18</v>
      </c>
      <c r="B18" s="20" t="s">
        <v>19</v>
      </c>
      <c r="C18" s="266"/>
    </row>
    <row r="19" customFormat="false" ht="20.1" hidden="false" customHeight="true" outlineLevel="0" collapsed="false">
      <c r="A19" s="39" t="s">
        <v>20</v>
      </c>
      <c r="B19" s="21" t="s">
        <v>21</v>
      </c>
      <c r="C19" s="12" t="n">
        <f aca="false">+C20+C21+C22+C23+C24</f>
        <v>2184000</v>
      </c>
    </row>
    <row r="20" customFormat="false" ht="20.1" hidden="false" customHeight="true" outlineLevel="0" collapsed="false">
      <c r="A20" s="262" t="s">
        <v>22</v>
      </c>
      <c r="B20" s="14" t="s">
        <v>23</v>
      </c>
      <c r="C20" s="15"/>
    </row>
    <row r="21" customFormat="false" ht="20.1" hidden="false" customHeight="true" outlineLevel="0" collapsed="false">
      <c r="A21" s="263" t="s">
        <v>24</v>
      </c>
      <c r="B21" s="17" t="s">
        <v>25</v>
      </c>
      <c r="C21" s="18"/>
    </row>
    <row r="22" customFormat="false" ht="20.1" hidden="false" customHeight="true" outlineLevel="0" collapsed="false">
      <c r="A22" s="263" t="s">
        <v>26</v>
      </c>
      <c r="B22" s="17" t="s">
        <v>27</v>
      </c>
      <c r="C22" s="18"/>
    </row>
    <row r="23" customFormat="false" ht="20.1" hidden="false" customHeight="true" outlineLevel="0" collapsed="false">
      <c r="A23" s="263" t="s">
        <v>28</v>
      </c>
      <c r="B23" s="17" t="s">
        <v>29</v>
      </c>
      <c r="C23" s="18"/>
    </row>
    <row r="24" customFormat="false" ht="20.1" hidden="false" customHeight="true" outlineLevel="0" collapsed="false">
      <c r="A24" s="263" t="s">
        <v>30</v>
      </c>
      <c r="B24" s="17" t="s">
        <v>31</v>
      </c>
      <c r="C24" s="18" t="n">
        <v>2184000</v>
      </c>
    </row>
    <row r="25" customFormat="false" ht="20.1" hidden="false" customHeight="true" outlineLevel="0" collapsed="false">
      <c r="A25" s="265" t="s">
        <v>32</v>
      </c>
      <c r="B25" s="20" t="s">
        <v>33</v>
      </c>
      <c r="C25" s="22"/>
    </row>
    <row r="26" customFormat="false" ht="20.1" hidden="false" customHeight="true" outlineLevel="0" collapsed="false">
      <c r="A26" s="39" t="s">
        <v>34</v>
      </c>
      <c r="B26" s="11" t="s">
        <v>35</v>
      </c>
      <c r="C26" s="12" t="n">
        <f aca="false">+C27+C28+C29+C30+C31</f>
        <v>0</v>
      </c>
    </row>
    <row r="27" customFormat="false" ht="20.1" hidden="false" customHeight="true" outlineLevel="0" collapsed="false">
      <c r="A27" s="262" t="s">
        <v>36</v>
      </c>
      <c r="B27" s="14" t="s">
        <v>37</v>
      </c>
      <c r="C27" s="15" t="n">
        <v>0</v>
      </c>
    </row>
    <row r="28" customFormat="false" ht="18" hidden="false" customHeight="true" outlineLevel="0" collapsed="false">
      <c r="A28" s="263" t="s">
        <v>38</v>
      </c>
      <c r="B28" s="17" t="s">
        <v>39</v>
      </c>
      <c r="C28" s="18"/>
    </row>
    <row r="29" customFormat="false" ht="18" hidden="false" customHeight="true" outlineLevel="0" collapsed="false">
      <c r="A29" s="263" t="s">
        <v>40</v>
      </c>
      <c r="B29" s="17" t="s">
        <v>41</v>
      </c>
      <c r="C29" s="18"/>
    </row>
    <row r="30" customFormat="false" ht="18" hidden="false" customHeight="true" outlineLevel="0" collapsed="false">
      <c r="A30" s="263" t="s">
        <v>42</v>
      </c>
      <c r="B30" s="17" t="s">
        <v>43</v>
      </c>
      <c r="C30" s="18"/>
    </row>
    <row r="31" customFormat="false" ht="18" hidden="false" customHeight="true" outlineLevel="0" collapsed="false">
      <c r="A31" s="263" t="s">
        <v>44</v>
      </c>
      <c r="B31" s="17" t="s">
        <v>45</v>
      </c>
      <c r="C31" s="18"/>
    </row>
    <row r="32" customFormat="false" ht="18" hidden="false" customHeight="true" outlineLevel="0" collapsed="false">
      <c r="A32" s="265" t="s">
        <v>46</v>
      </c>
      <c r="B32" s="20" t="s">
        <v>47</v>
      </c>
      <c r="C32" s="22"/>
    </row>
    <row r="33" customFormat="false" ht="20.1" hidden="false" customHeight="true" outlineLevel="0" collapsed="false">
      <c r="A33" s="39" t="s">
        <v>48</v>
      </c>
      <c r="B33" s="11" t="s">
        <v>49</v>
      </c>
      <c r="C33" s="12" t="n">
        <f aca="false">+C34+C37+C38+C39</f>
        <v>3440000</v>
      </c>
    </row>
    <row r="34" customFormat="false" ht="20.1" hidden="false" customHeight="true" outlineLevel="0" collapsed="false">
      <c r="A34" s="262" t="s">
        <v>50</v>
      </c>
      <c r="B34" s="14" t="s">
        <v>51</v>
      </c>
      <c r="C34" s="23" t="n">
        <f aca="false">+C35+C36</f>
        <v>2400000</v>
      </c>
    </row>
    <row r="35" customFormat="false" ht="20.1" hidden="false" customHeight="true" outlineLevel="0" collapsed="false">
      <c r="A35" s="263" t="s">
        <v>52</v>
      </c>
      <c r="B35" s="17" t="s">
        <v>53</v>
      </c>
      <c r="C35" s="18" t="n">
        <v>0</v>
      </c>
    </row>
    <row r="36" customFormat="false" ht="20.1" hidden="false" customHeight="true" outlineLevel="0" collapsed="false">
      <c r="A36" s="263" t="s">
        <v>54</v>
      </c>
      <c r="B36" s="17" t="s">
        <v>55</v>
      </c>
      <c r="C36" s="18" t="n">
        <v>2400000</v>
      </c>
    </row>
    <row r="37" customFormat="false" ht="20.1" hidden="false" customHeight="true" outlineLevel="0" collapsed="false">
      <c r="A37" s="263" t="s">
        <v>56</v>
      </c>
      <c r="B37" s="17" t="s">
        <v>57</v>
      </c>
      <c r="C37" s="18" t="n">
        <v>900000</v>
      </c>
    </row>
    <row r="38" customFormat="false" ht="20.1" hidden="false" customHeight="true" outlineLevel="0" collapsed="false">
      <c r="A38" s="263" t="s">
        <v>58</v>
      </c>
      <c r="B38" s="17" t="s">
        <v>59</v>
      </c>
      <c r="C38" s="18" t="n">
        <v>140000</v>
      </c>
    </row>
    <row r="39" customFormat="false" ht="20.1" hidden="false" customHeight="true" outlineLevel="0" collapsed="false">
      <c r="A39" s="265" t="s">
        <v>60</v>
      </c>
      <c r="B39" s="20" t="s">
        <v>61</v>
      </c>
      <c r="C39" s="22" t="n">
        <v>0</v>
      </c>
    </row>
    <row r="40" customFormat="false" ht="20.1" hidden="false" customHeight="true" outlineLevel="0" collapsed="false">
      <c r="A40" s="39" t="s">
        <v>62</v>
      </c>
      <c r="B40" s="11" t="s">
        <v>63</v>
      </c>
      <c r="C40" s="12" t="n">
        <f aca="false">SUM(C41:C50)</f>
        <v>1501000</v>
      </c>
    </row>
    <row r="41" customFormat="false" ht="20.1" hidden="false" customHeight="true" outlineLevel="0" collapsed="false">
      <c r="A41" s="262" t="s">
        <v>64</v>
      </c>
      <c r="B41" s="14" t="s">
        <v>65</v>
      </c>
      <c r="C41" s="15" t="n">
        <v>0</v>
      </c>
    </row>
    <row r="42" customFormat="false" ht="20.1" hidden="false" customHeight="true" outlineLevel="0" collapsed="false">
      <c r="A42" s="263" t="s">
        <v>66</v>
      </c>
      <c r="B42" s="17" t="s">
        <v>67</v>
      </c>
      <c r="C42" s="18" t="n">
        <v>900000</v>
      </c>
    </row>
    <row r="43" customFormat="false" ht="20.1" hidden="false" customHeight="true" outlineLevel="0" collapsed="false">
      <c r="A43" s="263" t="s">
        <v>68</v>
      </c>
      <c r="B43" s="17" t="s">
        <v>69</v>
      </c>
      <c r="C43" s="18" t="n">
        <v>0</v>
      </c>
    </row>
    <row r="44" customFormat="false" ht="20.1" hidden="false" customHeight="true" outlineLevel="0" collapsed="false">
      <c r="A44" s="263" t="s">
        <v>70</v>
      </c>
      <c r="B44" s="17" t="s">
        <v>71</v>
      </c>
      <c r="C44" s="18" t="n">
        <v>0</v>
      </c>
    </row>
    <row r="45" customFormat="false" ht="20.1" hidden="false" customHeight="true" outlineLevel="0" collapsed="false">
      <c r="A45" s="263" t="s">
        <v>72</v>
      </c>
      <c r="B45" s="17" t="s">
        <v>73</v>
      </c>
      <c r="C45" s="18" t="n">
        <v>600000</v>
      </c>
    </row>
    <row r="46" customFormat="false" ht="20.1" hidden="false" customHeight="true" outlineLevel="0" collapsed="false">
      <c r="A46" s="263" t="s">
        <v>74</v>
      </c>
      <c r="B46" s="17" t="s">
        <v>75</v>
      </c>
      <c r="C46" s="18"/>
    </row>
    <row r="47" customFormat="false" ht="20.1" hidden="false" customHeight="true" outlineLevel="0" collapsed="false">
      <c r="A47" s="263" t="s">
        <v>76</v>
      </c>
      <c r="B47" s="17" t="s">
        <v>77</v>
      </c>
      <c r="C47" s="18"/>
    </row>
    <row r="48" customFormat="false" ht="20.1" hidden="false" customHeight="true" outlineLevel="0" collapsed="false">
      <c r="A48" s="263" t="s">
        <v>78</v>
      </c>
      <c r="B48" s="17" t="s">
        <v>79</v>
      </c>
      <c r="C48" s="18" t="n">
        <v>1000</v>
      </c>
    </row>
    <row r="49" customFormat="false" ht="12" hidden="false" customHeight="true" outlineLevel="0" collapsed="false">
      <c r="A49" s="263" t="s">
        <v>80</v>
      </c>
      <c r="B49" s="17" t="s">
        <v>81</v>
      </c>
      <c r="C49" s="18"/>
    </row>
    <row r="50" customFormat="false" ht="12" hidden="false" customHeight="true" outlineLevel="0" collapsed="false">
      <c r="A50" s="265" t="s">
        <v>82</v>
      </c>
      <c r="B50" s="20" t="s">
        <v>83</v>
      </c>
      <c r="C50" s="22"/>
    </row>
    <row r="51" customFormat="false" ht="12" hidden="false" customHeight="true" outlineLevel="0" collapsed="false">
      <c r="A51" s="39" t="s">
        <v>84</v>
      </c>
      <c r="B51" s="11" t="s">
        <v>85</v>
      </c>
      <c r="C51" s="12" t="n">
        <f aca="false">SUM(C52:C56)</f>
        <v>0</v>
      </c>
    </row>
    <row r="52" customFormat="false" ht="12" hidden="false" customHeight="true" outlineLevel="0" collapsed="false">
      <c r="A52" s="262" t="s">
        <v>86</v>
      </c>
      <c r="B52" s="14" t="s">
        <v>87</v>
      </c>
      <c r="C52" s="15"/>
    </row>
    <row r="53" customFormat="false" ht="12" hidden="false" customHeight="true" outlineLevel="0" collapsed="false">
      <c r="A53" s="263" t="s">
        <v>88</v>
      </c>
      <c r="B53" s="17" t="s">
        <v>89</v>
      </c>
      <c r="C53" s="18"/>
    </row>
    <row r="54" customFormat="false" ht="12" hidden="false" customHeight="true" outlineLevel="0" collapsed="false">
      <c r="A54" s="263" t="s">
        <v>90</v>
      </c>
      <c r="B54" s="17" t="s">
        <v>91</v>
      </c>
      <c r="C54" s="18"/>
    </row>
    <row r="55" customFormat="false" ht="12" hidden="false" customHeight="true" outlineLevel="0" collapsed="false">
      <c r="A55" s="263" t="s">
        <v>92</v>
      </c>
      <c r="B55" s="17" t="s">
        <v>93</v>
      </c>
      <c r="C55" s="18"/>
    </row>
    <row r="56" customFormat="false" ht="12" hidden="false" customHeight="true" outlineLevel="0" collapsed="false">
      <c r="A56" s="265" t="s">
        <v>94</v>
      </c>
      <c r="B56" s="20" t="s">
        <v>95</v>
      </c>
      <c r="C56" s="22"/>
    </row>
    <row r="57" customFormat="false" ht="12" hidden="false" customHeight="true" outlineLevel="0" collapsed="false">
      <c r="A57" s="39" t="s">
        <v>96</v>
      </c>
      <c r="B57" s="11" t="s">
        <v>97</v>
      </c>
      <c r="C57" s="12" t="n">
        <f aca="false">SUM(C58:C60)</f>
        <v>0</v>
      </c>
    </row>
    <row r="58" customFormat="false" ht="12" hidden="false" customHeight="true" outlineLevel="0" collapsed="false">
      <c r="A58" s="262" t="s">
        <v>98</v>
      </c>
      <c r="B58" s="14" t="s">
        <v>99</v>
      </c>
      <c r="C58" s="15"/>
    </row>
    <row r="59" customFormat="false" ht="12" hidden="false" customHeight="true" outlineLevel="0" collapsed="false">
      <c r="A59" s="263" t="s">
        <v>100</v>
      </c>
      <c r="B59" s="17" t="s">
        <v>101</v>
      </c>
      <c r="C59" s="18"/>
    </row>
    <row r="60" customFormat="false" ht="12" hidden="false" customHeight="true" outlineLevel="0" collapsed="false">
      <c r="A60" s="263" t="s">
        <v>102</v>
      </c>
      <c r="B60" s="17" t="s">
        <v>103</v>
      </c>
      <c r="C60" s="18"/>
    </row>
    <row r="61" customFormat="false" ht="12" hidden="false" customHeight="true" outlineLevel="0" collapsed="false">
      <c r="A61" s="265" t="s">
        <v>104</v>
      </c>
      <c r="B61" s="20" t="s">
        <v>105</v>
      </c>
      <c r="C61" s="22"/>
    </row>
    <row r="62" customFormat="false" ht="12" hidden="false" customHeight="true" outlineLevel="0" collapsed="false">
      <c r="A62" s="39" t="s">
        <v>106</v>
      </c>
      <c r="B62" s="21" t="s">
        <v>107</v>
      </c>
      <c r="C62" s="12" t="n">
        <f aca="false">SUM(C63:C65)</f>
        <v>0</v>
      </c>
    </row>
    <row r="63" customFormat="false" ht="12" hidden="false" customHeight="true" outlineLevel="0" collapsed="false">
      <c r="A63" s="262" t="s">
        <v>108</v>
      </c>
      <c r="B63" s="14" t="s">
        <v>109</v>
      </c>
      <c r="C63" s="18"/>
    </row>
    <row r="64" customFormat="false" ht="12" hidden="false" customHeight="true" outlineLevel="0" collapsed="false">
      <c r="A64" s="263" t="s">
        <v>110</v>
      </c>
      <c r="B64" s="17" t="s">
        <v>111</v>
      </c>
      <c r="C64" s="18" t="n">
        <v>0</v>
      </c>
    </row>
    <row r="65" customFormat="false" ht="12" hidden="false" customHeight="true" outlineLevel="0" collapsed="false">
      <c r="A65" s="263" t="s">
        <v>112</v>
      </c>
      <c r="B65" s="17" t="s">
        <v>113</v>
      </c>
      <c r="C65" s="18" t="n">
        <v>0</v>
      </c>
    </row>
    <row r="66" customFormat="false" ht="12" hidden="false" customHeight="true" outlineLevel="0" collapsed="false">
      <c r="A66" s="265" t="s">
        <v>114</v>
      </c>
      <c r="B66" s="20" t="s">
        <v>115</v>
      </c>
      <c r="C66" s="18"/>
    </row>
    <row r="67" customFormat="false" ht="20.1" hidden="false" customHeight="true" outlineLevel="0" collapsed="false">
      <c r="A67" s="39" t="s">
        <v>116</v>
      </c>
      <c r="B67" s="11" t="s">
        <v>117</v>
      </c>
      <c r="C67" s="12" t="n">
        <f aca="false">+C12+C19+C26+C33+C40+C51+C57+C62</f>
        <v>38612080</v>
      </c>
    </row>
    <row r="68" customFormat="false" ht="12" hidden="false" customHeight="true" outlineLevel="0" collapsed="false">
      <c r="A68" s="267" t="s">
        <v>118</v>
      </c>
      <c r="B68" s="21" t="s">
        <v>119</v>
      </c>
      <c r="C68" s="12" t="n">
        <f aca="false">SUM(C69:C71)</f>
        <v>0</v>
      </c>
    </row>
    <row r="69" customFormat="false" ht="12" hidden="false" customHeight="true" outlineLevel="0" collapsed="false">
      <c r="A69" s="262" t="s">
        <v>120</v>
      </c>
      <c r="B69" s="14" t="s">
        <v>121</v>
      </c>
      <c r="C69" s="18"/>
    </row>
    <row r="70" customFormat="false" ht="12" hidden="false" customHeight="true" outlineLevel="0" collapsed="false">
      <c r="A70" s="263" t="s">
        <v>122</v>
      </c>
      <c r="B70" s="17" t="s">
        <v>123</v>
      </c>
      <c r="C70" s="18"/>
    </row>
    <row r="71" customFormat="false" ht="12" hidden="false" customHeight="true" outlineLevel="0" collapsed="false">
      <c r="A71" s="265" t="s">
        <v>124</v>
      </c>
      <c r="B71" s="25" t="s">
        <v>125</v>
      </c>
      <c r="C71" s="18"/>
    </row>
    <row r="72" customFormat="false" ht="12" hidden="false" customHeight="true" outlineLevel="0" collapsed="false">
      <c r="A72" s="267" t="s">
        <v>126</v>
      </c>
      <c r="B72" s="21" t="s">
        <v>127</v>
      </c>
      <c r="C72" s="12" t="n">
        <f aca="false">SUM(C73:C76)</f>
        <v>0</v>
      </c>
    </row>
    <row r="73" customFormat="false" ht="12" hidden="false" customHeight="true" outlineLevel="0" collapsed="false">
      <c r="A73" s="262" t="s">
        <v>128</v>
      </c>
      <c r="B73" s="14" t="s">
        <v>129</v>
      </c>
      <c r="C73" s="18"/>
    </row>
    <row r="74" customFormat="false" ht="12" hidden="false" customHeight="true" outlineLevel="0" collapsed="false">
      <c r="A74" s="263" t="s">
        <v>130</v>
      </c>
      <c r="B74" s="17" t="s">
        <v>131</v>
      </c>
      <c r="C74" s="18"/>
    </row>
    <row r="75" customFormat="false" ht="12" hidden="false" customHeight="true" outlineLevel="0" collapsed="false">
      <c r="A75" s="263" t="s">
        <v>132</v>
      </c>
      <c r="B75" s="17" t="s">
        <v>133</v>
      </c>
      <c r="C75" s="18"/>
    </row>
    <row r="76" customFormat="false" ht="12" hidden="false" customHeight="true" outlineLevel="0" collapsed="false">
      <c r="A76" s="265" t="s">
        <v>134</v>
      </c>
      <c r="B76" s="20" t="s">
        <v>135</v>
      </c>
      <c r="C76" s="18"/>
    </row>
    <row r="77" customFormat="false" ht="20.1" hidden="false" customHeight="true" outlineLevel="0" collapsed="false">
      <c r="A77" s="267" t="s">
        <v>136</v>
      </c>
      <c r="B77" s="21" t="s">
        <v>137</v>
      </c>
      <c r="C77" s="12" t="n">
        <f aca="false">SUM(C78:C79)</f>
        <v>22660486</v>
      </c>
    </row>
    <row r="78" customFormat="false" ht="20.1" hidden="false" customHeight="true" outlineLevel="0" collapsed="false">
      <c r="A78" s="262" t="s">
        <v>138</v>
      </c>
      <c r="B78" s="14" t="s">
        <v>139</v>
      </c>
      <c r="C78" s="18" t="n">
        <v>22660486</v>
      </c>
    </row>
    <row r="79" customFormat="false" ht="20.1" hidden="false" customHeight="true" outlineLevel="0" collapsed="false">
      <c r="A79" s="265" t="s">
        <v>140</v>
      </c>
      <c r="B79" s="20" t="s">
        <v>141</v>
      </c>
      <c r="C79" s="18"/>
    </row>
    <row r="80" customFormat="false" ht="20.1" hidden="false" customHeight="true" outlineLevel="0" collapsed="false">
      <c r="A80" s="267" t="s">
        <v>142</v>
      </c>
      <c r="B80" s="21" t="s">
        <v>143</v>
      </c>
      <c r="C80" s="12" t="n">
        <f aca="false">SUM(C81:C83)</f>
        <v>0</v>
      </c>
    </row>
    <row r="81" customFormat="false" ht="12.95" hidden="false" customHeight="true" outlineLevel="0" collapsed="false">
      <c r="A81" s="262" t="s">
        <v>144</v>
      </c>
      <c r="B81" s="14" t="s">
        <v>145</v>
      </c>
      <c r="C81" s="18"/>
    </row>
    <row r="82" customFormat="false" ht="12.95" hidden="false" customHeight="true" outlineLevel="0" collapsed="false">
      <c r="A82" s="263" t="s">
        <v>146</v>
      </c>
      <c r="B82" s="17" t="s">
        <v>147</v>
      </c>
      <c r="C82" s="18"/>
    </row>
    <row r="83" customFormat="false" ht="12.95" hidden="false" customHeight="true" outlineLevel="0" collapsed="false">
      <c r="A83" s="265" t="s">
        <v>148</v>
      </c>
      <c r="B83" s="20" t="s">
        <v>149</v>
      </c>
      <c r="C83" s="18"/>
    </row>
    <row r="84" customFormat="false" ht="12.95" hidden="false" customHeight="true" outlineLevel="0" collapsed="false">
      <c r="A84" s="267" t="s">
        <v>150</v>
      </c>
      <c r="B84" s="21" t="s">
        <v>151</v>
      </c>
      <c r="C84" s="12" t="n">
        <f aca="false">SUM(C85:C88)</f>
        <v>0</v>
      </c>
    </row>
    <row r="85" customFormat="false" ht="12.95" hidden="false" customHeight="true" outlineLevel="0" collapsed="false">
      <c r="A85" s="268" t="s">
        <v>152</v>
      </c>
      <c r="B85" s="14" t="s">
        <v>153</v>
      </c>
      <c r="C85" s="18"/>
    </row>
    <row r="86" customFormat="false" ht="12.95" hidden="false" customHeight="true" outlineLevel="0" collapsed="false">
      <c r="A86" s="269" t="s">
        <v>154</v>
      </c>
      <c r="B86" s="17" t="s">
        <v>155</v>
      </c>
      <c r="C86" s="18"/>
    </row>
    <row r="87" customFormat="false" ht="12.95" hidden="false" customHeight="true" outlineLevel="0" collapsed="false">
      <c r="A87" s="269" t="s">
        <v>156</v>
      </c>
      <c r="B87" s="17" t="s">
        <v>157</v>
      </c>
      <c r="C87" s="18"/>
    </row>
    <row r="88" customFormat="false" ht="12.95" hidden="false" customHeight="true" outlineLevel="0" collapsed="false">
      <c r="A88" s="270" t="s">
        <v>158</v>
      </c>
      <c r="B88" s="20" t="s">
        <v>159</v>
      </c>
      <c r="C88" s="18"/>
    </row>
    <row r="89" customFormat="false" ht="12.95" hidden="false" customHeight="true" outlineLevel="0" collapsed="false">
      <c r="A89" s="267" t="s">
        <v>160</v>
      </c>
      <c r="B89" s="21" t="s">
        <v>161</v>
      </c>
      <c r="C89" s="29"/>
    </row>
    <row r="90" customFormat="false" ht="20.1" hidden="false" customHeight="true" outlineLevel="0" collapsed="false">
      <c r="A90" s="267" t="s">
        <v>162</v>
      </c>
      <c r="B90" s="30" t="s">
        <v>163</v>
      </c>
      <c r="C90" s="12" t="n">
        <f aca="false">+C68+C72+C77+C80+C84+C89</f>
        <v>22660486</v>
      </c>
    </row>
    <row r="91" customFormat="false" ht="20.1" hidden="false" customHeight="true" outlineLevel="0" collapsed="false">
      <c r="A91" s="271" t="s">
        <v>164</v>
      </c>
      <c r="B91" s="32" t="s">
        <v>391</v>
      </c>
      <c r="C91" s="12" t="n">
        <f aca="false">+C67+C90</f>
        <v>61272566</v>
      </c>
    </row>
    <row r="92" customFormat="false" ht="20.1" hidden="false" customHeight="true" outlineLevel="0" collapsed="false">
      <c r="A92" s="272"/>
      <c r="B92" s="273"/>
      <c r="C92" s="34"/>
    </row>
    <row r="93" customFormat="false" ht="20.1" hidden="false" customHeight="true" outlineLevel="0" collapsed="false">
      <c r="A93" s="274"/>
      <c r="B93" s="246"/>
      <c r="C93" s="247" t="s">
        <v>385</v>
      </c>
    </row>
    <row r="94" customFormat="false" ht="20.1" hidden="false" customHeight="true" outlineLevel="0" collapsed="false">
      <c r="A94" s="275"/>
      <c r="B94" s="276" t="s">
        <v>248</v>
      </c>
      <c r="C94" s="126"/>
    </row>
    <row r="95" customFormat="false" ht="20.1" hidden="false" customHeight="true" outlineLevel="0" collapsed="false">
      <c r="A95" s="7" t="s">
        <v>6</v>
      </c>
      <c r="B95" s="43" t="s">
        <v>169</v>
      </c>
      <c r="C95" s="44" t="n">
        <f aca="false">SUM(C96:C100)</f>
        <v>36259735</v>
      </c>
    </row>
    <row r="96" customFormat="false" ht="20.1" hidden="false" customHeight="true" outlineLevel="0" collapsed="false">
      <c r="A96" s="277" t="s">
        <v>8</v>
      </c>
      <c r="B96" s="46" t="s">
        <v>170</v>
      </c>
      <c r="C96" s="47" t="n">
        <v>7998000</v>
      </c>
    </row>
    <row r="97" customFormat="false" ht="20.1" hidden="false" customHeight="true" outlineLevel="0" collapsed="false">
      <c r="A97" s="263" t="s">
        <v>10</v>
      </c>
      <c r="B97" s="48" t="s">
        <v>171</v>
      </c>
      <c r="C97" s="18" t="n">
        <v>1351000</v>
      </c>
    </row>
    <row r="98" customFormat="false" ht="20.1" hidden="false" customHeight="true" outlineLevel="0" collapsed="false">
      <c r="A98" s="263" t="s">
        <v>12</v>
      </c>
      <c r="B98" s="48" t="s">
        <v>172</v>
      </c>
      <c r="C98" s="22" t="n">
        <v>20361000</v>
      </c>
    </row>
    <row r="99" customFormat="false" ht="20.1" hidden="false" customHeight="true" outlineLevel="0" collapsed="false">
      <c r="A99" s="263" t="s">
        <v>14</v>
      </c>
      <c r="B99" s="49" t="s">
        <v>173</v>
      </c>
      <c r="C99" s="22" t="n">
        <v>3321000</v>
      </c>
    </row>
    <row r="100" customFormat="false" ht="20.1" hidden="false" customHeight="true" outlineLevel="0" collapsed="false">
      <c r="A100" s="263" t="s">
        <v>174</v>
      </c>
      <c r="B100" s="50" t="s">
        <v>175</v>
      </c>
      <c r="C100" s="22" t="n">
        <v>3228735</v>
      </c>
    </row>
    <row r="101" customFormat="false" ht="20.1" hidden="false" customHeight="true" outlineLevel="0" collapsed="false">
      <c r="A101" s="263" t="s">
        <v>18</v>
      </c>
      <c r="B101" s="48" t="s">
        <v>176</v>
      </c>
      <c r="C101" s="22" t="n">
        <v>0</v>
      </c>
    </row>
    <row r="102" customFormat="false" ht="20.1" hidden="false" customHeight="true" outlineLevel="0" collapsed="false">
      <c r="A102" s="263" t="s">
        <v>177</v>
      </c>
      <c r="B102" s="51" t="s">
        <v>392</v>
      </c>
      <c r="C102" s="22"/>
    </row>
    <row r="103" customFormat="false" ht="20.1" hidden="false" customHeight="true" outlineLevel="0" collapsed="false">
      <c r="A103" s="263" t="s">
        <v>179</v>
      </c>
      <c r="B103" s="52" t="s">
        <v>180</v>
      </c>
      <c r="C103" s="22"/>
    </row>
    <row r="104" customFormat="false" ht="20.1" hidden="false" customHeight="true" outlineLevel="0" collapsed="false">
      <c r="A104" s="263" t="s">
        <v>181</v>
      </c>
      <c r="B104" s="52" t="s">
        <v>182</v>
      </c>
      <c r="C104" s="22"/>
    </row>
    <row r="105" customFormat="false" ht="20.1" hidden="false" customHeight="true" outlineLevel="0" collapsed="false">
      <c r="A105" s="263" t="s">
        <v>183</v>
      </c>
      <c r="B105" s="51" t="s">
        <v>393</v>
      </c>
      <c r="C105" s="22" t="n">
        <v>3228735</v>
      </c>
    </row>
    <row r="106" customFormat="false" ht="20.1" hidden="false" customHeight="true" outlineLevel="0" collapsed="false">
      <c r="A106" s="263" t="s">
        <v>185</v>
      </c>
      <c r="B106" s="51" t="s">
        <v>394</v>
      </c>
      <c r="C106" s="22"/>
    </row>
    <row r="107" customFormat="false" ht="20.1" hidden="false" customHeight="true" outlineLevel="0" collapsed="false">
      <c r="A107" s="263" t="s">
        <v>187</v>
      </c>
      <c r="B107" s="52" t="s">
        <v>188</v>
      </c>
      <c r="C107" s="22"/>
    </row>
    <row r="108" customFormat="false" ht="20.1" hidden="false" customHeight="true" outlineLevel="0" collapsed="false">
      <c r="A108" s="278" t="s">
        <v>189</v>
      </c>
      <c r="B108" s="54" t="s">
        <v>190</v>
      </c>
      <c r="C108" s="22"/>
    </row>
    <row r="109" customFormat="false" ht="20.1" hidden="false" customHeight="true" outlineLevel="0" collapsed="false">
      <c r="A109" s="263" t="s">
        <v>191</v>
      </c>
      <c r="B109" s="54" t="s">
        <v>192</v>
      </c>
      <c r="C109" s="22"/>
    </row>
    <row r="110" customFormat="false" ht="20.1" hidden="false" customHeight="true" outlineLevel="0" collapsed="false">
      <c r="A110" s="279" t="s">
        <v>193</v>
      </c>
      <c r="B110" s="56" t="s">
        <v>194</v>
      </c>
      <c r="C110" s="57" t="n">
        <v>0</v>
      </c>
    </row>
    <row r="111" customFormat="false" ht="20.1" hidden="false" customHeight="true" outlineLevel="0" collapsed="false">
      <c r="A111" s="39" t="s">
        <v>20</v>
      </c>
      <c r="B111" s="58" t="s">
        <v>195</v>
      </c>
      <c r="C111" s="12" t="n">
        <f aca="false">+C112+C114+C116</f>
        <v>7479000</v>
      </c>
    </row>
    <row r="112" customFormat="false" ht="20.1" hidden="false" customHeight="true" outlineLevel="0" collapsed="false">
      <c r="A112" s="262" t="s">
        <v>22</v>
      </c>
      <c r="B112" s="48" t="s">
        <v>196</v>
      </c>
      <c r="C112" s="15" t="n">
        <v>0</v>
      </c>
    </row>
    <row r="113" customFormat="false" ht="20.1" hidden="false" customHeight="true" outlineLevel="0" collapsed="false">
      <c r="A113" s="262" t="s">
        <v>24</v>
      </c>
      <c r="B113" s="59" t="s">
        <v>197</v>
      </c>
      <c r="C113" s="15"/>
    </row>
    <row r="114" customFormat="false" ht="20.1" hidden="false" customHeight="true" outlineLevel="0" collapsed="false">
      <c r="A114" s="262" t="s">
        <v>26</v>
      </c>
      <c r="B114" s="59" t="s">
        <v>198</v>
      </c>
      <c r="C114" s="18" t="n">
        <v>7479000</v>
      </c>
    </row>
    <row r="115" customFormat="false" ht="20.1" hidden="false" customHeight="true" outlineLevel="0" collapsed="false">
      <c r="A115" s="262" t="s">
        <v>28</v>
      </c>
      <c r="B115" s="59" t="s">
        <v>199</v>
      </c>
      <c r="C115" s="60"/>
    </row>
    <row r="116" customFormat="false" ht="20.1" hidden="false" customHeight="true" outlineLevel="0" collapsed="false">
      <c r="A116" s="262" t="s">
        <v>30</v>
      </c>
      <c r="B116" s="61" t="s">
        <v>200</v>
      </c>
      <c r="C116" s="60"/>
    </row>
    <row r="117" customFormat="false" ht="20.1" hidden="false" customHeight="true" outlineLevel="0" collapsed="false">
      <c r="A117" s="262" t="s">
        <v>32</v>
      </c>
      <c r="B117" s="62" t="s">
        <v>201</v>
      </c>
      <c r="C117" s="60"/>
    </row>
    <row r="118" customFormat="false" ht="20.1" hidden="false" customHeight="true" outlineLevel="0" collapsed="false">
      <c r="A118" s="262" t="s">
        <v>202</v>
      </c>
      <c r="B118" s="280" t="s">
        <v>203</v>
      </c>
      <c r="C118" s="60"/>
    </row>
    <row r="119" customFormat="false" ht="20.1" hidden="false" customHeight="true" outlineLevel="0" collapsed="false">
      <c r="A119" s="262" t="s">
        <v>204</v>
      </c>
      <c r="B119" s="64" t="s">
        <v>182</v>
      </c>
      <c r="C119" s="60"/>
    </row>
    <row r="120" customFormat="false" ht="20.1" hidden="false" customHeight="true" outlineLevel="0" collapsed="false">
      <c r="A120" s="262" t="s">
        <v>205</v>
      </c>
      <c r="B120" s="64" t="s">
        <v>206</v>
      </c>
      <c r="C120" s="60"/>
    </row>
    <row r="121" customFormat="false" ht="20.1" hidden="false" customHeight="true" outlineLevel="0" collapsed="false">
      <c r="A121" s="262" t="s">
        <v>207</v>
      </c>
      <c r="B121" s="64" t="s">
        <v>208</v>
      </c>
      <c r="C121" s="60"/>
    </row>
    <row r="122" customFormat="false" ht="20.1" hidden="false" customHeight="true" outlineLevel="0" collapsed="false">
      <c r="A122" s="262" t="s">
        <v>209</v>
      </c>
      <c r="B122" s="64" t="s">
        <v>188</v>
      </c>
      <c r="C122" s="60"/>
    </row>
    <row r="123" customFormat="false" ht="20.1" hidden="false" customHeight="true" outlineLevel="0" collapsed="false">
      <c r="A123" s="262" t="s">
        <v>210</v>
      </c>
      <c r="B123" s="64" t="s">
        <v>211</v>
      </c>
      <c r="C123" s="60"/>
    </row>
    <row r="124" customFormat="false" ht="20.1" hidden="false" customHeight="true" outlineLevel="0" collapsed="false">
      <c r="A124" s="278" t="s">
        <v>212</v>
      </c>
      <c r="B124" s="64" t="s">
        <v>213</v>
      </c>
      <c r="C124" s="65"/>
    </row>
    <row r="125" customFormat="false" ht="20.1" hidden="false" customHeight="true" outlineLevel="0" collapsed="false">
      <c r="A125" s="39" t="s">
        <v>34</v>
      </c>
      <c r="B125" s="11" t="s">
        <v>214</v>
      </c>
      <c r="C125" s="12" t="n">
        <f aca="false">+C126+C127</f>
        <v>435188</v>
      </c>
    </row>
    <row r="126" customFormat="false" ht="20.1" hidden="false" customHeight="true" outlineLevel="0" collapsed="false">
      <c r="A126" s="262" t="s">
        <v>36</v>
      </c>
      <c r="B126" s="66" t="s">
        <v>215</v>
      </c>
      <c r="C126" s="15" t="n">
        <v>435188</v>
      </c>
    </row>
    <row r="127" customFormat="false" ht="20.1" hidden="false" customHeight="true" outlineLevel="0" collapsed="false">
      <c r="A127" s="265" t="s">
        <v>38</v>
      </c>
      <c r="B127" s="59" t="s">
        <v>216</v>
      </c>
      <c r="C127" s="22"/>
    </row>
    <row r="128" customFormat="false" ht="20.1" hidden="false" customHeight="true" outlineLevel="0" collapsed="false">
      <c r="A128" s="39" t="s">
        <v>48</v>
      </c>
      <c r="B128" s="11" t="s">
        <v>217</v>
      </c>
      <c r="C128" s="12" t="n">
        <f aca="false">+C95+C111+C125</f>
        <v>44173923</v>
      </c>
    </row>
    <row r="129" customFormat="false" ht="20.1" hidden="false" customHeight="true" outlineLevel="0" collapsed="false">
      <c r="A129" s="39" t="s">
        <v>62</v>
      </c>
      <c r="B129" s="11" t="s">
        <v>218</v>
      </c>
      <c r="C129" s="12" t="n">
        <f aca="false">+C130+C131+C132</f>
        <v>0</v>
      </c>
    </row>
    <row r="130" customFormat="false" ht="20.1" hidden="false" customHeight="true" outlineLevel="0" collapsed="false">
      <c r="A130" s="262" t="s">
        <v>64</v>
      </c>
      <c r="B130" s="66" t="s">
        <v>219</v>
      </c>
      <c r="C130" s="60"/>
    </row>
    <row r="131" customFormat="false" ht="20.1" hidden="false" customHeight="true" outlineLevel="0" collapsed="false">
      <c r="A131" s="262" t="s">
        <v>66</v>
      </c>
      <c r="B131" s="66" t="s">
        <v>220</v>
      </c>
      <c r="C131" s="60"/>
    </row>
    <row r="132" customFormat="false" ht="20.1" hidden="false" customHeight="true" outlineLevel="0" collapsed="false">
      <c r="A132" s="278" t="s">
        <v>68</v>
      </c>
      <c r="B132" s="67" t="s">
        <v>221</v>
      </c>
      <c r="C132" s="60"/>
    </row>
    <row r="133" customFormat="false" ht="20.1" hidden="false" customHeight="true" outlineLevel="0" collapsed="false">
      <c r="A133" s="39" t="s">
        <v>84</v>
      </c>
      <c r="B133" s="11" t="s">
        <v>222</v>
      </c>
      <c r="C133" s="12" t="n">
        <f aca="false">+C134+C135+C136+C137</f>
        <v>0</v>
      </c>
    </row>
    <row r="134" customFormat="false" ht="20.1" hidden="false" customHeight="true" outlineLevel="0" collapsed="false">
      <c r="A134" s="262" t="s">
        <v>86</v>
      </c>
      <c r="B134" s="66" t="s">
        <v>223</v>
      </c>
      <c r="C134" s="60"/>
    </row>
    <row r="135" customFormat="false" ht="20.1" hidden="false" customHeight="true" outlineLevel="0" collapsed="false">
      <c r="A135" s="262" t="s">
        <v>88</v>
      </c>
      <c r="B135" s="66" t="s">
        <v>224</v>
      </c>
      <c r="C135" s="60"/>
    </row>
    <row r="136" customFormat="false" ht="20.1" hidden="false" customHeight="true" outlineLevel="0" collapsed="false">
      <c r="A136" s="262" t="s">
        <v>90</v>
      </c>
      <c r="B136" s="66" t="s">
        <v>225</v>
      </c>
      <c r="C136" s="60"/>
    </row>
    <row r="137" customFormat="false" ht="20.1" hidden="false" customHeight="true" outlineLevel="0" collapsed="false">
      <c r="A137" s="278" t="s">
        <v>92</v>
      </c>
      <c r="B137" s="67" t="s">
        <v>226</v>
      </c>
      <c r="C137" s="60"/>
    </row>
    <row r="138" customFormat="false" ht="20.1" hidden="false" customHeight="true" outlineLevel="0" collapsed="false">
      <c r="A138" s="39" t="s">
        <v>96</v>
      </c>
      <c r="B138" s="11" t="s">
        <v>227</v>
      </c>
      <c r="C138" s="12" t="n">
        <f aca="false">+C139+C140+C141+C142</f>
        <v>17098643</v>
      </c>
    </row>
    <row r="139" customFormat="false" ht="20.1" hidden="false" customHeight="true" outlineLevel="0" collapsed="false">
      <c r="A139" s="262" t="s">
        <v>98</v>
      </c>
      <c r="B139" s="66" t="s">
        <v>228</v>
      </c>
      <c r="C139" s="60"/>
    </row>
    <row r="140" customFormat="false" ht="20.1" hidden="false" customHeight="true" outlineLevel="0" collapsed="false">
      <c r="A140" s="262" t="s">
        <v>100</v>
      </c>
      <c r="B140" s="66" t="s">
        <v>229</v>
      </c>
      <c r="C140" s="60" t="n">
        <v>1107182</v>
      </c>
    </row>
    <row r="141" customFormat="false" ht="20.1" hidden="false" customHeight="true" outlineLevel="0" collapsed="false">
      <c r="A141" s="262" t="s">
        <v>102</v>
      </c>
      <c r="B141" s="66" t="s">
        <v>230</v>
      </c>
      <c r="C141" s="60"/>
    </row>
    <row r="142" customFormat="false" ht="20.1" hidden="false" customHeight="true" outlineLevel="0" collapsed="false">
      <c r="A142" s="278" t="s">
        <v>104</v>
      </c>
      <c r="B142" s="67" t="s">
        <v>328</v>
      </c>
      <c r="C142" s="60" t="n">
        <v>15991461</v>
      </c>
    </row>
    <row r="143" customFormat="false" ht="20.1" hidden="false" customHeight="true" outlineLevel="0" collapsed="false">
      <c r="A143" s="39" t="s">
        <v>106</v>
      </c>
      <c r="B143" s="11" t="s">
        <v>232</v>
      </c>
      <c r="C143" s="68" t="n">
        <f aca="false">+C144+C145+C146+C147</f>
        <v>0</v>
      </c>
    </row>
    <row r="144" customFormat="false" ht="20.1" hidden="false" customHeight="true" outlineLevel="0" collapsed="false">
      <c r="A144" s="262" t="s">
        <v>108</v>
      </c>
      <c r="B144" s="66" t="s">
        <v>233</v>
      </c>
      <c r="C144" s="60"/>
    </row>
    <row r="145" customFormat="false" ht="20.1" hidden="false" customHeight="true" outlineLevel="0" collapsed="false">
      <c r="A145" s="262" t="s">
        <v>110</v>
      </c>
      <c r="B145" s="66" t="s">
        <v>234</v>
      </c>
      <c r="C145" s="60"/>
    </row>
    <row r="146" customFormat="false" ht="20.1" hidden="false" customHeight="true" outlineLevel="0" collapsed="false">
      <c r="A146" s="262" t="s">
        <v>112</v>
      </c>
      <c r="B146" s="66" t="s">
        <v>235</v>
      </c>
      <c r="C146" s="60"/>
    </row>
    <row r="147" customFormat="false" ht="20.1" hidden="false" customHeight="true" outlineLevel="0" collapsed="false">
      <c r="A147" s="262" t="s">
        <v>114</v>
      </c>
      <c r="B147" s="66" t="s">
        <v>236</v>
      </c>
      <c r="C147" s="60"/>
    </row>
    <row r="148" customFormat="false" ht="20.1" hidden="false" customHeight="true" outlineLevel="0" collapsed="false">
      <c r="A148" s="39" t="s">
        <v>116</v>
      </c>
      <c r="B148" s="11" t="s">
        <v>237</v>
      </c>
      <c r="C148" s="69" t="n">
        <f aca="false">+C129+C133+C138+C143</f>
        <v>17098643</v>
      </c>
    </row>
    <row r="149" customFormat="false" ht="20.1" hidden="false" customHeight="true" outlineLevel="0" collapsed="false">
      <c r="A149" s="281" t="s">
        <v>118</v>
      </c>
      <c r="B149" s="71" t="s">
        <v>238</v>
      </c>
      <c r="C149" s="69" t="n">
        <f aca="false">+C128+C148</f>
        <v>61272566</v>
      </c>
    </row>
    <row r="150" customFormat="false" ht="20.1" hidden="false" customHeight="true" outlineLevel="0" collapsed="false">
      <c r="A150" s="282"/>
      <c r="B150" s="283"/>
      <c r="C150" s="284"/>
    </row>
    <row r="151" customFormat="false" ht="20.1" hidden="false" customHeight="true" outlineLevel="0" collapsed="false">
      <c r="A151" s="285" t="s">
        <v>395</v>
      </c>
      <c r="B151" s="286"/>
      <c r="C151" s="287" t="n">
        <v>2</v>
      </c>
    </row>
    <row r="152" customFormat="false" ht="20.1" hidden="false" customHeight="true" outlineLevel="0" collapsed="false">
      <c r="A152" s="285" t="s">
        <v>396</v>
      </c>
      <c r="B152" s="286"/>
      <c r="C152" s="287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2136</TotalTime>
  <Application>LibreOffice/5.4.4.2$Windows_x86 LibreOffice_project/2524958677847fb3bb44820e40380acbe820f960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2018-01-22T11:06:09Z</cp:lastPrinted>
  <dcterms:modified xsi:type="dcterms:W3CDTF">2018-02-12T13:27:30Z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