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Jegyzőkönyvek 2020\Felsőjánosfa\Rendeletek 2020\7_2020_VII.14_ÖR_az Önkormányzat 2019. évi gazdálkodásának zárszámadásáról\"/>
    </mc:Choice>
  </mc:AlternateContent>
  <xr:revisionPtr revIDLastSave="0" documentId="13_ncr:1_{24F31F41-4C14-4FB3-BC9E-C9A4A821A70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. melléklet" sheetId="1" r:id="rId1"/>
  </sheets>
  <definedNames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" i="1" l="1"/>
  <c r="E81" i="1"/>
  <c r="F81" i="1" s="1"/>
  <c r="D81" i="1"/>
  <c r="C81" i="1"/>
  <c r="F80" i="1"/>
  <c r="F79" i="1"/>
  <c r="E78" i="1"/>
  <c r="F78" i="1" s="1"/>
  <c r="D78" i="1"/>
  <c r="C78" i="1"/>
  <c r="F77" i="1"/>
  <c r="F76" i="1"/>
  <c r="F75" i="1"/>
  <c r="E73" i="1"/>
  <c r="D73" i="1"/>
  <c r="F73" i="1" s="1"/>
  <c r="C73" i="1"/>
  <c r="F72" i="1"/>
  <c r="E71" i="1"/>
  <c r="D71" i="1"/>
  <c r="C71" i="1"/>
  <c r="C68" i="1" s="1"/>
  <c r="C66" i="1" s="1"/>
  <c r="E69" i="1"/>
  <c r="D69" i="1"/>
  <c r="C69" i="1"/>
  <c r="D68" i="1"/>
  <c r="D66" i="1" s="1"/>
  <c r="F65" i="1"/>
  <c r="F64" i="1"/>
  <c r="E63" i="1"/>
  <c r="F63" i="1" s="1"/>
  <c r="D63" i="1"/>
  <c r="C63" i="1"/>
  <c r="F62" i="1"/>
  <c r="F61" i="1"/>
  <c r="F60" i="1"/>
  <c r="F59" i="1"/>
  <c r="F58" i="1"/>
  <c r="F57" i="1"/>
  <c r="F55" i="1"/>
  <c r="E54" i="1"/>
  <c r="F54" i="1" s="1"/>
  <c r="D54" i="1"/>
  <c r="C54" i="1"/>
  <c r="F36" i="1"/>
  <c r="F35" i="1"/>
  <c r="E35" i="1"/>
  <c r="D35" i="1"/>
  <c r="C35" i="1"/>
  <c r="F33" i="1"/>
  <c r="F31" i="1"/>
  <c r="F29" i="1"/>
  <c r="E27" i="1"/>
  <c r="D27" i="1"/>
  <c r="C27" i="1"/>
  <c r="F26" i="1"/>
  <c r="E24" i="1"/>
  <c r="F24" i="1" s="1"/>
  <c r="D24" i="1"/>
  <c r="C24" i="1"/>
  <c r="F23" i="1"/>
  <c r="F22" i="1"/>
  <c r="E21" i="1"/>
  <c r="F21" i="1" s="1"/>
  <c r="D21" i="1"/>
  <c r="C21" i="1"/>
  <c r="F20" i="1"/>
  <c r="E19" i="1"/>
  <c r="F19" i="1" s="1"/>
  <c r="D19" i="1"/>
  <c r="C19" i="1"/>
  <c r="C18" i="1"/>
  <c r="F16" i="1"/>
  <c r="F15" i="1"/>
  <c r="E14" i="1"/>
  <c r="D14" i="1"/>
  <c r="C14" i="1"/>
  <c r="F13" i="1"/>
  <c r="F12" i="1"/>
  <c r="F11" i="1"/>
  <c r="F10" i="1"/>
  <c r="E9" i="1"/>
  <c r="D9" i="1"/>
  <c r="D8" i="1" s="1"/>
  <c r="C9" i="1"/>
  <c r="C8" i="1" s="1"/>
  <c r="F27" i="1" l="1"/>
  <c r="F9" i="1"/>
  <c r="D18" i="1"/>
  <c r="D41" i="1" s="1"/>
  <c r="F71" i="1"/>
  <c r="F14" i="1"/>
  <c r="E8" i="1"/>
  <c r="F8" i="1" s="1"/>
  <c r="C86" i="1"/>
  <c r="D86" i="1"/>
  <c r="C41" i="1"/>
  <c r="E18" i="1"/>
  <c r="E68" i="1"/>
  <c r="F18" i="1" l="1"/>
  <c r="E41" i="1"/>
  <c r="F41" i="1" s="1"/>
  <c r="E66" i="1"/>
  <c r="F68" i="1"/>
  <c r="F66" i="1" l="1"/>
  <c r="E86" i="1"/>
  <c r="F86" i="1" s="1"/>
</calcChain>
</file>

<file path=xl/sharedStrings.xml><?xml version="1.0" encoding="utf-8"?>
<sst xmlns="http://schemas.openxmlformats.org/spreadsheetml/2006/main" count="144" uniqueCount="129">
  <si>
    <t>7/2020. (VII.14.) önkormányzati rendelet 2. melléklete</t>
  </si>
  <si>
    <t>FELSŐJÁNOSFA KÖZSÉG ÖNKORMÁNYZATÁNAK
2019. ÉVI MŰKÖDÉSI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</si>
  <si>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</si>
  <si>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</si>
  <si>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</si>
  <si>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</si>
  <si>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</si>
  <si>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</si>
  <si>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</si>
  <si>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</si>
  <si>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</si>
  <si>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</si>
  <si>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</si>
  <si>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</si>
  <si>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</si>
  <si>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</si>
  <si>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</si>
  <si>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</si>
  <si>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</si>
  <si>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</si>
  <si>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</si>
  <si>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</si>
  <si>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</si>
  <si>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</si>
  <si>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</si>
  <si>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</si>
  <si>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</si>
  <si>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</si>
  <si>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</si>
  <si>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</si>
  <si>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</si>
  <si>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</si>
  <si>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</si>
  <si>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</si>
  <si>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</si>
  <si>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</si>
  <si>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</si>
  <si>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</si>
  <si>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</si>
  <si>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</si>
  <si>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</si>
  <si>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</si>
  <si>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</si>
  <si>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</si>
  <si>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</si>
  <si>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</si>
  <si>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</si>
  <si>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</si>
  <si>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</si>
  <si>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</si>
  <si>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</si>
  <si>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</si>
  <si>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</si>
  <si>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</si>
  <si>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</si>
  <si>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</si>
  <si>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</si>
  <si>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</si>
  <si>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</si>
  <si>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</si>
  <si>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</si>
  <si>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</si>
  <si>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</si>
  <si>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</si>
  <si>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</si>
  <si>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</si>
  <si>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</si>
  <si>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</si>
  <si>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</si>
  <si>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</si>
  <si>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</si>
  <si>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</si>
  <si>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</si>
  <si>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MŰKÖDÉSI CÉLÚ KIADÁSOK</t>
  </si>
  <si>
    <t>K1</t>
  </si>
  <si>
    <t>Személyi juttatások</t>
  </si>
  <si>
    <t>K1101</t>
  </si>
  <si>
    <t>Törvény szerinti illetmények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</si>
  <si>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</si>
  <si>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</si>
  <si>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</si>
  <si>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</si>
  <si>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</si>
  <si>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</si>
  <si>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</si>
  <si>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</si>
  <si>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</si>
  <si>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</si>
  <si>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</si>
  <si>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</si>
  <si>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</si>
  <si>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</si>
  <si>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</si>
  <si>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</si>
  <si>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</si>
  <si>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</si>
  <si>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 Hungarica,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</si>
  <si>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</si>
  <si>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</si>
  <si>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</si>
  <si>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</si>
  <si>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</si>
  <si>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</si>
  <si>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>2018. évi fel nem használt közmunka támogatás visszafizetése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</si>
  <si>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</si>
  <si>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</si>
  <si>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</si>
  <si>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</si>
  <si>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</si>
  <si>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</si>
  <si>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</si>
  <si>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</si>
  <si>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</si>
  <si>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</si>
  <si>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</si>
  <si>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</si>
  <si>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</si>
  <si>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</si>
  <si>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</si>
  <si>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</si>
  <si>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</si>
  <si>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</si>
  <si>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</si>
  <si>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</si>
  <si>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</si>
  <si>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</si>
  <si>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</si>
  <si>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</si>
  <si>
    <t>7/2020. (VII.10.) önkormányzati rendelet 2.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</si>
</sst>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5" fillId="0" borderId="0"/>
  </cellStyleXfs>
  <cellXfs count="117">
    <xf numFmtId="0" fontId="0" fillId="0" borderId="0" xfId="0"/>
    <xf numFmtId="0" fontId="4" fillId="0" borderId="0" xfId="2" applyFont="1"/>
    <xf numFmtId="0" fontId="4" fillId="0" borderId="0" xfId="0" applyFont="1" applyAlignment="1">
      <alignment horizontal="right"/>
    </xf>
    <xf numFmtId="0" fontId="1" fillId="0" borderId="0" xfId="2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3" fontId="6" fillId="0" borderId="6" xfId="2" applyNumberFormat="1" applyFont="1" applyBorder="1" applyAlignment="1"/>
    <xf numFmtId="9" fontId="6" fillId="0" borderId="8" xfId="1" applyFont="1" applyBorder="1" applyAlignment="1">
      <alignment horizontal="right"/>
    </xf>
    <xf numFmtId="0" fontId="5" fillId="0" borderId="9" xfId="2" applyFont="1" applyBorder="1"/>
    <xf numFmtId="0" fontId="5" fillId="0" borderId="10" xfId="2" applyFont="1" applyBorder="1"/>
    <xf numFmtId="3" fontId="5" fillId="0" borderId="10" xfId="2" applyNumberFormat="1" applyFont="1" applyBorder="1" applyAlignment="1"/>
    <xf numFmtId="9" fontId="5" fillId="0" borderId="11" xfId="1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4" fillId="0" borderId="13" xfId="2" applyFont="1" applyBorder="1"/>
    <xf numFmtId="3" fontId="4" fillId="0" borderId="14" xfId="2" applyNumberFormat="1" applyFont="1" applyBorder="1" applyAlignment="1"/>
    <xf numFmtId="9" fontId="4" fillId="0" borderId="15" xfId="1" applyFont="1" applyBorder="1" applyAlignment="1">
      <alignment horizontal="right"/>
    </xf>
    <xf numFmtId="0" fontId="4" fillId="0" borderId="16" xfId="2" applyFont="1" applyBorder="1" applyAlignment="1">
      <alignment horizontal="right"/>
    </xf>
    <xf numFmtId="0" fontId="4" fillId="0" borderId="14" xfId="2" applyFont="1" applyBorder="1"/>
    <xf numFmtId="0" fontId="5" fillId="0" borderId="16" xfId="2" applyFont="1" applyBorder="1" applyAlignment="1">
      <alignment horizontal="left"/>
    </xf>
    <xf numFmtId="0" fontId="5" fillId="0" borderId="14" xfId="2" applyFont="1" applyBorder="1"/>
    <xf numFmtId="3" fontId="5" fillId="0" borderId="14" xfId="2" applyNumberFormat="1" applyFont="1" applyBorder="1" applyAlignment="1"/>
    <xf numFmtId="9" fontId="5" fillId="0" borderId="15" xfId="1" applyFont="1" applyBorder="1" applyAlignment="1">
      <alignment horizontal="right"/>
    </xf>
    <xf numFmtId="0" fontId="4" fillId="0" borderId="13" xfId="2" applyFont="1" applyBorder="1" applyAlignment="1">
      <alignment wrapText="1"/>
    </xf>
    <xf numFmtId="3" fontId="4" fillId="0" borderId="14" xfId="2" applyNumberFormat="1" applyFont="1" applyBorder="1" applyAlignment="1">
      <alignment wrapText="1"/>
    </xf>
    <xf numFmtId="0" fontId="4" fillId="0" borderId="13" xfId="2" applyFont="1" applyFill="1" applyBorder="1" applyAlignment="1">
      <alignment wrapText="1"/>
    </xf>
    <xf numFmtId="3" fontId="4" fillId="0" borderId="13" xfId="2" applyNumberFormat="1" applyFont="1" applyFill="1" applyBorder="1" applyAlignment="1">
      <alignment wrapText="1"/>
    </xf>
    <xf numFmtId="0" fontId="6" fillId="0" borderId="1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3" fontId="6" fillId="0" borderId="14" xfId="2" applyNumberFormat="1" applyFont="1" applyBorder="1" applyAlignment="1"/>
    <xf numFmtId="9" fontId="6" fillId="0" borderId="15" xfId="1" applyFont="1" applyBorder="1" applyAlignment="1">
      <alignment horizontal="right"/>
    </xf>
    <xf numFmtId="0" fontId="8" fillId="0" borderId="0" xfId="2" applyFont="1"/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3" fontId="5" fillId="0" borderId="14" xfId="2" applyNumberFormat="1" applyFont="1" applyBorder="1" applyAlignment="1">
      <alignment vertical="center"/>
    </xf>
    <xf numFmtId="0" fontId="3" fillId="0" borderId="0" xfId="2" applyFont="1"/>
    <xf numFmtId="0" fontId="4" fillId="0" borderId="16" xfId="2" applyFont="1" applyBorder="1" applyAlignment="1">
      <alignment horizontal="right" vertical="center"/>
    </xf>
    <xf numFmtId="0" fontId="4" fillId="0" borderId="14" xfId="2" applyFont="1" applyBorder="1" applyAlignment="1">
      <alignment horizontal="left" vertical="center"/>
    </xf>
    <xf numFmtId="3" fontId="4" fillId="0" borderId="14" xfId="2" applyNumberFormat="1" applyFont="1" applyBorder="1" applyAlignment="1">
      <alignment vertical="center"/>
    </xf>
    <xf numFmtId="0" fontId="3" fillId="0" borderId="0" xfId="2" applyFont="1" applyAlignment="1">
      <alignment horizontal="left"/>
    </xf>
    <xf numFmtId="0" fontId="5" fillId="0" borderId="12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/>
    </xf>
    <xf numFmtId="3" fontId="5" fillId="0" borderId="13" xfId="2" applyNumberFormat="1" applyFont="1" applyBorder="1" applyAlignment="1">
      <alignment vertical="center"/>
    </xf>
    <xf numFmtId="0" fontId="4" fillId="0" borderId="17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3" fontId="4" fillId="0" borderId="18" xfId="2" applyNumberFormat="1" applyFont="1" applyBorder="1" applyAlignment="1">
      <alignment vertical="center"/>
    </xf>
    <xf numFmtId="0" fontId="4" fillId="0" borderId="12" xfId="2" applyFont="1" applyBorder="1" applyAlignment="1">
      <alignment horizontal="right" vertical="center"/>
    </xf>
    <xf numFmtId="0" fontId="4" fillId="0" borderId="13" xfId="2" applyFont="1" applyBorder="1" applyAlignment="1">
      <alignment horizontal="left" vertical="center"/>
    </xf>
    <xf numFmtId="3" fontId="4" fillId="0" borderId="13" xfId="2" applyNumberFormat="1" applyFont="1" applyBorder="1" applyAlignment="1">
      <alignment vertical="center"/>
    </xf>
    <xf numFmtId="0" fontId="4" fillId="0" borderId="19" xfId="2" applyFont="1" applyBorder="1" applyAlignment="1">
      <alignment horizontal="left" vertical="center"/>
    </xf>
    <xf numFmtId="3" fontId="4" fillId="0" borderId="19" xfId="2" applyNumberFormat="1" applyFont="1" applyBorder="1" applyAlignment="1">
      <alignment vertical="center"/>
    </xf>
    <xf numFmtId="0" fontId="4" fillId="0" borderId="20" xfId="2" applyFont="1" applyBorder="1" applyAlignment="1">
      <alignment horizontal="right" vertical="center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wrapText="1"/>
    </xf>
    <xf numFmtId="3" fontId="6" fillId="0" borderId="13" xfId="2" applyNumberFormat="1" applyFont="1" applyBorder="1" applyAlignment="1">
      <alignment wrapText="1"/>
    </xf>
    <xf numFmtId="0" fontId="6" fillId="0" borderId="16" xfId="2" applyFont="1" applyBorder="1"/>
    <xf numFmtId="0" fontId="6" fillId="0" borderId="14" xfId="2" applyFont="1" applyBorder="1"/>
    <xf numFmtId="3" fontId="4" fillId="0" borderId="13" xfId="2" applyNumberFormat="1" applyFont="1" applyBorder="1" applyAlignment="1"/>
    <xf numFmtId="0" fontId="4" fillId="0" borderId="19" xfId="2" applyFont="1" applyBorder="1"/>
    <xf numFmtId="3" fontId="4" fillId="0" borderId="19" xfId="2" applyNumberFormat="1" applyFont="1" applyBorder="1" applyAlignment="1"/>
    <xf numFmtId="9" fontId="4" fillId="0" borderId="21" xfId="1" applyFont="1" applyBorder="1" applyAlignment="1">
      <alignment horizontal="right"/>
    </xf>
    <xf numFmtId="0" fontId="6" fillId="0" borderId="5" xfId="2" applyFont="1" applyBorder="1"/>
    <xf numFmtId="0" fontId="9" fillId="0" borderId="6" xfId="2" applyFont="1" applyBorder="1"/>
    <xf numFmtId="0" fontId="5" fillId="0" borderId="22" xfId="2" applyFont="1" applyBorder="1"/>
    <xf numFmtId="0" fontId="4" fillId="0" borderId="23" xfId="2" applyFont="1" applyBorder="1"/>
    <xf numFmtId="3" fontId="4" fillId="0" borderId="23" xfId="2" applyNumberFormat="1" applyFont="1" applyBorder="1" applyAlignment="1"/>
    <xf numFmtId="0" fontId="5" fillId="0" borderId="24" xfId="2" applyFont="1" applyBorder="1"/>
    <xf numFmtId="0" fontId="5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3" fontId="6" fillId="0" borderId="13" xfId="2" applyNumberFormat="1" applyFont="1" applyBorder="1" applyAlignment="1"/>
    <xf numFmtId="9" fontId="6" fillId="0" borderId="27" xfId="1" applyFont="1" applyBorder="1" applyAlignment="1"/>
    <xf numFmtId="9" fontId="4" fillId="0" borderId="27" xfId="1" applyFont="1" applyBorder="1" applyAlignment="1"/>
    <xf numFmtId="3" fontId="6" fillId="0" borderId="13" xfId="2" applyNumberFormat="1" applyFont="1" applyBorder="1" applyAlignment="1">
      <alignment vertical="center"/>
    </xf>
    <xf numFmtId="0" fontId="6" fillId="0" borderId="12" xfId="2" applyFont="1" applyBorder="1"/>
    <xf numFmtId="0" fontId="6" fillId="0" borderId="13" xfId="2" applyFont="1" applyBorder="1" applyAlignment="1">
      <alignment vertical="center"/>
    </xf>
    <xf numFmtId="0" fontId="6" fillId="0" borderId="13" xfId="2" applyFont="1" applyBorder="1" applyAlignment="1">
      <alignment horizontal="left"/>
    </xf>
    <xf numFmtId="0" fontId="6" fillId="0" borderId="13" xfId="2" applyFont="1" applyBorder="1"/>
    <xf numFmtId="0" fontId="5" fillId="0" borderId="12" xfId="2" applyFont="1" applyBorder="1" applyAlignment="1">
      <alignment horizontal="right"/>
    </xf>
    <xf numFmtId="0" fontId="5" fillId="0" borderId="13" xfId="2" applyFont="1" applyBorder="1"/>
    <xf numFmtId="3" fontId="5" fillId="0" borderId="13" xfId="2" applyNumberFormat="1" applyFont="1" applyBorder="1" applyAlignment="1"/>
    <xf numFmtId="9" fontId="5" fillId="0" borderId="27" xfId="1" applyFont="1" applyBorder="1" applyAlignment="1"/>
    <xf numFmtId="0" fontId="10" fillId="0" borderId="0" xfId="2" applyFont="1"/>
    <xf numFmtId="0" fontId="5" fillId="0" borderId="13" xfId="2" applyFont="1" applyBorder="1" applyAlignment="1"/>
    <xf numFmtId="0" fontId="4" fillId="0" borderId="13" xfId="2" applyFont="1" applyBorder="1" applyAlignment="1"/>
    <xf numFmtId="0" fontId="11" fillId="0" borderId="13" xfId="2" applyFont="1" applyBorder="1" applyAlignment="1">
      <alignment horizontal="right"/>
    </xf>
    <xf numFmtId="3" fontId="11" fillId="0" borderId="13" xfId="2" applyNumberFormat="1" applyFont="1" applyBorder="1" applyAlignment="1"/>
    <xf numFmtId="9" fontId="11" fillId="0" borderId="27" xfId="1" applyFont="1" applyBorder="1" applyAlignment="1"/>
    <xf numFmtId="0" fontId="11" fillId="0" borderId="12" xfId="2" applyFont="1" applyBorder="1" applyAlignment="1">
      <alignment horizontal="right"/>
    </xf>
    <xf numFmtId="0" fontId="4" fillId="0" borderId="13" xfId="2" applyFont="1" applyBorder="1" applyAlignment="1">
      <alignment horizontal="left" wrapText="1"/>
    </xf>
    <xf numFmtId="0" fontId="11" fillId="0" borderId="13" xfId="2" applyFont="1" applyBorder="1" applyAlignment="1">
      <alignment horizontal="right" wrapText="1"/>
    </xf>
    <xf numFmtId="3" fontId="11" fillId="0" borderId="13" xfId="2" applyNumberFormat="1" applyFont="1" applyBorder="1" applyAlignment="1">
      <alignment wrapText="1"/>
    </xf>
    <xf numFmtId="0" fontId="11" fillId="0" borderId="13" xfId="2" applyFont="1" applyFill="1" applyBorder="1" applyAlignment="1">
      <alignment horizontal="right" wrapText="1"/>
    </xf>
    <xf numFmtId="3" fontId="11" fillId="0" borderId="13" xfId="2" applyNumberFormat="1" applyFont="1" applyFill="1" applyBorder="1" applyAlignment="1">
      <alignment wrapText="1"/>
    </xf>
    <xf numFmtId="0" fontId="5" fillId="0" borderId="13" xfId="2" applyFont="1" applyBorder="1" applyAlignment="1">
      <alignment wrapText="1"/>
    </xf>
    <xf numFmtId="0" fontId="5" fillId="0" borderId="13" xfId="2" applyFont="1" applyFill="1" applyBorder="1" applyAlignment="1">
      <alignment wrapText="1"/>
    </xf>
    <xf numFmtId="3" fontId="5" fillId="0" borderId="13" xfId="2" applyNumberFormat="1" applyFont="1" applyFill="1" applyBorder="1" applyAlignment="1">
      <alignment wrapText="1"/>
    </xf>
    <xf numFmtId="0" fontId="4" fillId="0" borderId="28" xfId="2" applyFont="1" applyBorder="1" applyAlignment="1">
      <alignment horizontal="right"/>
    </xf>
    <xf numFmtId="9" fontId="4" fillId="0" borderId="29" xfId="1" applyFont="1" applyBorder="1" applyAlignment="1"/>
    <xf numFmtId="9" fontId="6" fillId="0" borderId="8" xfId="1" applyFont="1" applyBorder="1" applyAlignment="1"/>
    <xf numFmtId="3" fontId="5" fillId="0" borderId="24" xfId="2" applyNumberFormat="1" applyFont="1" applyBorder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3">
    <cellStyle name="Ezres 2" xfId="3" xr:uid="{00000000-0005-0000-0000-000000000000}"/>
    <cellStyle name="Ezres 3" xfId="4" xr:uid="{00000000-0005-0000-0000-000001000000}"/>
    <cellStyle name="Hiperhivatkozás" xfId="5" xr:uid="{00000000-0005-0000-0000-000002000000}"/>
    <cellStyle name="Már látott hiperhivatkozás" xfId="6" xr:uid="{00000000-0005-0000-0000-000003000000}"/>
    <cellStyle name="Normál" xfId="0" builtinId="0"/>
    <cellStyle name="Normál 2" xfId="2" xr:uid="{00000000-0005-0000-0000-000005000000}"/>
    <cellStyle name="Normál 3" xfId="7" xr:uid="{00000000-0005-0000-0000-000006000000}"/>
    <cellStyle name="Normál 3 2" xfId="8" xr:uid="{00000000-0005-0000-0000-000007000000}"/>
    <cellStyle name="Normál 4" xfId="9" xr:uid="{00000000-0005-0000-0000-000008000000}"/>
    <cellStyle name="Normál 5" xfId="10" xr:uid="{00000000-0005-0000-0000-000009000000}"/>
    <cellStyle name="Normál 6" xfId="11" xr:uid="{00000000-0005-0000-0000-00000A000000}"/>
    <cellStyle name="Normál 7" xfId="12" xr:uid="{00000000-0005-0000-0000-00000B000000}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selection activeCell="F2" sqref="F2"/>
    </sheetView>
  </sheetViews>
  <sheetFormatPr defaultColWidth="9.140625" defaultRowHeight="15" x14ac:dyDescent="0.25"/>
  <cols>
    <col min="1" max="1" width="7.42578125" style="3" customWidth="1"/>
    <col min="2" max="2" width="48.140625" style="3" customWidth="1"/>
    <col min="3" max="5" width="10" style="3" customWidth="1"/>
    <col min="6" max="6" width="9.28515625" style="3" customWidth="1"/>
    <col min="7" max="16384" width="9.140625" style="3"/>
  </cols>
  <sheetData>
    <row r="1" spans="1:6" x14ac:dyDescent="0.25">
      <c r="A1" s="1"/>
      <c r="B1" s="1"/>
      <c r="C1" s="1"/>
      <c r="D1" s="1"/>
      <c r="E1" s="1"/>
      <c r="F1" s="2" t="s">
        <v>128</v>
      </c>
    </row>
    <row r="2" spans="1:6" x14ac:dyDescent="0.25">
      <c r="A2" s="1"/>
      <c r="B2" s="1"/>
      <c r="C2" s="1"/>
      <c r="D2" s="1"/>
      <c r="E2" s="1"/>
      <c r="F2" s="4"/>
    </row>
    <row r="3" spans="1:6" ht="31.5" customHeight="1" x14ac:dyDescent="0.25">
      <c r="A3" s="115" t="s">
        <v>1</v>
      </c>
      <c r="B3" s="116"/>
      <c r="C3" s="116"/>
      <c r="D3" s="116"/>
      <c r="E3" s="116"/>
      <c r="F3" s="116"/>
    </row>
    <row r="4" spans="1:6" x14ac:dyDescent="0.25">
      <c r="A4" s="5"/>
      <c r="B4" s="6"/>
      <c r="C4" s="6"/>
      <c r="D4" s="6"/>
      <c r="E4" s="6"/>
      <c r="F4" s="6"/>
    </row>
    <row r="5" spans="1:6" ht="15.75" thickBot="1" x14ac:dyDescent="0.3">
      <c r="A5" s="1"/>
      <c r="B5" s="1"/>
      <c r="C5" s="1"/>
      <c r="D5" s="1"/>
      <c r="E5" s="1"/>
      <c r="F5" s="4" t="s">
        <v>2</v>
      </c>
    </row>
    <row r="6" spans="1:6" ht="39.75" thickTop="1" thickBot="1" x14ac:dyDescent="0.3">
      <c r="A6" s="7" t="s">
        <v>3</v>
      </c>
      <c r="B6" s="8" t="s">
        <v>4</v>
      </c>
      <c r="C6" s="9" t="s">
        <v>5</v>
      </c>
      <c r="D6" s="10" t="s">
        <v>6</v>
      </c>
      <c r="E6" s="9" t="s">
        <v>7</v>
      </c>
      <c r="F6" s="11" t="s">
        <v>8</v>
      </c>
    </row>
    <row r="7" spans="1:6" ht="16.5" thickTop="1" thickBot="1" x14ac:dyDescent="0.3">
      <c r="A7" s="12" t="s">
        <v>9</v>
      </c>
      <c r="B7" s="13"/>
      <c r="C7" s="14"/>
      <c r="D7" s="14"/>
      <c r="E7" s="14"/>
      <c r="F7" s="15"/>
    </row>
    <row r="8" spans="1:6" ht="18" customHeight="1" thickTop="1" thickBot="1" x14ac:dyDescent="0.3">
      <c r="A8" s="16" t="s">
        <v>10</v>
      </c>
      <c r="B8" s="17" t="s">
        <v>11</v>
      </c>
      <c r="C8" s="18">
        <f t="shared" ref="C8:E8" si="0">SUM(C9+C14)</f>
        <v>14719</v>
      </c>
      <c r="D8" s="18">
        <f t="shared" si="0"/>
        <v>16551</v>
      </c>
      <c r="E8" s="18">
        <f t="shared" si="0"/>
        <v>16551</v>
      </c>
      <c r="F8" s="19">
        <f>E8/D8</f>
        <v>1</v>
      </c>
    </row>
    <row r="9" spans="1:6" ht="15.75" thickTop="1" x14ac:dyDescent="0.25">
      <c r="A9" s="20" t="s">
        <v>12</v>
      </c>
      <c r="B9" s="21" t="s">
        <v>13</v>
      </c>
      <c r="C9" s="22">
        <f t="shared" ref="C9:E9" si="1">SUM(C10:C13)</f>
        <v>13108</v>
      </c>
      <c r="D9" s="22">
        <f t="shared" si="1"/>
        <v>13476</v>
      </c>
      <c r="E9" s="22">
        <f t="shared" si="1"/>
        <v>13476</v>
      </c>
      <c r="F9" s="23">
        <f>E9/D9</f>
        <v>1</v>
      </c>
    </row>
    <row r="10" spans="1:6" x14ac:dyDescent="0.25">
      <c r="A10" s="24" t="s">
        <v>14</v>
      </c>
      <c r="B10" s="25" t="s">
        <v>15</v>
      </c>
      <c r="C10" s="26">
        <v>9763</v>
      </c>
      <c r="D10" s="26">
        <v>9786</v>
      </c>
      <c r="E10" s="26">
        <v>9786</v>
      </c>
      <c r="F10" s="27">
        <f>E10/D10</f>
        <v>1</v>
      </c>
    </row>
    <row r="11" spans="1:6" x14ac:dyDescent="0.25">
      <c r="A11" s="24" t="s">
        <v>16</v>
      </c>
      <c r="B11" s="25" t="s">
        <v>17</v>
      </c>
      <c r="C11" s="26">
        <v>1545</v>
      </c>
      <c r="D11" s="26">
        <v>1545</v>
      </c>
      <c r="E11" s="26">
        <v>1545</v>
      </c>
      <c r="F11" s="27">
        <f t="shared" ref="F11:F13" si="2">E11/D11</f>
        <v>1</v>
      </c>
    </row>
    <row r="12" spans="1:6" x14ac:dyDescent="0.25">
      <c r="A12" s="24" t="s">
        <v>18</v>
      </c>
      <c r="B12" s="25" t="s">
        <v>19</v>
      </c>
      <c r="C12" s="26">
        <v>1800</v>
      </c>
      <c r="D12" s="26">
        <v>1800</v>
      </c>
      <c r="E12" s="26">
        <v>1800</v>
      </c>
      <c r="F12" s="27">
        <f t="shared" si="2"/>
        <v>1</v>
      </c>
    </row>
    <row r="13" spans="1:6" x14ac:dyDescent="0.25">
      <c r="A13" s="28" t="s">
        <v>20</v>
      </c>
      <c r="B13" s="29" t="s">
        <v>21</v>
      </c>
      <c r="C13" s="26">
        <v>0</v>
      </c>
      <c r="D13" s="26">
        <v>345</v>
      </c>
      <c r="E13" s="26">
        <v>345</v>
      </c>
      <c r="F13" s="27">
        <f t="shared" si="2"/>
        <v>1</v>
      </c>
    </row>
    <row r="14" spans="1:6" x14ac:dyDescent="0.25">
      <c r="A14" s="30" t="s">
        <v>22</v>
      </c>
      <c r="B14" s="31" t="s">
        <v>23</v>
      </c>
      <c r="C14" s="32">
        <f>SUM(C15:C17)</f>
        <v>1611</v>
      </c>
      <c r="D14" s="32">
        <f>SUM(D15:D17)</f>
        <v>3075</v>
      </c>
      <c r="E14" s="32">
        <f>SUM(E15:E17)</f>
        <v>3075</v>
      </c>
      <c r="F14" s="33">
        <f>E14/D14</f>
        <v>1</v>
      </c>
    </row>
    <row r="15" spans="1:6" x14ac:dyDescent="0.25">
      <c r="A15" s="24" t="s">
        <v>24</v>
      </c>
      <c r="B15" s="34" t="s">
        <v>25</v>
      </c>
      <c r="C15" s="35">
        <v>0</v>
      </c>
      <c r="D15" s="35">
        <v>131</v>
      </c>
      <c r="E15" s="35">
        <v>131</v>
      </c>
      <c r="F15" s="27">
        <f t="shared" ref="F15:F41" si="3">E15/D15</f>
        <v>1</v>
      </c>
    </row>
    <row r="16" spans="1:6" x14ac:dyDescent="0.25">
      <c r="A16" s="24" t="s">
        <v>24</v>
      </c>
      <c r="B16" s="34" t="s">
        <v>26</v>
      </c>
      <c r="C16" s="35">
        <v>1611</v>
      </c>
      <c r="D16" s="35">
        <v>2944</v>
      </c>
      <c r="E16" s="35">
        <v>2944</v>
      </c>
      <c r="F16" s="27">
        <f t="shared" si="3"/>
        <v>1</v>
      </c>
    </row>
    <row r="17" spans="1:6" x14ac:dyDescent="0.25">
      <c r="A17" s="24" t="s">
        <v>24</v>
      </c>
      <c r="B17" s="36" t="s">
        <v>27</v>
      </c>
      <c r="C17" s="37">
        <v>0</v>
      </c>
      <c r="D17" s="37">
        <v>0</v>
      </c>
      <c r="E17" s="37">
        <v>0</v>
      </c>
      <c r="F17" s="27">
        <v>0</v>
      </c>
    </row>
    <row r="18" spans="1:6" s="42" customFormat="1" ht="18" customHeight="1" x14ac:dyDescent="0.25">
      <c r="A18" s="38" t="s">
        <v>28</v>
      </c>
      <c r="B18" s="39" t="s">
        <v>29</v>
      </c>
      <c r="C18" s="40">
        <f>C19+C21+C23+C24</f>
        <v>3985</v>
      </c>
      <c r="D18" s="40">
        <f>D19+D21+D23+D24</f>
        <v>4920</v>
      </c>
      <c r="E18" s="40">
        <f>E19+E21+E23+E24</f>
        <v>4886</v>
      </c>
      <c r="F18" s="41">
        <f t="shared" si="3"/>
        <v>0.9930894308943089</v>
      </c>
    </row>
    <row r="19" spans="1:6" s="46" customFormat="1" x14ac:dyDescent="0.25">
      <c r="A19" s="43" t="s">
        <v>30</v>
      </c>
      <c r="B19" s="44" t="s">
        <v>31</v>
      </c>
      <c r="C19" s="45">
        <f>SUM(C20)</f>
        <v>230</v>
      </c>
      <c r="D19" s="45">
        <f>SUM(D20)</f>
        <v>240</v>
      </c>
      <c r="E19" s="45">
        <f>SUM(E20)</f>
        <v>235</v>
      </c>
      <c r="F19" s="33">
        <f t="shared" si="3"/>
        <v>0.97916666666666663</v>
      </c>
    </row>
    <row r="20" spans="1:6" x14ac:dyDescent="0.25">
      <c r="A20" s="47" t="s">
        <v>30</v>
      </c>
      <c r="B20" s="48" t="s">
        <v>32</v>
      </c>
      <c r="C20" s="49">
        <v>230</v>
      </c>
      <c r="D20" s="49">
        <v>240</v>
      </c>
      <c r="E20" s="49">
        <v>235</v>
      </c>
      <c r="F20" s="27">
        <f t="shared" si="3"/>
        <v>0.97916666666666663</v>
      </c>
    </row>
    <row r="21" spans="1:6" s="50" customFormat="1" x14ac:dyDescent="0.25">
      <c r="A21" s="43" t="s">
        <v>33</v>
      </c>
      <c r="B21" s="44" t="s">
        <v>34</v>
      </c>
      <c r="C21" s="32">
        <f t="shared" ref="C21:E21" si="4">SUM(C22)</f>
        <v>3000</v>
      </c>
      <c r="D21" s="32">
        <f t="shared" si="4"/>
        <v>3900</v>
      </c>
      <c r="E21" s="32">
        <f t="shared" si="4"/>
        <v>3874</v>
      </c>
      <c r="F21" s="33">
        <f t="shared" si="3"/>
        <v>0.99333333333333329</v>
      </c>
    </row>
    <row r="22" spans="1:6" x14ac:dyDescent="0.25">
      <c r="A22" s="47" t="s">
        <v>35</v>
      </c>
      <c r="B22" s="48" t="s">
        <v>36</v>
      </c>
      <c r="C22" s="49">
        <v>3000</v>
      </c>
      <c r="D22" s="49">
        <v>3900</v>
      </c>
      <c r="E22" s="49">
        <v>3874</v>
      </c>
      <c r="F22" s="27">
        <f t="shared" si="3"/>
        <v>0.99333333333333329</v>
      </c>
    </row>
    <row r="23" spans="1:6" x14ac:dyDescent="0.25">
      <c r="A23" s="43" t="s">
        <v>37</v>
      </c>
      <c r="B23" s="44" t="s">
        <v>38</v>
      </c>
      <c r="C23" s="45">
        <v>750</v>
      </c>
      <c r="D23" s="45">
        <v>775</v>
      </c>
      <c r="E23" s="45">
        <v>774</v>
      </c>
      <c r="F23" s="33">
        <f t="shared" si="3"/>
        <v>0.99870967741935479</v>
      </c>
    </row>
    <row r="24" spans="1:6" s="46" customFormat="1" x14ac:dyDescent="0.25">
      <c r="A24" s="51" t="s">
        <v>39</v>
      </c>
      <c r="B24" s="52" t="s">
        <v>40</v>
      </c>
      <c r="C24" s="53">
        <f>SUM(C25:C26)</f>
        <v>5</v>
      </c>
      <c r="D24" s="53">
        <f t="shared" ref="D24:E24" si="5">SUM(D25:D26)</f>
        <v>5</v>
      </c>
      <c r="E24" s="53">
        <f t="shared" si="5"/>
        <v>3</v>
      </c>
      <c r="F24" s="33">
        <f t="shared" si="3"/>
        <v>0.6</v>
      </c>
    </row>
    <row r="25" spans="1:6" s="46" customFormat="1" x14ac:dyDescent="0.25">
      <c r="A25" s="47" t="s">
        <v>39</v>
      </c>
      <c r="B25" s="48" t="s">
        <v>41</v>
      </c>
      <c r="C25" s="49">
        <v>0</v>
      </c>
      <c r="D25" s="49">
        <v>0</v>
      </c>
      <c r="E25" s="49">
        <v>0</v>
      </c>
      <c r="F25" s="27">
        <v>0</v>
      </c>
    </row>
    <row r="26" spans="1:6" s="46" customFormat="1" x14ac:dyDescent="0.25">
      <c r="A26" s="47" t="s">
        <v>39</v>
      </c>
      <c r="B26" s="48" t="s">
        <v>42</v>
      </c>
      <c r="C26" s="49">
        <v>5</v>
      </c>
      <c r="D26" s="49">
        <v>5</v>
      </c>
      <c r="E26" s="49">
        <v>3</v>
      </c>
      <c r="F26" s="27">
        <f t="shared" si="3"/>
        <v>0.6</v>
      </c>
    </row>
    <row r="27" spans="1:6" s="42" customFormat="1" ht="18" customHeight="1" x14ac:dyDescent="0.25">
      <c r="A27" s="38" t="s">
        <v>43</v>
      </c>
      <c r="B27" s="39" t="s">
        <v>44</v>
      </c>
      <c r="C27" s="40">
        <f t="shared" ref="C27:E27" si="6">SUM(C28:C33)</f>
        <v>1220</v>
      </c>
      <c r="D27" s="40">
        <f t="shared" si="6"/>
        <v>1220</v>
      </c>
      <c r="E27" s="40">
        <f t="shared" si="6"/>
        <v>314</v>
      </c>
      <c r="F27" s="41">
        <f t="shared" si="3"/>
        <v>0.25737704918032789</v>
      </c>
    </row>
    <row r="28" spans="1:6" x14ac:dyDescent="0.25">
      <c r="A28" s="54" t="s">
        <v>45</v>
      </c>
      <c r="B28" s="55" t="s">
        <v>46</v>
      </c>
      <c r="C28" s="56">
        <v>0</v>
      </c>
      <c r="D28" s="56">
        <v>0</v>
      </c>
      <c r="E28" s="56">
        <v>0</v>
      </c>
      <c r="F28" s="27">
        <v>0</v>
      </c>
    </row>
    <row r="29" spans="1:6" x14ac:dyDescent="0.25">
      <c r="A29" s="57" t="s">
        <v>47</v>
      </c>
      <c r="B29" s="58" t="s">
        <v>48</v>
      </c>
      <c r="C29" s="59">
        <v>180</v>
      </c>
      <c r="D29" s="59">
        <v>180</v>
      </c>
      <c r="E29" s="59">
        <v>180</v>
      </c>
      <c r="F29" s="27">
        <f t="shared" si="3"/>
        <v>1</v>
      </c>
    </row>
    <row r="30" spans="1:6" x14ac:dyDescent="0.25">
      <c r="A30" s="57" t="s">
        <v>49</v>
      </c>
      <c r="B30" s="60" t="s">
        <v>50</v>
      </c>
      <c r="C30" s="61">
        <v>0</v>
      </c>
      <c r="D30" s="61">
        <v>0</v>
      </c>
      <c r="E30" s="61">
        <v>0</v>
      </c>
      <c r="F30" s="27">
        <v>0</v>
      </c>
    </row>
    <row r="31" spans="1:6" x14ac:dyDescent="0.25">
      <c r="A31" s="57" t="s">
        <v>51</v>
      </c>
      <c r="B31" s="58" t="s">
        <v>52</v>
      </c>
      <c r="C31" s="59">
        <v>1016</v>
      </c>
      <c r="D31" s="59">
        <v>1016</v>
      </c>
      <c r="E31" s="59">
        <v>134</v>
      </c>
      <c r="F31" s="27">
        <f t="shared" si="3"/>
        <v>0.13188976377952755</v>
      </c>
    </row>
    <row r="32" spans="1:6" x14ac:dyDescent="0.25">
      <c r="A32" s="57" t="s">
        <v>53</v>
      </c>
      <c r="B32" s="58" t="s">
        <v>54</v>
      </c>
      <c r="C32" s="59">
        <v>0</v>
      </c>
      <c r="D32" s="59">
        <v>0</v>
      </c>
      <c r="E32" s="59">
        <v>0</v>
      </c>
      <c r="F32" s="27">
        <v>0</v>
      </c>
    </row>
    <row r="33" spans="1:6" x14ac:dyDescent="0.25">
      <c r="A33" s="62" t="s">
        <v>55</v>
      </c>
      <c r="B33" s="60" t="s">
        <v>56</v>
      </c>
      <c r="C33" s="61">
        <v>24</v>
      </c>
      <c r="D33" s="61">
        <v>24</v>
      </c>
      <c r="E33" s="61">
        <v>0</v>
      </c>
      <c r="F33" s="27">
        <f t="shared" si="3"/>
        <v>0</v>
      </c>
    </row>
    <row r="34" spans="1:6" s="42" customFormat="1" ht="15.75" x14ac:dyDescent="0.25">
      <c r="A34" s="63" t="s">
        <v>57</v>
      </c>
      <c r="B34" s="64" t="s">
        <v>58</v>
      </c>
      <c r="C34" s="65">
        <v>0</v>
      </c>
      <c r="D34" s="65">
        <v>0</v>
      </c>
      <c r="E34" s="65">
        <v>0</v>
      </c>
      <c r="F34" s="41">
        <v>0</v>
      </c>
    </row>
    <row r="35" spans="1:6" s="42" customFormat="1" ht="18" customHeight="1" x14ac:dyDescent="0.25">
      <c r="A35" s="66" t="s">
        <v>59</v>
      </c>
      <c r="B35" s="67" t="s">
        <v>60</v>
      </c>
      <c r="C35" s="40">
        <f t="shared" ref="C35:E35" si="7">C36+C37+C38+C39+C40</f>
        <v>8600</v>
      </c>
      <c r="D35" s="40">
        <f t="shared" si="7"/>
        <v>3375</v>
      </c>
      <c r="E35" s="40">
        <f t="shared" si="7"/>
        <v>3934</v>
      </c>
      <c r="F35" s="41">
        <f t="shared" si="3"/>
        <v>1.1656296296296296</v>
      </c>
    </row>
    <row r="36" spans="1:6" x14ac:dyDescent="0.25">
      <c r="A36" s="28" t="s">
        <v>61</v>
      </c>
      <c r="B36" s="29" t="s">
        <v>62</v>
      </c>
      <c r="C36" s="26">
        <v>8600</v>
      </c>
      <c r="D36" s="26">
        <v>3375</v>
      </c>
      <c r="E36" s="26">
        <v>3375</v>
      </c>
      <c r="F36" s="27">
        <f t="shared" si="3"/>
        <v>1</v>
      </c>
    </row>
    <row r="37" spans="1:6" x14ac:dyDescent="0.25">
      <c r="A37" s="28" t="s">
        <v>63</v>
      </c>
      <c r="B37" s="25" t="s">
        <v>64</v>
      </c>
      <c r="C37" s="68">
        <v>0</v>
      </c>
      <c r="D37" s="68">
        <v>0</v>
      </c>
      <c r="E37" s="68">
        <v>0</v>
      </c>
      <c r="F37" s="27">
        <v>0</v>
      </c>
    </row>
    <row r="38" spans="1:6" x14ac:dyDescent="0.25">
      <c r="A38" s="28" t="s">
        <v>65</v>
      </c>
      <c r="B38" s="25" t="s">
        <v>66</v>
      </c>
      <c r="C38" s="68">
        <v>0</v>
      </c>
      <c r="D38" s="68">
        <v>0</v>
      </c>
      <c r="E38" s="68">
        <v>0</v>
      </c>
      <c r="F38" s="27">
        <v>0</v>
      </c>
    </row>
    <row r="39" spans="1:6" x14ac:dyDescent="0.25">
      <c r="A39" s="28" t="s">
        <v>67</v>
      </c>
      <c r="B39" s="25" t="s">
        <v>68</v>
      </c>
      <c r="C39" s="68">
        <v>0</v>
      </c>
      <c r="D39" s="68">
        <v>0</v>
      </c>
      <c r="E39" s="68">
        <v>0</v>
      </c>
      <c r="F39" s="27">
        <v>0</v>
      </c>
    </row>
    <row r="40" spans="1:6" ht="15.75" thickBot="1" x14ac:dyDescent="0.3">
      <c r="A40" s="28" t="s">
        <v>69</v>
      </c>
      <c r="B40" s="69" t="s">
        <v>70</v>
      </c>
      <c r="C40" s="70">
        <v>0</v>
      </c>
      <c r="D40" s="70">
        <v>0</v>
      </c>
      <c r="E40" s="70">
        <v>559</v>
      </c>
      <c r="F40" s="71">
        <v>0</v>
      </c>
    </row>
    <row r="41" spans="1:6" s="42" customFormat="1" ht="19.5" customHeight="1" thickTop="1" thickBot="1" x14ac:dyDescent="0.3">
      <c r="A41" s="72" t="s">
        <v>71</v>
      </c>
      <c r="B41" s="73"/>
      <c r="C41" s="18">
        <f>C35+C34+C27+C18+C8</f>
        <v>28524</v>
      </c>
      <c r="D41" s="18">
        <f>D35+D34+D27+D18+D8</f>
        <v>26066</v>
      </c>
      <c r="E41" s="18">
        <f>E35+E34+E27+E18+E8</f>
        <v>25685</v>
      </c>
      <c r="F41" s="19">
        <f t="shared" si="3"/>
        <v>0.9853832578838333</v>
      </c>
    </row>
    <row r="42" spans="1:6" ht="18" customHeight="1" thickTop="1" thickBot="1" x14ac:dyDescent="0.3">
      <c r="A42" s="74" t="s">
        <v>72</v>
      </c>
      <c r="B42" s="75"/>
      <c r="C42" s="76">
        <v>0</v>
      </c>
      <c r="D42" s="76">
        <v>0</v>
      </c>
      <c r="E42" s="76">
        <v>0</v>
      </c>
      <c r="F42" s="77"/>
    </row>
    <row r="43" spans="1:6" ht="15.75" thickTop="1" x14ac:dyDescent="0.25"/>
    <row r="47" spans="1:6" x14ac:dyDescent="0.25">
      <c r="A47" s="1"/>
      <c r="B47" s="1"/>
      <c r="C47" s="1"/>
      <c r="D47" s="1"/>
      <c r="E47" s="1"/>
      <c r="F47" s="2" t="s">
        <v>0</v>
      </c>
    </row>
    <row r="48" spans="1:6" x14ac:dyDescent="0.25">
      <c r="A48" s="1"/>
      <c r="B48" s="1"/>
      <c r="C48" s="1"/>
      <c r="D48" s="1"/>
      <c r="E48" s="1"/>
      <c r="F48" s="4"/>
    </row>
    <row r="49" spans="1:6" ht="33" customHeight="1" x14ac:dyDescent="0.25">
      <c r="A49" s="115" t="s">
        <v>1</v>
      </c>
      <c r="B49" s="116"/>
      <c r="C49" s="116"/>
      <c r="D49" s="116"/>
      <c r="E49" s="116"/>
      <c r="F49" s="116"/>
    </row>
    <row r="50" spans="1:6" ht="15" customHeight="1" x14ac:dyDescent="0.25">
      <c r="A50" s="5"/>
      <c r="B50" s="6"/>
      <c r="C50" s="6"/>
      <c r="D50" s="6"/>
      <c r="E50" s="6"/>
      <c r="F50" s="6"/>
    </row>
    <row r="51" spans="1:6" ht="15.75" thickBot="1" x14ac:dyDescent="0.3">
      <c r="A51" s="1"/>
      <c r="B51" s="1"/>
      <c r="C51" s="1"/>
      <c r="D51" s="1"/>
      <c r="E51" s="1"/>
      <c r="F51" s="4" t="s">
        <v>2</v>
      </c>
    </row>
    <row r="52" spans="1:6" ht="39.75" thickTop="1" thickBot="1" x14ac:dyDescent="0.3">
      <c r="A52" s="7" t="s">
        <v>3</v>
      </c>
      <c r="B52" s="8" t="s">
        <v>4</v>
      </c>
      <c r="C52" s="9" t="s">
        <v>5</v>
      </c>
      <c r="D52" s="10" t="s">
        <v>6</v>
      </c>
      <c r="E52" s="9" t="s">
        <v>7</v>
      </c>
      <c r="F52" s="11" t="s">
        <v>8</v>
      </c>
    </row>
    <row r="53" spans="1:6" ht="15.75" thickTop="1" x14ac:dyDescent="0.25">
      <c r="A53" s="78" t="s">
        <v>73</v>
      </c>
      <c r="B53" s="79"/>
      <c r="C53" s="80"/>
      <c r="D53" s="80"/>
      <c r="E53" s="80"/>
      <c r="F53" s="81"/>
    </row>
    <row r="54" spans="1:6" s="42" customFormat="1" ht="18" customHeight="1" x14ac:dyDescent="0.25">
      <c r="A54" s="82" t="s">
        <v>74</v>
      </c>
      <c r="B54" s="83" t="s">
        <v>75</v>
      </c>
      <c r="C54" s="84">
        <f t="shared" ref="C54:E54" si="8">SUM(C55:C60)</f>
        <v>7061</v>
      </c>
      <c r="D54" s="84">
        <f t="shared" si="8"/>
        <v>7842</v>
      </c>
      <c r="E54" s="84">
        <f t="shared" si="8"/>
        <v>7392</v>
      </c>
      <c r="F54" s="85">
        <f>E54/D54</f>
        <v>0.94261667941851568</v>
      </c>
    </row>
    <row r="55" spans="1:6" s="42" customFormat="1" ht="15" customHeight="1" x14ac:dyDescent="0.25">
      <c r="A55" s="57" t="s">
        <v>76</v>
      </c>
      <c r="B55" s="58" t="s">
        <v>77</v>
      </c>
      <c r="C55" s="59">
        <v>3743</v>
      </c>
      <c r="D55" s="59">
        <v>4414</v>
      </c>
      <c r="E55" s="59">
        <v>4064</v>
      </c>
      <c r="F55" s="86">
        <f t="shared" ref="F55:F86" si="9">E55/D55</f>
        <v>0.92070684186678753</v>
      </c>
    </row>
    <row r="56" spans="1:6" s="42" customFormat="1" ht="15" customHeight="1" x14ac:dyDescent="0.25">
      <c r="A56" s="57" t="s">
        <v>78</v>
      </c>
      <c r="B56" s="58" t="s">
        <v>79</v>
      </c>
      <c r="C56" s="59">
        <v>124</v>
      </c>
      <c r="D56" s="59">
        <v>124</v>
      </c>
      <c r="E56" s="59">
        <v>112</v>
      </c>
      <c r="F56" s="86">
        <v>0</v>
      </c>
    </row>
    <row r="57" spans="1:6" s="42" customFormat="1" ht="15" customHeight="1" x14ac:dyDescent="0.25">
      <c r="A57" s="57" t="s">
        <v>80</v>
      </c>
      <c r="B57" s="58" t="s">
        <v>81</v>
      </c>
      <c r="C57" s="59">
        <v>39</v>
      </c>
      <c r="D57" s="59">
        <v>129</v>
      </c>
      <c r="E57" s="59">
        <v>85</v>
      </c>
      <c r="F57" s="86">
        <f t="shared" si="9"/>
        <v>0.65891472868217049</v>
      </c>
    </row>
    <row r="58" spans="1:6" s="42" customFormat="1" ht="15" customHeight="1" x14ac:dyDescent="0.25">
      <c r="A58" s="57" t="s">
        <v>82</v>
      </c>
      <c r="B58" s="58" t="s">
        <v>83</v>
      </c>
      <c r="C58" s="59">
        <v>2675</v>
      </c>
      <c r="D58" s="59">
        <v>2695</v>
      </c>
      <c r="E58" s="59">
        <v>2683</v>
      </c>
      <c r="F58" s="86">
        <f t="shared" si="9"/>
        <v>0.99554730983302409</v>
      </c>
    </row>
    <row r="59" spans="1:6" s="42" customFormat="1" ht="15" customHeight="1" x14ac:dyDescent="0.25">
      <c r="A59" s="57" t="s">
        <v>84</v>
      </c>
      <c r="B59" s="58" t="s">
        <v>85</v>
      </c>
      <c r="C59" s="59">
        <v>180</v>
      </c>
      <c r="D59" s="59">
        <v>180</v>
      </c>
      <c r="E59" s="59">
        <v>180</v>
      </c>
      <c r="F59" s="86">
        <f t="shared" si="9"/>
        <v>1</v>
      </c>
    </row>
    <row r="60" spans="1:6" s="42" customFormat="1" ht="15" customHeight="1" x14ac:dyDescent="0.25">
      <c r="A60" s="57" t="s">
        <v>86</v>
      </c>
      <c r="B60" s="58" t="s">
        <v>87</v>
      </c>
      <c r="C60" s="59">
        <v>300</v>
      </c>
      <c r="D60" s="59">
        <v>300</v>
      </c>
      <c r="E60" s="59">
        <v>268</v>
      </c>
      <c r="F60" s="86">
        <f t="shared" si="9"/>
        <v>0.89333333333333331</v>
      </c>
    </row>
    <row r="61" spans="1:6" s="42" customFormat="1" ht="18" customHeight="1" x14ac:dyDescent="0.25">
      <c r="A61" s="82" t="s">
        <v>88</v>
      </c>
      <c r="B61" s="83" t="s">
        <v>89</v>
      </c>
      <c r="C61" s="87">
        <v>1275</v>
      </c>
      <c r="D61" s="87">
        <v>1360</v>
      </c>
      <c r="E61" s="87">
        <v>1253</v>
      </c>
      <c r="F61" s="85">
        <f t="shared" si="9"/>
        <v>0.92132352941176465</v>
      </c>
    </row>
    <row r="62" spans="1:6" s="42" customFormat="1" ht="18" customHeight="1" x14ac:dyDescent="0.25">
      <c r="A62" s="88" t="s">
        <v>90</v>
      </c>
      <c r="B62" s="89" t="s">
        <v>91</v>
      </c>
      <c r="C62" s="87">
        <v>5942</v>
      </c>
      <c r="D62" s="87">
        <v>7356</v>
      </c>
      <c r="E62" s="87">
        <v>6687</v>
      </c>
      <c r="F62" s="85">
        <f t="shared" si="9"/>
        <v>0.90905383360522019</v>
      </c>
    </row>
    <row r="63" spans="1:6" s="42" customFormat="1" ht="18" customHeight="1" x14ac:dyDescent="0.25">
      <c r="A63" s="63" t="s">
        <v>92</v>
      </c>
      <c r="B63" s="90" t="s">
        <v>93</v>
      </c>
      <c r="C63" s="84">
        <f>SUM(C64:C65)</f>
        <v>1760</v>
      </c>
      <c r="D63" s="84">
        <f>SUM(D64:D65)</f>
        <v>1915</v>
      </c>
      <c r="E63" s="84">
        <f>SUM(E64:E65)</f>
        <v>1915</v>
      </c>
      <c r="F63" s="85">
        <f t="shared" si="9"/>
        <v>1</v>
      </c>
    </row>
    <row r="64" spans="1:6" x14ac:dyDescent="0.25">
      <c r="A64" s="24" t="s">
        <v>94</v>
      </c>
      <c r="B64" s="25" t="s">
        <v>95</v>
      </c>
      <c r="C64" s="68">
        <v>810</v>
      </c>
      <c r="D64" s="68">
        <v>850</v>
      </c>
      <c r="E64" s="68">
        <v>850</v>
      </c>
      <c r="F64" s="86">
        <f t="shared" si="9"/>
        <v>1</v>
      </c>
    </row>
    <row r="65" spans="1:6" x14ac:dyDescent="0.25">
      <c r="A65" s="24" t="s">
        <v>94</v>
      </c>
      <c r="B65" s="25" t="s">
        <v>96</v>
      </c>
      <c r="C65" s="68">
        <v>950</v>
      </c>
      <c r="D65" s="68">
        <v>1065</v>
      </c>
      <c r="E65" s="68">
        <v>1065</v>
      </c>
      <c r="F65" s="86">
        <f t="shared" si="9"/>
        <v>1</v>
      </c>
    </row>
    <row r="66" spans="1:6" s="42" customFormat="1" ht="15.75" x14ac:dyDescent="0.25">
      <c r="A66" s="88" t="s">
        <v>97</v>
      </c>
      <c r="B66" s="91" t="s">
        <v>98</v>
      </c>
      <c r="C66" s="84">
        <f>C68+C78+C80+C67</f>
        <v>11961</v>
      </c>
      <c r="D66" s="84">
        <f>D68+D78+D80+D67</f>
        <v>7068</v>
      </c>
      <c r="E66" s="84">
        <f>E68+E78+E80+E67</f>
        <v>1304</v>
      </c>
      <c r="F66" s="85">
        <f t="shared" si="9"/>
        <v>0.18449349179400112</v>
      </c>
    </row>
    <row r="67" spans="1:6" s="96" customFormat="1" ht="15" customHeight="1" x14ac:dyDescent="0.2">
      <c r="A67" s="92" t="s">
        <v>99</v>
      </c>
      <c r="B67" s="93" t="s">
        <v>100</v>
      </c>
      <c r="C67" s="94">
        <v>0</v>
      </c>
      <c r="D67" s="94">
        <v>0</v>
      </c>
      <c r="E67" s="94">
        <v>0</v>
      </c>
      <c r="F67" s="95">
        <v>0</v>
      </c>
    </row>
    <row r="68" spans="1:6" ht="15" customHeight="1" x14ac:dyDescent="0.25">
      <c r="A68" s="92" t="s">
        <v>101</v>
      </c>
      <c r="B68" s="97" t="s">
        <v>102</v>
      </c>
      <c r="C68" s="94">
        <f>C71+C73+C69</f>
        <v>1521</v>
      </c>
      <c r="D68" s="94">
        <f>D71+D73+D69</f>
        <v>1521</v>
      </c>
      <c r="E68" s="94">
        <f>E71+E73+E69</f>
        <v>1004</v>
      </c>
      <c r="F68" s="95">
        <f t="shared" si="9"/>
        <v>0.66009204470742933</v>
      </c>
    </row>
    <row r="69" spans="1:6" ht="15" customHeight="1" x14ac:dyDescent="0.25">
      <c r="A69" s="92"/>
      <c r="B69" s="98" t="s">
        <v>26</v>
      </c>
      <c r="C69" s="68">
        <f>C70</f>
        <v>0</v>
      </c>
      <c r="D69" s="68">
        <f>D70</f>
        <v>0</v>
      </c>
      <c r="E69" s="68">
        <f>E70</f>
        <v>134</v>
      </c>
      <c r="F69" s="86">
        <v>0</v>
      </c>
    </row>
    <row r="70" spans="1:6" ht="15" customHeight="1" x14ac:dyDescent="0.25">
      <c r="A70" s="92"/>
      <c r="B70" s="99" t="s">
        <v>103</v>
      </c>
      <c r="C70" s="100">
        <v>0</v>
      </c>
      <c r="D70" s="100">
        <v>0</v>
      </c>
      <c r="E70" s="100">
        <v>134</v>
      </c>
      <c r="F70" s="101">
        <v>0</v>
      </c>
    </row>
    <row r="71" spans="1:6" ht="15" customHeight="1" x14ac:dyDescent="0.25">
      <c r="A71" s="102"/>
      <c r="B71" s="103" t="s">
        <v>104</v>
      </c>
      <c r="C71" s="68">
        <f>SUM(C72:C72)</f>
        <v>30</v>
      </c>
      <c r="D71" s="68">
        <f>SUM(D72:D72)</f>
        <v>30</v>
      </c>
      <c r="E71" s="68">
        <f>SUM(E72:E72)</f>
        <v>28</v>
      </c>
      <c r="F71" s="86">
        <f t="shared" si="9"/>
        <v>0.93333333333333335</v>
      </c>
    </row>
    <row r="72" spans="1:6" ht="15" customHeight="1" x14ac:dyDescent="0.25">
      <c r="A72" s="102"/>
      <c r="B72" s="104" t="s">
        <v>105</v>
      </c>
      <c r="C72" s="105">
        <v>30</v>
      </c>
      <c r="D72" s="105">
        <v>30</v>
      </c>
      <c r="E72" s="105">
        <v>28</v>
      </c>
      <c r="F72" s="101">
        <f t="shared" si="9"/>
        <v>0.93333333333333335</v>
      </c>
    </row>
    <row r="73" spans="1:6" ht="15" customHeight="1" x14ac:dyDescent="0.25">
      <c r="A73" s="102"/>
      <c r="B73" s="34" t="s">
        <v>106</v>
      </c>
      <c r="C73" s="68">
        <f t="shared" ref="C73:E73" si="10">C74+C75+C76+C77</f>
        <v>1491</v>
      </c>
      <c r="D73" s="68">
        <f t="shared" si="10"/>
        <v>1491</v>
      </c>
      <c r="E73" s="68">
        <f t="shared" si="10"/>
        <v>842</v>
      </c>
      <c r="F73" s="86">
        <f t="shared" si="9"/>
        <v>0.56472166331321261</v>
      </c>
    </row>
    <row r="74" spans="1:6" ht="15" customHeight="1" x14ac:dyDescent="0.25">
      <c r="A74" s="102"/>
      <c r="B74" s="104" t="s">
        <v>107</v>
      </c>
      <c r="C74" s="105">
        <v>121</v>
      </c>
      <c r="D74" s="105">
        <v>121</v>
      </c>
      <c r="E74" s="105">
        <v>121</v>
      </c>
      <c r="F74" s="101">
        <v>0</v>
      </c>
    </row>
    <row r="75" spans="1:6" ht="15" customHeight="1" x14ac:dyDescent="0.25">
      <c r="A75" s="102"/>
      <c r="B75" s="104" t="s">
        <v>108</v>
      </c>
      <c r="C75" s="105">
        <v>1179</v>
      </c>
      <c r="D75" s="105">
        <v>1179</v>
      </c>
      <c r="E75" s="105">
        <v>504</v>
      </c>
      <c r="F75" s="101">
        <f t="shared" si="9"/>
        <v>0.42748091603053434</v>
      </c>
    </row>
    <row r="76" spans="1:6" ht="15" customHeight="1" x14ac:dyDescent="0.25">
      <c r="A76" s="102"/>
      <c r="B76" s="106" t="s">
        <v>109</v>
      </c>
      <c r="C76" s="107">
        <v>171</v>
      </c>
      <c r="D76" s="107">
        <v>171</v>
      </c>
      <c r="E76" s="107">
        <v>197</v>
      </c>
      <c r="F76" s="101">
        <f t="shared" si="9"/>
        <v>1.1520467836257311</v>
      </c>
    </row>
    <row r="77" spans="1:6" ht="15" customHeight="1" x14ac:dyDescent="0.25">
      <c r="A77" s="24"/>
      <c r="B77" s="104" t="s">
        <v>110</v>
      </c>
      <c r="C77" s="105">
        <v>20</v>
      </c>
      <c r="D77" s="105">
        <v>20</v>
      </c>
      <c r="E77" s="105">
        <v>20</v>
      </c>
      <c r="F77" s="101">
        <f t="shared" si="9"/>
        <v>1</v>
      </c>
    </row>
    <row r="78" spans="1:6" ht="15" customHeight="1" x14ac:dyDescent="0.25">
      <c r="A78" s="92" t="s">
        <v>111</v>
      </c>
      <c r="B78" s="108" t="s">
        <v>112</v>
      </c>
      <c r="C78" s="94">
        <f>SUM(C79:C79)</f>
        <v>310</v>
      </c>
      <c r="D78" s="94">
        <f>SUM(D79:D79)</f>
        <v>310</v>
      </c>
      <c r="E78" s="94">
        <f>SUM(E79:E79)</f>
        <v>300</v>
      </c>
      <c r="F78" s="95">
        <f t="shared" si="9"/>
        <v>0.967741935483871</v>
      </c>
    </row>
    <row r="79" spans="1:6" ht="15" customHeight="1" x14ac:dyDescent="0.25">
      <c r="A79" s="102"/>
      <c r="B79" s="36" t="s">
        <v>113</v>
      </c>
      <c r="C79" s="37">
        <v>310</v>
      </c>
      <c r="D79" s="37">
        <v>310</v>
      </c>
      <c r="E79" s="37">
        <v>300</v>
      </c>
      <c r="F79" s="86">
        <f t="shared" si="9"/>
        <v>0.967741935483871</v>
      </c>
    </row>
    <row r="80" spans="1:6" x14ac:dyDescent="0.25">
      <c r="A80" s="92" t="s">
        <v>114</v>
      </c>
      <c r="B80" s="109" t="s">
        <v>115</v>
      </c>
      <c r="C80" s="110">
        <v>10130</v>
      </c>
      <c r="D80" s="110">
        <v>5237</v>
      </c>
      <c r="E80" s="110">
        <v>0</v>
      </c>
      <c r="F80" s="95">
        <f t="shared" si="9"/>
        <v>0</v>
      </c>
    </row>
    <row r="81" spans="1:6" s="42" customFormat="1" ht="18" customHeight="1" x14ac:dyDescent="0.25">
      <c r="A81" s="88" t="s">
        <v>116</v>
      </c>
      <c r="B81" s="91" t="s">
        <v>117</v>
      </c>
      <c r="C81" s="84">
        <f t="shared" ref="C81:E81" si="11">C82+C83+C85</f>
        <v>525</v>
      </c>
      <c r="D81" s="84">
        <f t="shared" si="11"/>
        <v>525</v>
      </c>
      <c r="E81" s="84">
        <f t="shared" si="11"/>
        <v>525</v>
      </c>
      <c r="F81" s="85">
        <f t="shared" si="9"/>
        <v>1</v>
      </c>
    </row>
    <row r="82" spans="1:6" x14ac:dyDescent="0.25">
      <c r="A82" s="24" t="s">
        <v>118</v>
      </c>
      <c r="B82" s="25" t="s">
        <v>119</v>
      </c>
      <c r="C82" s="68">
        <v>0</v>
      </c>
      <c r="D82" s="68">
        <v>0</v>
      </c>
      <c r="E82" s="68">
        <v>0</v>
      </c>
      <c r="F82" s="86">
        <v>0</v>
      </c>
    </row>
    <row r="83" spans="1:6" x14ac:dyDescent="0.25">
      <c r="A83" s="24" t="s">
        <v>120</v>
      </c>
      <c r="B83" s="25" t="s">
        <v>121</v>
      </c>
      <c r="C83" s="68">
        <v>0</v>
      </c>
      <c r="D83" s="68">
        <v>0</v>
      </c>
      <c r="E83" s="68">
        <v>0</v>
      </c>
      <c r="F83" s="86">
        <v>0</v>
      </c>
    </row>
    <row r="84" spans="1:6" x14ac:dyDescent="0.25">
      <c r="A84" s="24" t="s">
        <v>122</v>
      </c>
      <c r="B84" s="25" t="s">
        <v>123</v>
      </c>
      <c r="C84" s="68">
        <v>0</v>
      </c>
      <c r="D84" s="68">
        <v>0</v>
      </c>
      <c r="E84" s="68">
        <v>0</v>
      </c>
      <c r="F84" s="86">
        <v>0</v>
      </c>
    </row>
    <row r="85" spans="1:6" ht="15.75" thickBot="1" x14ac:dyDescent="0.3">
      <c r="A85" s="111" t="s">
        <v>124</v>
      </c>
      <c r="B85" s="69" t="s">
        <v>125</v>
      </c>
      <c r="C85" s="70">
        <v>525</v>
      </c>
      <c r="D85" s="70">
        <v>525</v>
      </c>
      <c r="E85" s="70">
        <v>525</v>
      </c>
      <c r="F85" s="112">
        <f t="shared" si="9"/>
        <v>1</v>
      </c>
    </row>
    <row r="86" spans="1:6" s="42" customFormat="1" ht="19.5" customHeight="1" thickTop="1" thickBot="1" x14ac:dyDescent="0.3">
      <c r="A86" s="72" t="s">
        <v>126</v>
      </c>
      <c r="B86" s="73"/>
      <c r="C86" s="18">
        <f>C81+C66+C63+C62+C61+C54</f>
        <v>28524</v>
      </c>
      <c r="D86" s="18">
        <f>D81+D66+D63+D62+D61+D54</f>
        <v>26066</v>
      </c>
      <c r="E86" s="18">
        <f>E81+E66+E63+E62+E61+E54</f>
        <v>19076</v>
      </c>
      <c r="F86" s="113">
        <f t="shared" si="9"/>
        <v>0.73183457377426531</v>
      </c>
    </row>
    <row r="87" spans="1:6" ht="18" customHeight="1" thickTop="1" thickBot="1" x14ac:dyDescent="0.3">
      <c r="A87" s="74" t="s">
        <v>127</v>
      </c>
      <c r="B87" s="75"/>
      <c r="C87" s="76">
        <v>0</v>
      </c>
      <c r="D87" s="76">
        <v>0</v>
      </c>
      <c r="E87" s="76">
        <v>6609</v>
      </c>
      <c r="F87" s="114"/>
    </row>
    <row r="88" spans="1:6" ht="15.75" thickTop="1" x14ac:dyDescent="0.25"/>
  </sheetData>
  <mergeCells count="2">
    <mergeCell ref="A3:F3"/>
    <mergeCell ref="A49:F49"/>
  </mergeCells>
  <pageMargins left="0.5511811023622047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dcterms:created xsi:type="dcterms:W3CDTF">2020-07-10T05:31:39Z</dcterms:created>
  <dcterms:modified xsi:type="dcterms:W3CDTF">2020-07-10T07:23:58Z</dcterms:modified>
</cp:coreProperties>
</file>