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59" i="1"/>
  <c r="H59"/>
  <c r="G59"/>
  <c r="I54"/>
  <c r="G54"/>
  <c r="H51"/>
  <c r="H54" s="1"/>
  <c r="I42"/>
  <c r="I46" s="1"/>
  <c r="I63" s="1"/>
  <c r="G42"/>
  <c r="G46" s="1"/>
  <c r="G63" s="1"/>
  <c r="H36"/>
  <c r="H42" s="1"/>
  <c r="I35"/>
  <c r="G35"/>
  <c r="H30"/>
  <c r="H29"/>
  <c r="I28"/>
  <c r="H28"/>
  <c r="H35" s="1"/>
  <c r="I26"/>
  <c r="G26"/>
  <c r="H21"/>
  <c r="H20"/>
  <c r="H19"/>
  <c r="H26" s="1"/>
  <c r="H46" s="1"/>
  <c r="H63" s="1"/>
  <c r="H18"/>
  <c r="I17"/>
  <c r="I44" s="1"/>
  <c r="I61" s="1"/>
  <c r="G17"/>
  <c r="G44" s="1"/>
  <c r="G61" s="1"/>
  <c r="H13"/>
  <c r="H12"/>
  <c r="H11"/>
  <c r="H10"/>
  <c r="H17" s="1"/>
  <c r="H44" s="1"/>
  <c r="H61" l="1"/>
</calcChain>
</file>

<file path=xl/sharedStrings.xml><?xml version="1.0" encoding="utf-8"?>
<sst xmlns="http://schemas.openxmlformats.org/spreadsheetml/2006/main" count="111" uniqueCount="107">
  <si>
    <t>3. számú</t>
  </si>
  <si>
    <t xml:space="preserve"> Önkormányzat                     </t>
  </si>
  <si>
    <t xml:space="preserve">  2016. évre tervezett </t>
  </si>
  <si>
    <t>működési, felhalmozási, finanszírozási  bevételeinek, kiadásainak mérlegszerű bemutatása</t>
  </si>
  <si>
    <t>Megnevezés</t>
  </si>
  <si>
    <t>Terv                 2016</t>
  </si>
  <si>
    <t>Módosított terv                                     2016</t>
  </si>
  <si>
    <t>Módosított terv II.                             2016</t>
  </si>
  <si>
    <t>1.</t>
  </si>
  <si>
    <t>2.</t>
  </si>
  <si>
    <t>5.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</si>
  <si>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</si>
  <si>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</si>
  <si>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</si>
  <si>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</si>
  <si>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</si>
  <si>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</si>
  <si>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</si>
  <si>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</si>
  <si>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</si>
  <si>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</si>
  <si>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 xml:space="preserve">Működési célú átvett pénteszköz </t>
  </si>
  <si>
    <t>6.</t>
  </si>
  <si>
    <t>Működési célú visszatérítendő támogatások</t>
  </si>
  <si>
    <t>7.</t>
  </si>
  <si>
    <t xml:space="preserve">Elvonások és befizetések bevételei </t>
  </si>
  <si>
    <t>8.</t>
  </si>
  <si>
    <t>Működési bevételek összesen (1.+..+7.)</t>
  </si>
  <si>
    <t>9.</t>
  </si>
  <si>
    <t>Személyi juttatások</t>
  </si>
  <si>
    <t>10.</t>
  </si>
  <si>
    <t>Munkaadókat terhelő járulékok és szoc hozzájárulási adó</t>
  </si>
  <si>
    <t>11.</t>
  </si>
  <si>
    <t xml:space="preserve">Dologi kiadások </t>
  </si>
  <si>
    <t>12.</t>
  </si>
  <si>
    <t>Egyéb működési célú támogatások államháztartáson belülre</t>
  </si>
  <si>
    <t>13.</t>
  </si>
  <si>
    <t>Elvonások és befizetések</t>
  </si>
  <si>
    <t>14.</t>
  </si>
  <si>
    <t>Egyéb működési célú támogatások államháztartáson kívülre</t>
  </si>
  <si>
    <t>15.</t>
  </si>
  <si>
    <t>Ellátottak pénzbeli juttatása</t>
  </si>
  <si>
    <t>16.</t>
  </si>
  <si>
    <t>Tartalékok</t>
  </si>
  <si>
    <t>17.</t>
  </si>
  <si>
    <t>Működési kiadások összesen (9.+..+16.)</t>
  </si>
  <si>
    <t>II.</t>
  </si>
  <si>
    <t>FELHALMOZÁSI BEVÉTELEK ÉS KIADÁSOK</t>
  </si>
  <si>
    <t>18.</t>
  </si>
  <si>
    <t xml:space="preserve">Felhalmozási bevételek </t>
  </si>
  <si>
    <t>19.</t>
  </si>
  <si>
    <t xml:space="preserve"> -ebből ingatlanok értékesítése</t>
  </si>
  <si>
    <t>20.</t>
  </si>
  <si>
    <t xml:space="preserve"> -ebből egyéb tárgyi eszköz értékesítése</t>
  </si>
  <si>
    <t>21.</t>
  </si>
  <si>
    <t xml:space="preserve"> -ebből részesedések értékesítése</t>
  </si>
  <si>
    <t>22.</t>
  </si>
  <si>
    <t>Egyéb felhalmozási célú támogatás bevételei ÁHT-n belülről</t>
  </si>
  <si>
    <t>23.</t>
  </si>
  <si>
    <t>Egyéb felhalmozási célú átvett pénzeszköz</t>
  </si>
  <si>
    <t>24.</t>
  </si>
  <si>
    <t>Felhalmozási célú visszatértendő kölcsönök ÁHT-n kivűlről</t>
  </si>
  <si>
    <t>25.</t>
  </si>
  <si>
    <t>Felhalmozási bevételek összesen (18.+..+ 24.)</t>
  </si>
  <si>
    <t>26.</t>
  </si>
  <si>
    <t>Felújítások</t>
  </si>
  <si>
    <t>27.</t>
  </si>
  <si>
    <t>Beruházások</t>
  </si>
  <si>
    <t>28.</t>
  </si>
  <si>
    <t>Befektetési kiad:Városgazdálkodás Zrt alaptőke, Fürdő részvény</t>
  </si>
  <si>
    <t>29.</t>
  </si>
  <si>
    <t>Egyéb felhalmozási célú támogatások államháztartáson belülre</t>
  </si>
  <si>
    <t>30.</t>
  </si>
  <si>
    <t>Felhalmozási célú visszatértendő kölcsönök ÁHT-n kívülre</t>
  </si>
  <si>
    <t>31.</t>
  </si>
  <si>
    <t>Egyéb felhalmozási célú támogatások államháztartáson kívülre</t>
  </si>
  <si>
    <t>32.</t>
  </si>
  <si>
    <r>
      <t>Felhalmozási kiadások összesen (26.</t>
    </r>
    <r>
      <rPr>
        <b/>
        <i/>
        <sz val="12"/>
        <rFont val="Cambria"/>
        <family val="1"/>
        <charset val="238"/>
      </rPr>
      <t>+ ..</t>
    </r>
    <r>
      <rPr>
        <b/>
        <sz val="12"/>
        <rFont val="Cambria"/>
        <family val="1"/>
        <charset val="238"/>
      </rPr>
      <t>+31.)</t>
    </r>
  </si>
  <si>
    <t>33.</t>
  </si>
  <si>
    <t>Költségvetési bevételek ( 8.+25.)</t>
  </si>
  <si>
    <t>Költségvetési kiadások ( 17.+32.)</t>
  </si>
  <si>
    <t>III.</t>
  </si>
  <si>
    <t>FINANSZÍROZÁSI BEVÉTELEK ÉS KIADÁSOK</t>
  </si>
  <si>
    <t>35.</t>
  </si>
  <si>
    <t>Hitel, kölcsönfelvétel államháztartáson kívülről</t>
  </si>
  <si>
    <t>36.</t>
  </si>
  <si>
    <t>Belföldi értékpapír bevételei</t>
  </si>
  <si>
    <t>37.</t>
  </si>
  <si>
    <t>Maradvány igénybe vételele</t>
  </si>
  <si>
    <t>38.</t>
  </si>
  <si>
    <t>Államháztartáson belüli megelőlegezések</t>
  </si>
  <si>
    <t>39.</t>
  </si>
  <si>
    <t>Irányító szervi támogatások</t>
  </si>
  <si>
    <t>40.</t>
  </si>
  <si>
    <t>Finanszírozási bevételek összesen(35+..+38.)</t>
  </si>
  <si>
    <t>41.</t>
  </si>
  <si>
    <t>Hitel, kölcsöntörlesztés államháztartáson kívülre</t>
  </si>
  <si>
    <t>42.</t>
  </si>
  <si>
    <t>Belföldi értékpapír kiadásai</t>
  </si>
  <si>
    <t>Államháztartáson belüli megelőlegezések visszafizetése</t>
  </si>
  <si>
    <t>43.</t>
  </si>
  <si>
    <t>Írányító szervi támogatások folyósítása</t>
  </si>
  <si>
    <t>44.</t>
  </si>
  <si>
    <t>Finanszírozási kiadások összesen ( 40.+..+42. )</t>
  </si>
  <si>
    <t>45.</t>
  </si>
  <si>
    <t>BEVÉTELEK ÖSSZESEN ( 33.+39. )</t>
  </si>
  <si>
    <t>KIADÁSOK ÖSSZESEN ( 34.+43.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</si>
</sst>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1"/>
      <name val="Cambria"/>
      <family val="1"/>
      <charset val="238"/>
    </font>
    <font>
      <sz val="10"/>
      <color indexed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/>
    <xf numFmtId="3" fontId="2" fillId="0" borderId="2" xfId="0" applyNumberFormat="1" applyFont="1" applyFill="1" applyBorder="1" applyAlignment="1"/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/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A46" workbookViewId="0">
      <selection sqref="A1:I67"/>
    </sheetView>
  </sheetViews>
  <sheetFormatPr defaultRowHeight="15"/>
  <cols>
    <col min="7" max="7" width="11.140625" customWidth="1"/>
    <col min="8" max="8" width="11.5703125" customWidth="1"/>
    <col min="9" max="9" width="13.85546875" customWidth="1"/>
  </cols>
  <sheetData>
    <row r="1" spans="1:9">
      <c r="A1" s="1"/>
      <c r="B1" s="1"/>
      <c r="C1" s="1"/>
      <c r="D1" s="1"/>
      <c r="E1" s="1"/>
      <c r="F1" s="1"/>
      <c r="G1" s="2"/>
      <c r="H1" s="2" t="s">
        <v>0</v>
      </c>
      <c r="I1" s="3"/>
    </row>
    <row r="2" spans="1:9" ht="18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ht="18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8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15.75">
      <c r="A5" s="5"/>
      <c r="B5" s="5"/>
      <c r="C5" s="5"/>
      <c r="D5" s="5"/>
      <c r="E5" s="5"/>
      <c r="F5" s="5"/>
      <c r="G5" s="6"/>
      <c r="H5" s="6"/>
      <c r="I5" s="3"/>
    </row>
    <row r="6" spans="1:9">
      <c r="A6" s="7" t="s">
        <v>4</v>
      </c>
      <c r="B6" s="7"/>
      <c r="C6" s="7"/>
      <c r="D6" s="7"/>
      <c r="E6" s="7"/>
      <c r="F6" s="7"/>
      <c r="G6" s="8" t="s">
        <v>5</v>
      </c>
      <c r="H6" s="8" t="s">
        <v>6</v>
      </c>
      <c r="I6" s="9" t="s">
        <v>7</v>
      </c>
    </row>
    <row r="7" spans="1:9">
      <c r="A7" s="7"/>
      <c r="B7" s="7"/>
      <c r="C7" s="7"/>
      <c r="D7" s="7"/>
      <c r="E7" s="7"/>
      <c r="F7" s="7"/>
      <c r="G7" s="8"/>
      <c r="H7" s="8"/>
      <c r="I7" s="9"/>
    </row>
    <row r="8" spans="1:9">
      <c r="A8" s="10" t="s">
        <v>8</v>
      </c>
      <c r="B8" s="11" t="s">
        <v>9</v>
      </c>
      <c r="C8" s="12"/>
      <c r="D8" s="12"/>
      <c r="E8" s="12"/>
      <c r="F8" s="12"/>
      <c r="G8" s="13" t="s">
        <v>10</v>
      </c>
      <c r="H8" s="13" t="s">
        <v>10</v>
      </c>
      <c r="I8" s="14"/>
    </row>
    <row r="9" spans="1:9" ht="15.75">
      <c r="A9" s="15" t="s">
        <v>11</v>
      </c>
      <c r="B9" s="16" t="s">
        <v>12</v>
      </c>
      <c r="C9" s="16"/>
      <c r="D9" s="16"/>
      <c r="E9" s="16"/>
      <c r="F9" s="16"/>
      <c r="G9" s="17"/>
      <c r="H9" s="18"/>
      <c r="I9" s="14"/>
    </row>
    <row r="10" spans="1:9" ht="15.75">
      <c r="A10" s="19" t="s">
        <v>13</v>
      </c>
      <c r="B10" s="20" t="s">
        <v>14</v>
      </c>
      <c r="C10" s="20"/>
      <c r="D10" s="20"/>
      <c r="E10" s="20"/>
      <c r="F10" s="20"/>
      <c r="G10" s="21">
        <v>138967</v>
      </c>
      <c r="H10" s="21">
        <f>G10+8500</f>
        <v>147467</v>
      </c>
      <c r="I10" s="22">
        <v>180992</v>
      </c>
    </row>
    <row r="11" spans="1:9" ht="15.75">
      <c r="A11" s="19" t="s">
        <v>15</v>
      </c>
      <c r="B11" s="20" t="s">
        <v>16</v>
      </c>
      <c r="C11" s="20"/>
      <c r="D11" s="20"/>
      <c r="E11" s="20"/>
      <c r="F11" s="20"/>
      <c r="G11" s="21">
        <v>418500</v>
      </c>
      <c r="H11" s="21">
        <f>G11</f>
        <v>418500</v>
      </c>
      <c r="I11" s="22">
        <v>435951</v>
      </c>
    </row>
    <row r="12" spans="1:9" ht="15.75">
      <c r="A12" s="19" t="s">
        <v>17</v>
      </c>
      <c r="B12" s="20" t="s">
        <v>18</v>
      </c>
      <c r="C12" s="20"/>
      <c r="D12" s="20"/>
      <c r="E12" s="20"/>
      <c r="F12" s="20"/>
      <c r="G12" s="21">
        <v>411132</v>
      </c>
      <c r="H12" s="21">
        <f>G12+2806+4487</f>
        <v>418425</v>
      </c>
      <c r="I12" s="22">
        <v>422027</v>
      </c>
    </row>
    <row r="13" spans="1:9" ht="15.75">
      <c r="A13" s="19" t="s">
        <v>19</v>
      </c>
      <c r="B13" s="20" t="s">
        <v>20</v>
      </c>
      <c r="C13" s="20"/>
      <c r="D13" s="20"/>
      <c r="E13" s="20"/>
      <c r="F13" s="20"/>
      <c r="G13" s="21">
        <v>23800</v>
      </c>
      <c r="H13" s="21">
        <f>G13+56800-231+204</f>
        <v>80573</v>
      </c>
      <c r="I13" s="22">
        <v>97963</v>
      </c>
    </row>
    <row r="14" spans="1:9" ht="15.75">
      <c r="A14" s="19" t="s">
        <v>10</v>
      </c>
      <c r="B14" s="20" t="s">
        <v>21</v>
      </c>
      <c r="C14" s="20"/>
      <c r="D14" s="20"/>
      <c r="E14" s="20"/>
      <c r="F14" s="20"/>
      <c r="G14" s="21">
        <v>0</v>
      </c>
      <c r="H14" s="21"/>
      <c r="I14" s="22">
        <v>2090</v>
      </c>
    </row>
    <row r="15" spans="1:9" ht="15.75">
      <c r="A15" s="19" t="s">
        <v>22</v>
      </c>
      <c r="B15" s="20" t="s">
        <v>23</v>
      </c>
      <c r="C15" s="20"/>
      <c r="D15" s="20"/>
      <c r="E15" s="20"/>
      <c r="F15" s="20"/>
      <c r="G15" s="21">
        <v>0</v>
      </c>
      <c r="H15" s="21"/>
      <c r="I15" s="22"/>
    </row>
    <row r="16" spans="1:9" ht="15.75">
      <c r="A16" s="19" t="s">
        <v>24</v>
      </c>
      <c r="B16" s="23" t="s">
        <v>25</v>
      </c>
      <c r="C16" s="23"/>
      <c r="D16" s="23"/>
      <c r="E16" s="23"/>
      <c r="F16" s="23"/>
      <c r="G16" s="21">
        <v>28749</v>
      </c>
      <c r="H16" s="21">
        <v>1388</v>
      </c>
      <c r="I16" s="22">
        <v>1388</v>
      </c>
    </row>
    <row r="17" spans="1:9" ht="15.75">
      <c r="A17" s="24" t="s">
        <v>26</v>
      </c>
      <c r="B17" s="25" t="s">
        <v>27</v>
      </c>
      <c r="C17" s="25"/>
      <c r="D17" s="25"/>
      <c r="E17" s="25"/>
      <c r="F17" s="25"/>
      <c r="G17" s="26">
        <f>SUM(G10:G16)</f>
        <v>1021148</v>
      </c>
      <c r="H17" s="26">
        <f>SUM(H10:H16)</f>
        <v>1066353</v>
      </c>
      <c r="I17" s="27">
        <f>SUM(I10:I16)</f>
        <v>1140411</v>
      </c>
    </row>
    <row r="18" spans="1:9" ht="15.75">
      <c r="A18" s="28" t="s">
        <v>28</v>
      </c>
      <c r="B18" s="20" t="s">
        <v>29</v>
      </c>
      <c r="C18" s="20"/>
      <c r="D18" s="20"/>
      <c r="E18" s="20"/>
      <c r="F18" s="20"/>
      <c r="G18" s="21">
        <v>202592</v>
      </c>
      <c r="H18" s="21">
        <f>G18+46707+3472+4000-872</f>
        <v>255899</v>
      </c>
      <c r="I18" s="29">
        <v>261784</v>
      </c>
    </row>
    <row r="19" spans="1:9" ht="15.75">
      <c r="A19" s="28" t="s">
        <v>30</v>
      </c>
      <c r="B19" s="20" t="s">
        <v>31</v>
      </c>
      <c r="C19" s="20"/>
      <c r="D19" s="20"/>
      <c r="E19" s="20"/>
      <c r="F19" s="20"/>
      <c r="G19" s="21">
        <v>57110</v>
      </c>
      <c r="H19" s="21">
        <f>G19+6236+814+872</f>
        <v>65032</v>
      </c>
      <c r="I19" s="29">
        <v>68233</v>
      </c>
    </row>
    <row r="20" spans="1:9" ht="15.75">
      <c r="A20" s="28" t="s">
        <v>32</v>
      </c>
      <c r="B20" s="20" t="s">
        <v>33</v>
      </c>
      <c r="C20" s="20"/>
      <c r="D20" s="20"/>
      <c r="E20" s="20"/>
      <c r="F20" s="20"/>
      <c r="G20" s="21">
        <v>301345</v>
      </c>
      <c r="H20" s="21">
        <f>G20+7635+8000+4000</f>
        <v>320980</v>
      </c>
      <c r="I20" s="29">
        <v>382670</v>
      </c>
    </row>
    <row r="21" spans="1:9" ht="15.75">
      <c r="A21" s="28" t="s">
        <v>34</v>
      </c>
      <c r="B21" s="20" t="s">
        <v>35</v>
      </c>
      <c r="C21" s="20"/>
      <c r="D21" s="20"/>
      <c r="E21" s="20"/>
      <c r="F21" s="20"/>
      <c r="G21" s="21">
        <v>120430</v>
      </c>
      <c r="H21" s="21">
        <f>G21+301</f>
        <v>120731</v>
      </c>
      <c r="I21" s="30">
        <v>120430</v>
      </c>
    </row>
    <row r="22" spans="1:9" ht="15.75">
      <c r="A22" s="28" t="s">
        <v>36</v>
      </c>
      <c r="B22" s="20" t="s">
        <v>37</v>
      </c>
      <c r="C22" s="20"/>
      <c r="D22" s="20"/>
      <c r="E22" s="20"/>
      <c r="F22" s="20"/>
      <c r="G22" s="21">
        <v>0</v>
      </c>
      <c r="H22" s="21">
        <v>3724</v>
      </c>
      <c r="I22" s="30">
        <v>3725</v>
      </c>
    </row>
    <row r="23" spans="1:9" ht="15.75">
      <c r="A23" s="28" t="s">
        <v>38</v>
      </c>
      <c r="B23" s="20" t="s">
        <v>39</v>
      </c>
      <c r="C23" s="20"/>
      <c r="D23" s="20"/>
      <c r="E23" s="20"/>
      <c r="F23" s="20"/>
      <c r="G23" s="21">
        <v>191961</v>
      </c>
      <c r="H23" s="21">
        <v>183808</v>
      </c>
      <c r="I23" s="30">
        <v>183828</v>
      </c>
    </row>
    <row r="24" spans="1:9" ht="15.75">
      <c r="A24" s="28" t="s">
        <v>40</v>
      </c>
      <c r="B24" s="20" t="s">
        <v>41</v>
      </c>
      <c r="C24" s="20"/>
      <c r="D24" s="20"/>
      <c r="E24" s="20"/>
      <c r="F24" s="20"/>
      <c r="G24" s="21">
        <v>7400</v>
      </c>
      <c r="H24" s="21">
        <v>7400</v>
      </c>
      <c r="I24" s="30">
        <v>8413</v>
      </c>
    </row>
    <row r="25" spans="1:9" ht="15.75">
      <c r="A25" s="28" t="s">
        <v>42</v>
      </c>
      <c r="B25" s="20" t="s">
        <v>43</v>
      </c>
      <c r="C25" s="20"/>
      <c r="D25" s="20"/>
      <c r="E25" s="20"/>
      <c r="F25" s="20"/>
      <c r="G25" s="21">
        <v>2000</v>
      </c>
      <c r="H25" s="21">
        <v>2000</v>
      </c>
      <c r="I25" s="30">
        <v>66384</v>
      </c>
    </row>
    <row r="26" spans="1:9" ht="15.75">
      <c r="A26" s="24" t="s">
        <v>44</v>
      </c>
      <c r="B26" s="25" t="s">
        <v>45</v>
      </c>
      <c r="C26" s="25"/>
      <c r="D26" s="25"/>
      <c r="E26" s="25"/>
      <c r="F26" s="25"/>
      <c r="G26" s="26">
        <f>SUM(G18:G25)</f>
        <v>882838</v>
      </c>
      <c r="H26" s="26">
        <f>SUM(H18:H25)</f>
        <v>959574</v>
      </c>
      <c r="I26" s="27">
        <f>SUM(I18:I25)</f>
        <v>1095467</v>
      </c>
    </row>
    <row r="27" spans="1:9" ht="15.75">
      <c r="A27" s="15" t="s">
        <v>46</v>
      </c>
      <c r="B27" s="16" t="s">
        <v>47</v>
      </c>
      <c r="C27" s="16"/>
      <c r="D27" s="16"/>
      <c r="E27" s="16"/>
      <c r="F27" s="16"/>
      <c r="G27" s="15"/>
      <c r="H27" s="31"/>
      <c r="I27" s="29"/>
    </row>
    <row r="28" spans="1:9" ht="15.75">
      <c r="A28" s="19" t="s">
        <v>48</v>
      </c>
      <c r="B28" s="20" t="s">
        <v>49</v>
      </c>
      <c r="C28" s="20"/>
      <c r="D28" s="20"/>
      <c r="E28" s="20"/>
      <c r="F28" s="20"/>
      <c r="G28" s="32">
        <v>0</v>
      </c>
      <c r="H28" s="21">
        <f>SUM(H29:H30)</f>
        <v>71430</v>
      </c>
      <c r="I28" s="33">
        <f>SUM(I29:I30)</f>
        <v>75064</v>
      </c>
    </row>
    <row r="29" spans="1:9" ht="15.75">
      <c r="A29" s="19" t="s">
        <v>50</v>
      </c>
      <c r="B29" s="20" t="s">
        <v>51</v>
      </c>
      <c r="C29" s="20"/>
      <c r="D29" s="20"/>
      <c r="E29" s="20"/>
      <c r="F29" s="20"/>
      <c r="G29" s="32">
        <v>0</v>
      </c>
      <c r="H29" s="21">
        <f>46393+5684+3940+10260</f>
        <v>66277</v>
      </c>
      <c r="I29" s="29">
        <v>67612</v>
      </c>
    </row>
    <row r="30" spans="1:9" ht="15.75">
      <c r="A30" s="19" t="s">
        <v>52</v>
      </c>
      <c r="B30" s="20" t="s">
        <v>53</v>
      </c>
      <c r="C30" s="20"/>
      <c r="D30" s="20"/>
      <c r="E30" s="20"/>
      <c r="F30" s="20"/>
      <c r="G30" s="32">
        <v>0</v>
      </c>
      <c r="H30" s="21">
        <f>1900+3253</f>
        <v>5153</v>
      </c>
      <c r="I30" s="29">
        <v>7452</v>
      </c>
    </row>
    <row r="31" spans="1:9" ht="15.75">
      <c r="A31" s="19" t="s">
        <v>54</v>
      </c>
      <c r="B31" s="20" t="s">
        <v>55</v>
      </c>
      <c r="C31" s="20"/>
      <c r="D31" s="20"/>
      <c r="E31" s="20"/>
      <c r="F31" s="20"/>
      <c r="G31" s="32">
        <v>0</v>
      </c>
      <c r="H31" s="21">
        <v>0</v>
      </c>
      <c r="I31" s="29"/>
    </row>
    <row r="32" spans="1:9" ht="15.75">
      <c r="A32" s="19" t="s">
        <v>56</v>
      </c>
      <c r="B32" s="20" t="s">
        <v>57</v>
      </c>
      <c r="C32" s="20"/>
      <c r="D32" s="20"/>
      <c r="E32" s="20"/>
      <c r="F32" s="20"/>
      <c r="G32" s="21">
        <v>0</v>
      </c>
      <c r="H32" s="21">
        <v>300000</v>
      </c>
      <c r="I32" s="29">
        <v>303341</v>
      </c>
    </row>
    <row r="33" spans="1:9" ht="15.75">
      <c r="A33" s="19" t="s">
        <v>58</v>
      </c>
      <c r="B33" s="20" t="s">
        <v>59</v>
      </c>
      <c r="C33" s="20"/>
      <c r="D33" s="20"/>
      <c r="E33" s="20"/>
      <c r="F33" s="20"/>
      <c r="G33" s="21">
        <v>0</v>
      </c>
      <c r="H33" s="21">
        <v>600</v>
      </c>
      <c r="I33" s="29">
        <v>1000</v>
      </c>
    </row>
    <row r="34" spans="1:9" ht="15.75">
      <c r="A34" s="19" t="s">
        <v>60</v>
      </c>
      <c r="B34" s="20" t="s">
        <v>61</v>
      </c>
      <c r="C34" s="20"/>
      <c r="D34" s="20"/>
      <c r="E34" s="20"/>
      <c r="F34" s="20"/>
      <c r="G34" s="21">
        <v>0</v>
      </c>
      <c r="H34" s="21">
        <v>0</v>
      </c>
      <c r="I34" s="34"/>
    </row>
    <row r="35" spans="1:9" ht="15.75">
      <c r="A35" s="24" t="s">
        <v>62</v>
      </c>
      <c r="B35" s="25" t="s">
        <v>63</v>
      </c>
      <c r="C35" s="25"/>
      <c r="D35" s="25"/>
      <c r="E35" s="25"/>
      <c r="F35" s="25"/>
      <c r="G35" s="26">
        <f>SUM(G28:G34)</f>
        <v>0</v>
      </c>
      <c r="H35" s="26">
        <f>SUM(H32:H34)+H28</f>
        <v>372030</v>
      </c>
      <c r="I35" s="27">
        <f>SUM(I32:I34)+I28</f>
        <v>379405</v>
      </c>
    </row>
    <row r="36" spans="1:9" ht="15.75">
      <c r="A36" s="19" t="s">
        <v>64</v>
      </c>
      <c r="B36" s="20" t="s">
        <v>65</v>
      </c>
      <c r="C36" s="20"/>
      <c r="D36" s="20"/>
      <c r="E36" s="20"/>
      <c r="F36" s="20"/>
      <c r="G36" s="21">
        <v>81853</v>
      </c>
      <c r="H36" s="21">
        <f>G36+33080</f>
        <v>114933</v>
      </c>
      <c r="I36" s="29">
        <v>150432</v>
      </c>
    </row>
    <row r="37" spans="1:9" ht="15.75">
      <c r="A37" s="19" t="s">
        <v>66</v>
      </c>
      <c r="B37" s="20" t="s">
        <v>67</v>
      </c>
      <c r="C37" s="20"/>
      <c r="D37" s="20"/>
      <c r="E37" s="20"/>
      <c r="F37" s="20"/>
      <c r="G37" s="35">
        <v>279883</v>
      </c>
      <c r="H37" s="35">
        <v>578579</v>
      </c>
      <c r="I37" s="29">
        <v>388004</v>
      </c>
    </row>
    <row r="38" spans="1:9" ht="15.75">
      <c r="A38" s="19" t="s">
        <v>68</v>
      </c>
      <c r="B38" s="20" t="s">
        <v>69</v>
      </c>
      <c r="C38" s="20"/>
      <c r="D38" s="20"/>
      <c r="E38" s="20"/>
      <c r="F38" s="20"/>
      <c r="G38" s="35">
        <v>5000</v>
      </c>
      <c r="H38" s="35">
        <v>6500</v>
      </c>
      <c r="I38" s="29">
        <v>6500</v>
      </c>
    </row>
    <row r="39" spans="1:9" ht="15.75">
      <c r="A39" s="19" t="s">
        <v>70</v>
      </c>
      <c r="B39" s="20" t="s">
        <v>71</v>
      </c>
      <c r="C39" s="20"/>
      <c r="D39" s="20"/>
      <c r="E39" s="20"/>
      <c r="F39" s="20"/>
      <c r="G39" s="35">
        <v>0</v>
      </c>
      <c r="H39" s="35"/>
      <c r="I39" s="29"/>
    </row>
    <row r="40" spans="1:9" ht="15.75">
      <c r="A40" s="19" t="s">
        <v>72</v>
      </c>
      <c r="B40" s="20" t="s">
        <v>73</v>
      </c>
      <c r="C40" s="20"/>
      <c r="D40" s="20"/>
      <c r="E40" s="20"/>
      <c r="F40" s="20"/>
      <c r="G40" s="35">
        <v>0</v>
      </c>
      <c r="H40" s="35"/>
      <c r="I40" s="29"/>
    </row>
    <row r="41" spans="1:9" ht="15.75">
      <c r="A41" s="19" t="s">
        <v>74</v>
      </c>
      <c r="B41" s="20" t="s">
        <v>75</v>
      </c>
      <c r="C41" s="20"/>
      <c r="D41" s="20"/>
      <c r="E41" s="20"/>
      <c r="F41" s="20"/>
      <c r="G41" s="35">
        <v>8000</v>
      </c>
      <c r="H41" s="35">
        <v>12000</v>
      </c>
      <c r="I41" s="29">
        <v>12000</v>
      </c>
    </row>
    <row r="42" spans="1:9" ht="15.75">
      <c r="A42" s="24" t="s">
        <v>76</v>
      </c>
      <c r="B42" s="25" t="s">
        <v>77</v>
      </c>
      <c r="C42" s="25"/>
      <c r="D42" s="25"/>
      <c r="E42" s="25"/>
      <c r="F42" s="25"/>
      <c r="G42" s="26">
        <f>SUM(G36:G41)</f>
        <v>374736</v>
      </c>
      <c r="H42" s="26">
        <f>SUM(H36:H41)</f>
        <v>712012</v>
      </c>
      <c r="I42" s="27">
        <f>SUM(I36:I41)</f>
        <v>556936</v>
      </c>
    </row>
    <row r="43" spans="1:9">
      <c r="A43" s="36"/>
      <c r="B43" s="37"/>
      <c r="C43" s="37"/>
      <c r="D43" s="37"/>
      <c r="E43" s="37"/>
      <c r="F43" s="37"/>
      <c r="G43" s="37"/>
      <c r="H43" s="18"/>
      <c r="I43" s="38"/>
    </row>
    <row r="44" spans="1:9" ht="15.75">
      <c r="A44" s="24" t="s">
        <v>78</v>
      </c>
      <c r="B44" s="25" t="s">
        <v>79</v>
      </c>
      <c r="C44" s="25"/>
      <c r="D44" s="25"/>
      <c r="E44" s="25"/>
      <c r="F44" s="25"/>
      <c r="G44" s="39">
        <f>G17+G35</f>
        <v>1021148</v>
      </c>
      <c r="H44" s="39">
        <f>H17+H35</f>
        <v>1438383</v>
      </c>
      <c r="I44" s="40">
        <f>I17+I35</f>
        <v>1519816</v>
      </c>
    </row>
    <row r="45" spans="1:9">
      <c r="A45" s="36"/>
      <c r="B45" s="37"/>
      <c r="C45" s="37"/>
      <c r="D45" s="37"/>
      <c r="E45" s="37"/>
      <c r="F45" s="37"/>
      <c r="G45" s="37"/>
      <c r="H45" s="18"/>
      <c r="I45" s="38"/>
    </row>
    <row r="46" spans="1:9" ht="15.75">
      <c r="A46" s="24">
        <v>34</v>
      </c>
      <c r="B46" s="25" t="s">
        <v>80</v>
      </c>
      <c r="C46" s="25"/>
      <c r="D46" s="25"/>
      <c r="E46" s="25"/>
      <c r="F46" s="25"/>
      <c r="G46" s="39">
        <f>G26+G42</f>
        <v>1257574</v>
      </c>
      <c r="H46" s="39">
        <f>H26+H42</f>
        <v>1671586</v>
      </c>
      <c r="I46" s="40">
        <f>I26+I42</f>
        <v>1652403</v>
      </c>
    </row>
    <row r="47" spans="1:9" ht="15.75">
      <c r="A47" s="10"/>
      <c r="B47" s="41"/>
      <c r="C47" s="41"/>
      <c r="D47" s="41"/>
      <c r="E47" s="41"/>
      <c r="F47" s="41"/>
      <c r="G47" s="41"/>
      <c r="H47" s="18"/>
      <c r="I47" s="38"/>
    </row>
    <row r="48" spans="1:9" ht="15.75">
      <c r="A48" s="15" t="s">
        <v>81</v>
      </c>
      <c r="B48" s="42" t="s">
        <v>82</v>
      </c>
      <c r="C48" s="42"/>
      <c r="D48" s="42"/>
      <c r="E48" s="42"/>
      <c r="F48" s="42"/>
      <c r="G48" s="36"/>
      <c r="H48" s="36"/>
      <c r="I48" s="29"/>
    </row>
    <row r="49" spans="1:9" ht="15.75">
      <c r="A49" s="19" t="s">
        <v>83</v>
      </c>
      <c r="B49" s="23" t="s">
        <v>84</v>
      </c>
      <c r="C49" s="23"/>
      <c r="D49" s="23"/>
      <c r="E49" s="23"/>
      <c r="F49" s="23"/>
      <c r="G49" s="21"/>
      <c r="H49" s="21"/>
      <c r="I49" s="29"/>
    </row>
    <row r="50" spans="1:9" ht="15.75">
      <c r="A50" s="19" t="s">
        <v>85</v>
      </c>
      <c r="B50" s="20" t="s">
        <v>86</v>
      </c>
      <c r="C50" s="20"/>
      <c r="D50" s="20"/>
      <c r="E50" s="20"/>
      <c r="F50" s="20"/>
      <c r="G50" s="21">
        <v>0</v>
      </c>
      <c r="H50" s="21">
        <v>0</v>
      </c>
      <c r="I50" s="29"/>
    </row>
    <row r="51" spans="1:9" ht="15.75">
      <c r="A51" s="19" t="s">
        <v>87</v>
      </c>
      <c r="B51" s="23" t="s">
        <v>88</v>
      </c>
      <c r="C51" s="23"/>
      <c r="D51" s="23"/>
      <c r="E51" s="23"/>
      <c r="F51" s="23"/>
      <c r="G51" s="21">
        <v>236426</v>
      </c>
      <c r="H51" s="35">
        <f>G51-3223</f>
        <v>233203</v>
      </c>
      <c r="I51" s="29">
        <v>233204</v>
      </c>
    </row>
    <row r="52" spans="1:9" ht="15.75">
      <c r="A52" s="19" t="s">
        <v>89</v>
      </c>
      <c r="B52" s="23" t="s">
        <v>90</v>
      </c>
      <c r="C52" s="23"/>
      <c r="D52" s="23"/>
      <c r="E52" s="23"/>
      <c r="F52" s="23"/>
      <c r="G52" s="21"/>
      <c r="H52" s="35"/>
      <c r="I52" s="43">
        <v>14412</v>
      </c>
    </row>
    <row r="53" spans="1:9" ht="15.75">
      <c r="A53" s="19" t="s">
        <v>91</v>
      </c>
      <c r="B53" s="23" t="s">
        <v>92</v>
      </c>
      <c r="C53" s="23"/>
      <c r="D53" s="23"/>
      <c r="E53" s="23"/>
      <c r="F53" s="23"/>
      <c r="G53" s="21"/>
      <c r="H53" s="21"/>
      <c r="I53" s="29"/>
    </row>
    <row r="54" spans="1:9" ht="15.75">
      <c r="A54" s="15" t="s">
        <v>93</v>
      </c>
      <c r="B54" s="16" t="s">
        <v>94</v>
      </c>
      <c r="C54" s="16"/>
      <c r="D54" s="16"/>
      <c r="E54" s="16"/>
      <c r="F54" s="16"/>
      <c r="G54" s="44">
        <f>SUM(G48:G51)</f>
        <v>236426</v>
      </c>
      <c r="H54" s="44">
        <f>SUM(H48:H51)</f>
        <v>233203</v>
      </c>
      <c r="I54" s="45">
        <f>SUM(I48:I53)</f>
        <v>247616</v>
      </c>
    </row>
    <row r="55" spans="1:9" ht="15.75">
      <c r="A55" s="19" t="s">
        <v>95</v>
      </c>
      <c r="B55" s="20" t="s">
        <v>96</v>
      </c>
      <c r="C55" s="20"/>
      <c r="D55" s="20"/>
      <c r="E55" s="20"/>
      <c r="F55" s="20"/>
      <c r="G55" s="21"/>
      <c r="H55" s="21"/>
      <c r="I55" s="29"/>
    </row>
    <row r="56" spans="1:9" ht="15.75">
      <c r="A56" s="19" t="s">
        <v>97</v>
      </c>
      <c r="B56" s="20" t="s">
        <v>98</v>
      </c>
      <c r="C56" s="20"/>
      <c r="D56" s="20"/>
      <c r="E56" s="20"/>
      <c r="F56" s="20"/>
      <c r="G56" s="21"/>
      <c r="H56" s="21"/>
      <c r="I56" s="29">
        <v>100000</v>
      </c>
    </row>
    <row r="57" spans="1:9" ht="15.75">
      <c r="A57" s="19" t="s">
        <v>89</v>
      </c>
      <c r="B57" s="23" t="s">
        <v>99</v>
      </c>
      <c r="C57" s="23"/>
      <c r="D57" s="23"/>
      <c r="E57" s="23"/>
      <c r="F57" s="23"/>
      <c r="G57" s="21"/>
      <c r="H57" s="35"/>
      <c r="I57" s="43">
        <v>15029</v>
      </c>
    </row>
    <row r="58" spans="1:9" ht="15.75">
      <c r="A58" s="19" t="s">
        <v>100</v>
      </c>
      <c r="B58" s="20" t="s">
        <v>101</v>
      </c>
      <c r="C58" s="20"/>
      <c r="D58" s="20"/>
      <c r="E58" s="20"/>
      <c r="F58" s="20"/>
      <c r="G58" s="21"/>
      <c r="H58" s="21"/>
      <c r="I58" s="29"/>
    </row>
    <row r="59" spans="1:9" ht="15.75">
      <c r="A59" s="15" t="s">
        <v>102</v>
      </c>
      <c r="B59" s="46" t="s">
        <v>103</v>
      </c>
      <c r="C59" s="46"/>
      <c r="D59" s="46"/>
      <c r="E59" s="46"/>
      <c r="F59" s="46"/>
      <c r="G59" s="44">
        <f>SUM(G55:G58)</f>
        <v>0</v>
      </c>
      <c r="H59" s="44">
        <f>SUM(H55:H58)</f>
        <v>0</v>
      </c>
      <c r="I59" s="45">
        <f>SUM(I55:I58)</f>
        <v>115029</v>
      </c>
    </row>
    <row r="60" spans="1:9">
      <c r="A60" s="15"/>
      <c r="B60" s="47"/>
      <c r="C60" s="47"/>
      <c r="D60" s="47"/>
      <c r="E60" s="47"/>
      <c r="F60" s="47"/>
      <c r="G60" s="47"/>
      <c r="H60" s="18"/>
      <c r="I60" s="38"/>
    </row>
    <row r="61" spans="1:9" ht="15.75">
      <c r="A61" s="24" t="s">
        <v>104</v>
      </c>
      <c r="B61" s="48" t="s">
        <v>105</v>
      </c>
      <c r="C61" s="48"/>
      <c r="D61" s="48"/>
      <c r="E61" s="48"/>
      <c r="F61" s="48"/>
      <c r="G61" s="49">
        <f>G44+G54</f>
        <v>1257574</v>
      </c>
      <c r="H61" s="49">
        <f>H44+H54</f>
        <v>1671586</v>
      </c>
      <c r="I61" s="50">
        <f>I44+I54</f>
        <v>1767432</v>
      </c>
    </row>
    <row r="62" spans="1:9" ht="15.75">
      <c r="A62" s="15"/>
      <c r="B62" s="51"/>
      <c r="C62" s="51"/>
      <c r="D62" s="51"/>
      <c r="E62" s="51"/>
      <c r="F62" s="51"/>
      <c r="G62" s="51"/>
      <c r="H62" s="18"/>
      <c r="I62" s="38"/>
    </row>
    <row r="63" spans="1:9" ht="15.75">
      <c r="A63" s="24" t="s">
        <v>104</v>
      </c>
      <c r="B63" s="48" t="s">
        <v>106</v>
      </c>
      <c r="C63" s="48"/>
      <c r="D63" s="48"/>
      <c r="E63" s="48"/>
      <c r="F63" s="48"/>
      <c r="G63" s="49">
        <f>G46+G59</f>
        <v>1257574</v>
      </c>
      <c r="H63" s="49">
        <f>H46+H59</f>
        <v>1671586</v>
      </c>
      <c r="I63" s="50">
        <f>I46+I59</f>
        <v>1767432</v>
      </c>
    </row>
    <row r="64" spans="1:9">
      <c r="A64" s="3"/>
      <c r="B64" s="3"/>
      <c r="C64" s="3"/>
      <c r="D64" s="3"/>
      <c r="E64" s="3"/>
      <c r="F64" s="3"/>
      <c r="G64" s="52"/>
      <c r="H64" s="52"/>
      <c r="I64" s="3"/>
    </row>
    <row r="65" spans="1:9">
      <c r="A65" s="3"/>
      <c r="B65" s="3"/>
      <c r="C65" s="3"/>
      <c r="D65" s="3"/>
      <c r="E65" s="3"/>
      <c r="F65" s="3"/>
      <c r="G65" s="52"/>
      <c r="H65" s="52"/>
      <c r="I65" s="3"/>
    </row>
    <row r="66" spans="1:9">
      <c r="A66" s="3"/>
      <c r="B66" s="3"/>
      <c r="C66" s="3"/>
      <c r="D66" s="3"/>
      <c r="E66" s="3"/>
      <c r="F66" s="3"/>
      <c r="G66" s="53"/>
      <c r="H66" s="53"/>
      <c r="I66" s="54"/>
    </row>
    <row r="67" spans="1:9">
      <c r="A67" s="3"/>
      <c r="B67" s="3"/>
      <c r="C67" s="3"/>
      <c r="D67" s="3"/>
      <c r="E67" s="3"/>
      <c r="F67" s="3"/>
      <c r="G67" s="52"/>
      <c r="H67" s="52"/>
      <c r="I67" s="3"/>
    </row>
  </sheetData>
  <mergeCells count="63">
    <mergeCell ref="B62:G62"/>
    <mergeCell ref="B63:F63"/>
    <mergeCell ref="B56:F56"/>
    <mergeCell ref="B57:F57"/>
    <mergeCell ref="B58:F58"/>
    <mergeCell ref="B59:F59"/>
    <mergeCell ref="B60:G60"/>
    <mergeCell ref="B61:F61"/>
    <mergeCell ref="B50:F50"/>
    <mergeCell ref="B51:F51"/>
    <mergeCell ref="B52:F52"/>
    <mergeCell ref="B53:F53"/>
    <mergeCell ref="B54:F54"/>
    <mergeCell ref="B55:F55"/>
    <mergeCell ref="B44:F44"/>
    <mergeCell ref="B45:G45"/>
    <mergeCell ref="B46:F46"/>
    <mergeCell ref="B47:G47"/>
    <mergeCell ref="B48:F48"/>
    <mergeCell ref="B49:F49"/>
    <mergeCell ref="B38:F38"/>
    <mergeCell ref="B39:F39"/>
    <mergeCell ref="B40:F40"/>
    <mergeCell ref="B41:F41"/>
    <mergeCell ref="B42:F42"/>
    <mergeCell ref="B43:G43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2017-05-31T12:25:13Z</dcterms:created>
  <dcterms:modified xsi:type="dcterms:W3CDTF">2017-05-31T12:25:25Z</dcterms:modified>
</cp:coreProperties>
</file>