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9FC5A754-80F2-43D3-9EC8-0472128B7E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. terv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1" i="3"/>
  <c r="B40" i="3"/>
  <c r="B39" i="3"/>
  <c r="B38" i="3"/>
  <c r="B37" i="3"/>
  <c r="B36" i="3"/>
  <c r="B35" i="3"/>
  <c r="B30" i="3"/>
  <c r="B29" i="3"/>
  <c r="B28" i="3"/>
  <c r="B27" i="3"/>
  <c r="B26" i="3"/>
  <c r="B25" i="3"/>
  <c r="B22" i="3"/>
  <c r="B24" i="3" s="1"/>
  <c r="B7" i="3"/>
  <c r="B31" i="3" l="1"/>
  <c r="B32" i="3" s="1"/>
  <c r="B33" i="3" s="1"/>
  <c r="B53" i="3"/>
  <c r="B55" i="3" s="1"/>
  <c r="B15" i="3"/>
  <c r="B56" i="3" l="1"/>
</calcChain>
</file>

<file path=xl/sharedStrings.xml><?xml version="1.0" encoding="utf-8"?>
<sst xmlns="http://schemas.openxmlformats.org/spreadsheetml/2006/main" count="57" uniqueCount="57">
  <si>
    <t>Állami támogatás összesen</t>
  </si>
  <si>
    <t>Óvodaped.</t>
  </si>
  <si>
    <t>Segítők</t>
  </si>
  <si>
    <t>Működtetés</t>
  </si>
  <si>
    <t>Ped II.</t>
  </si>
  <si>
    <t>Térítési díj bevétel (áfával növelten)</t>
  </si>
  <si>
    <t>Bevételek összesen</t>
  </si>
  <si>
    <t>Bér</t>
  </si>
  <si>
    <t>Óvoda vezető bére</t>
  </si>
  <si>
    <t>Óvoda titkár bére</t>
  </si>
  <si>
    <t>Helyettesítés bér (párhuzamos fogl. 3 hó)</t>
  </si>
  <si>
    <t>Jubileumi jutalom</t>
  </si>
  <si>
    <t>Külső óraadók (SNI)</t>
  </si>
  <si>
    <t xml:space="preserve">Cafetéria </t>
  </si>
  <si>
    <t>Utiktg térítés (munkábajárás)</t>
  </si>
  <si>
    <t>Személyi juttatások összesen:</t>
  </si>
  <si>
    <t>Bér járuléka</t>
  </si>
  <si>
    <t>Óvoda vezető bérének járuléka</t>
  </si>
  <si>
    <t>Óvoda titkár bérének járuléka</t>
  </si>
  <si>
    <t>Helyettesítés járuléka (párhuzamos fogl. 3 hó)</t>
  </si>
  <si>
    <t>Jubileumi jutalom járuléka</t>
  </si>
  <si>
    <t>Külső óraadók járuléka</t>
  </si>
  <si>
    <t>Cafetéria járuléka</t>
  </si>
  <si>
    <t>Járulék összesen</t>
  </si>
  <si>
    <t>Személyi jellegű kiadások összesen</t>
  </si>
  <si>
    <t>Utiktg térítés (kiküdetés)</t>
  </si>
  <si>
    <t>Munkaruha</t>
  </si>
  <si>
    <t>Gyógyszer</t>
  </si>
  <si>
    <t>Könyv, folyóirat</t>
  </si>
  <si>
    <t>Szakmai anyag, irodaszer, nyomtatvány</t>
  </si>
  <si>
    <t>Kisértékű tárgyi eszköz</t>
  </si>
  <si>
    <t>Továbbképzés</t>
  </si>
  <si>
    <t>Szállítás</t>
  </si>
  <si>
    <t>Postaköltség</t>
  </si>
  <si>
    <t>Játék felülvizsg.</t>
  </si>
  <si>
    <t>Telefon</t>
  </si>
  <si>
    <t>Fénymásoló bérlet</t>
  </si>
  <si>
    <t>SNI számlás</t>
  </si>
  <si>
    <t>Alapanyag beszerzés</t>
  </si>
  <si>
    <t>tisztítószer, egyéb eszköz</t>
  </si>
  <si>
    <t>winmenza program</t>
  </si>
  <si>
    <t>közüzemi díjak</t>
  </si>
  <si>
    <t>szemétszáll, kéményell, rágcsálóírtás, egyéb szolg</t>
  </si>
  <si>
    <t>Bankktg.</t>
  </si>
  <si>
    <t>Áfa</t>
  </si>
  <si>
    <t>Egyéb (visszatérítés)</t>
  </si>
  <si>
    <t>Dologi kiadások</t>
  </si>
  <si>
    <t>Kiadások összesen</t>
  </si>
  <si>
    <t>Összesen</t>
  </si>
  <si>
    <t xml:space="preserve">Vértesalja Óvoda 2019. évi összesített költségvetése </t>
  </si>
  <si>
    <t>GYES, GYED finanszírozás</t>
  </si>
  <si>
    <t>11 fő óvodapedagógus</t>
  </si>
  <si>
    <t>Vértesalja Óvoda engedélyezett létszáma 2019. évben összesen 18 fő közalkalmazott</t>
  </si>
  <si>
    <t>7 fő óvodapedagógust közvetlenül segítő</t>
  </si>
  <si>
    <t>Önkormányzatok által befizetendő</t>
  </si>
  <si>
    <t>Megnevezés</t>
  </si>
  <si>
    <t>14. 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</si>
</sst>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5" fillId="0" borderId="0" xfId="0" applyFont="1" applyFill="1"/>
    <xf numFmtId="0" fontId="3" fillId="0" borderId="0" xfId="0" applyFont="1" applyFill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2" fillId="0" borderId="3" xfId="0" applyFont="1" applyFill="1" applyBorder="1"/>
    <xf numFmtId="0" fontId="4" fillId="0" borderId="3" xfId="0" applyFont="1" applyFill="1" applyBorder="1"/>
    <xf numFmtId="0" fontId="6" fillId="0" borderId="3" xfId="0" applyFont="1" applyFill="1" applyBorder="1"/>
    <xf numFmtId="164" fontId="4" fillId="0" borderId="4" xfId="0" applyNumberFormat="1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/>
    <xf numFmtId="164" fontId="2" fillId="0" borderId="4" xfId="0" applyNumberFormat="1" applyFont="1" applyFill="1" applyBorder="1"/>
    <xf numFmtId="0" fontId="4" fillId="2" borderId="5" xfId="0" applyFont="1" applyFill="1" applyBorder="1"/>
    <xf numFmtId="164" fontId="4" fillId="2" borderId="6" xfId="0" applyNumberFormat="1" applyFont="1" applyFill="1" applyBorder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0"/>
  <sheetViews>
    <sheetView tabSelected="1" workbookViewId="0">
      <selection sqref="A1:B1"/>
    </sheetView>
  </sheetViews>
  <sheetFormatPr defaultColWidth="24.109375" defaultRowHeight="15" x14ac:dyDescent="0.25"/>
  <cols>
    <col min="1" max="1" width="48.33203125" style="1" customWidth="1"/>
    <col min="2" max="2" width="26.33203125" style="1" bestFit="1" customWidth="1"/>
    <col min="3" max="16384" width="24.109375" style="1"/>
  </cols>
  <sheetData>
    <row r="1" spans="1:5" ht="15.6" x14ac:dyDescent="0.3">
      <c r="A1" s="20" t="s">
        <v>56</v>
      </c>
      <c r="B1" s="20"/>
      <c r="C1" s="16"/>
      <c r="D1" s="16"/>
      <c r="E1" s="16"/>
    </row>
    <row r="3" spans="1:5" ht="15.6" customHeight="1" x14ac:dyDescent="0.25">
      <c r="A3" s="19" t="s">
        <v>49</v>
      </c>
      <c r="B3" s="19"/>
    </row>
    <row r="4" spans="1:5" x14ac:dyDescent="0.25">
      <c r="A4" s="19"/>
      <c r="B4" s="19"/>
    </row>
    <row r="5" spans="1:5" ht="15.6" thickBot="1" x14ac:dyDescent="0.3"/>
    <row r="6" spans="1:5" ht="15.6" x14ac:dyDescent="0.3">
      <c r="A6" s="17" t="s">
        <v>55</v>
      </c>
      <c r="B6" s="18" t="s">
        <v>48</v>
      </c>
    </row>
    <row r="7" spans="1:5" x14ac:dyDescent="0.25">
      <c r="A7" s="7" t="s">
        <v>0</v>
      </c>
      <c r="B7" s="13">
        <f>SUM(B8:B11)</f>
        <v>75078750</v>
      </c>
    </row>
    <row r="8" spans="1:5" x14ac:dyDescent="0.25">
      <c r="A8" s="7" t="s">
        <v>1</v>
      </c>
      <c r="B8" s="13">
        <v>47649350</v>
      </c>
    </row>
    <row r="9" spans="1:5" x14ac:dyDescent="0.25">
      <c r="A9" s="7" t="s">
        <v>2</v>
      </c>
      <c r="B9" s="13">
        <v>15435000</v>
      </c>
    </row>
    <row r="10" spans="1:5" x14ac:dyDescent="0.25">
      <c r="A10" s="7" t="s">
        <v>3</v>
      </c>
      <c r="B10" s="13">
        <v>11201000</v>
      </c>
    </row>
    <row r="11" spans="1:5" x14ac:dyDescent="0.25">
      <c r="A11" s="7" t="s">
        <v>4</v>
      </c>
      <c r="B11" s="13">
        <v>793400</v>
      </c>
    </row>
    <row r="12" spans="1:5" x14ac:dyDescent="0.25">
      <c r="A12" s="7" t="s">
        <v>5</v>
      </c>
      <c r="B12" s="13">
        <v>0</v>
      </c>
    </row>
    <row r="13" spans="1:5" x14ac:dyDescent="0.25">
      <c r="A13" s="7" t="s">
        <v>50</v>
      </c>
      <c r="B13" s="13">
        <v>0</v>
      </c>
    </row>
    <row r="14" spans="1:5" x14ac:dyDescent="0.25">
      <c r="A14" s="7" t="s">
        <v>54</v>
      </c>
      <c r="B14" s="13">
        <v>2443492</v>
      </c>
    </row>
    <row r="15" spans="1:5" s="3" customFormat="1" ht="15.6" x14ac:dyDescent="0.3">
      <c r="A15" s="11" t="s">
        <v>6</v>
      </c>
      <c r="B15" s="12">
        <f>B12+B7+B14</f>
        <v>77522242</v>
      </c>
    </row>
    <row r="16" spans="1:5" x14ac:dyDescent="0.25">
      <c r="A16" s="7" t="s">
        <v>7</v>
      </c>
      <c r="B16" s="13">
        <v>49831091</v>
      </c>
    </row>
    <row r="17" spans="1:4" x14ac:dyDescent="0.25">
      <c r="A17" s="7" t="s">
        <v>8</v>
      </c>
      <c r="B17" s="13">
        <v>4929600</v>
      </c>
    </row>
    <row r="18" spans="1:4" x14ac:dyDescent="0.25">
      <c r="A18" s="7" t="s">
        <v>9</v>
      </c>
      <c r="B18" s="13">
        <v>2728800</v>
      </c>
    </row>
    <row r="19" spans="1:4" x14ac:dyDescent="0.25">
      <c r="A19" s="7" t="s">
        <v>10</v>
      </c>
      <c r="B19" s="13">
        <v>750000</v>
      </c>
    </row>
    <row r="20" spans="1:4" x14ac:dyDescent="0.25">
      <c r="A20" s="7" t="s">
        <v>11</v>
      </c>
      <c r="B20" s="13">
        <v>1688500</v>
      </c>
    </row>
    <row r="21" spans="1:4" x14ac:dyDescent="0.25">
      <c r="A21" s="7" t="s">
        <v>12</v>
      </c>
      <c r="B21" s="13">
        <v>792590</v>
      </c>
    </row>
    <row r="22" spans="1:4" x14ac:dyDescent="0.25">
      <c r="A22" s="7" t="s">
        <v>13</v>
      </c>
      <c r="B22" s="13">
        <f>(18*89405)+(3*7450)</f>
        <v>1631640</v>
      </c>
    </row>
    <row r="23" spans="1:4" x14ac:dyDescent="0.25">
      <c r="A23" s="7" t="s">
        <v>14</v>
      </c>
      <c r="B23" s="13">
        <v>281160</v>
      </c>
    </row>
    <row r="24" spans="1:4" s="3" customFormat="1" ht="15.6" x14ac:dyDescent="0.3">
      <c r="A24" s="8" t="s">
        <v>15</v>
      </c>
      <c r="B24" s="10">
        <f>SUM(B16:B23)</f>
        <v>62633381</v>
      </c>
    </row>
    <row r="25" spans="1:4" x14ac:dyDescent="0.25">
      <c r="A25" s="7" t="s">
        <v>16</v>
      </c>
      <c r="B25" s="13">
        <f t="shared" ref="B25:B30" si="0">B16*0.195</f>
        <v>9717062.745000001</v>
      </c>
      <c r="C25" s="2"/>
      <c r="D25" s="2"/>
    </row>
    <row r="26" spans="1:4" x14ac:dyDescent="0.25">
      <c r="A26" s="7" t="s">
        <v>17</v>
      </c>
      <c r="B26" s="13">
        <f t="shared" si="0"/>
        <v>961272</v>
      </c>
      <c r="C26" s="2"/>
    </row>
    <row r="27" spans="1:4" x14ac:dyDescent="0.25">
      <c r="A27" s="7" t="s">
        <v>18</v>
      </c>
      <c r="B27" s="13">
        <f t="shared" si="0"/>
        <v>532116</v>
      </c>
      <c r="C27" s="2"/>
    </row>
    <row r="28" spans="1:4" x14ac:dyDescent="0.25">
      <c r="A28" s="7" t="s">
        <v>19</v>
      </c>
      <c r="B28" s="13">
        <f t="shared" si="0"/>
        <v>146250</v>
      </c>
    </row>
    <row r="29" spans="1:4" x14ac:dyDescent="0.25">
      <c r="A29" s="7" t="s">
        <v>20</v>
      </c>
      <c r="B29" s="13">
        <f t="shared" si="0"/>
        <v>329257.5</v>
      </c>
    </row>
    <row r="30" spans="1:4" x14ac:dyDescent="0.25">
      <c r="A30" s="7" t="s">
        <v>21</v>
      </c>
      <c r="B30" s="13">
        <f t="shared" si="0"/>
        <v>154555.05000000002</v>
      </c>
    </row>
    <row r="31" spans="1:4" x14ac:dyDescent="0.25">
      <c r="A31" s="7" t="s">
        <v>22</v>
      </c>
      <c r="B31" s="13">
        <f>B22*0.3422</f>
        <v>558347.20799999998</v>
      </c>
    </row>
    <row r="32" spans="1:4" s="3" customFormat="1" ht="15.6" x14ac:dyDescent="0.3">
      <c r="A32" s="8" t="s">
        <v>23</v>
      </c>
      <c r="B32" s="10">
        <f>SUM(B25:B31)</f>
        <v>12398860.503000002</v>
      </c>
    </row>
    <row r="33" spans="1:2" ht="15.6" x14ac:dyDescent="0.3">
      <c r="A33" s="8" t="s">
        <v>24</v>
      </c>
      <c r="B33" s="10">
        <f>B24+B32</f>
        <v>75032241.503000006</v>
      </c>
    </row>
    <row r="34" spans="1:2" x14ac:dyDescent="0.25">
      <c r="A34" s="7" t="s">
        <v>25</v>
      </c>
      <c r="B34" s="13">
        <v>80000</v>
      </c>
    </row>
    <row r="35" spans="1:2" x14ac:dyDescent="0.25">
      <c r="A35" s="7" t="s">
        <v>26</v>
      </c>
      <c r="B35" s="13">
        <f>180000/127*100</f>
        <v>141732.28346456692</v>
      </c>
    </row>
    <row r="36" spans="1:2" x14ac:dyDescent="0.25">
      <c r="A36" s="7" t="s">
        <v>27</v>
      </c>
      <c r="B36" s="13">
        <f>45000/105*100</f>
        <v>42857.142857142855</v>
      </c>
    </row>
    <row r="37" spans="1:2" x14ac:dyDescent="0.25">
      <c r="A37" s="7" t="s">
        <v>28</v>
      </c>
      <c r="B37" s="13">
        <f>200000/105*100</f>
        <v>190476.19047619047</v>
      </c>
    </row>
    <row r="38" spans="1:2" x14ac:dyDescent="0.25">
      <c r="A38" s="7" t="s">
        <v>29</v>
      </c>
      <c r="B38" s="13">
        <f>450000/127*100</f>
        <v>354330.70866141736</v>
      </c>
    </row>
    <row r="39" spans="1:2" x14ac:dyDescent="0.25">
      <c r="A39" s="7" t="s">
        <v>30</v>
      </c>
      <c r="B39" s="13">
        <f>675000/127*100</f>
        <v>531496.06299212598</v>
      </c>
    </row>
    <row r="40" spans="1:2" x14ac:dyDescent="0.25">
      <c r="A40" s="7" t="s">
        <v>31</v>
      </c>
      <c r="B40" s="13">
        <f>50000/127*100</f>
        <v>39370.078740157478</v>
      </c>
    </row>
    <row r="41" spans="1:2" x14ac:dyDescent="0.25">
      <c r="A41" s="7" t="s">
        <v>32</v>
      </c>
      <c r="B41" s="13">
        <f>120000/127*100</f>
        <v>94488.188976377962</v>
      </c>
    </row>
    <row r="42" spans="1:2" x14ac:dyDescent="0.25">
      <c r="A42" s="7" t="s">
        <v>33</v>
      </c>
      <c r="B42" s="13">
        <v>70000</v>
      </c>
    </row>
    <row r="43" spans="1:2" x14ac:dyDescent="0.25">
      <c r="A43" s="7" t="s">
        <v>34</v>
      </c>
      <c r="B43" s="13">
        <f>300000/127*100</f>
        <v>236220.47244094487</v>
      </c>
    </row>
    <row r="44" spans="1:2" x14ac:dyDescent="0.25">
      <c r="A44" s="7" t="s">
        <v>35</v>
      </c>
      <c r="B44" s="13">
        <f>50000/127*100</f>
        <v>39370.078740157478</v>
      </c>
    </row>
    <row r="45" spans="1:2" x14ac:dyDescent="0.25">
      <c r="A45" s="7" t="s">
        <v>36</v>
      </c>
      <c r="B45" s="13">
        <v>20000</v>
      </c>
    </row>
    <row r="46" spans="1:2" x14ac:dyDescent="0.25">
      <c r="A46" s="7" t="s">
        <v>37</v>
      </c>
      <c r="B46" s="13">
        <v>50000</v>
      </c>
    </row>
    <row r="47" spans="1:2" x14ac:dyDescent="0.25">
      <c r="A47" s="7" t="s">
        <v>38</v>
      </c>
      <c r="B47" s="13">
        <v>0</v>
      </c>
    </row>
    <row r="48" spans="1:2" x14ac:dyDescent="0.25">
      <c r="A48" s="7" t="s">
        <v>39</v>
      </c>
      <c r="B48" s="13">
        <v>0</v>
      </c>
    </row>
    <row r="49" spans="1:2" x14ac:dyDescent="0.25">
      <c r="A49" s="7" t="s">
        <v>40</v>
      </c>
      <c r="B49" s="13">
        <v>0</v>
      </c>
    </row>
    <row r="50" spans="1:2" x14ac:dyDescent="0.25">
      <c r="A50" s="7" t="s">
        <v>41</v>
      </c>
      <c r="B50" s="13">
        <v>0</v>
      </c>
    </row>
    <row r="51" spans="1:2" x14ac:dyDescent="0.25">
      <c r="A51" s="9" t="s">
        <v>42</v>
      </c>
      <c r="B51" s="13">
        <v>0</v>
      </c>
    </row>
    <row r="52" spans="1:2" x14ac:dyDescent="0.25">
      <c r="A52" s="7" t="s">
        <v>43</v>
      </c>
      <c r="B52" s="13">
        <v>200000</v>
      </c>
    </row>
    <row r="53" spans="1:2" s="4" customFormat="1" x14ac:dyDescent="0.25">
      <c r="A53" s="7" t="s">
        <v>44</v>
      </c>
      <c r="B53" s="13">
        <f t="shared" ref="B53" si="1">(B36+B37)*0.05+(B38+B39+B40+B41+B43+B44+B35)*0.27</f>
        <v>399658.79265091871</v>
      </c>
    </row>
    <row r="54" spans="1:2" s="3" customFormat="1" ht="15.6" x14ac:dyDescent="0.3">
      <c r="A54" s="7" t="s">
        <v>45</v>
      </c>
      <c r="B54" s="13">
        <v>0</v>
      </c>
    </row>
    <row r="55" spans="1:2" ht="15.6" x14ac:dyDescent="0.3">
      <c r="A55" s="8" t="s">
        <v>46</v>
      </c>
      <c r="B55" s="10">
        <f>SUM(B34:B54)</f>
        <v>2490000</v>
      </c>
    </row>
    <row r="56" spans="1:2" s="3" customFormat="1" ht="16.2" thickBot="1" x14ac:dyDescent="0.35">
      <c r="A56" s="14" t="s">
        <v>47</v>
      </c>
      <c r="B56" s="15">
        <f>B24+B32+B55</f>
        <v>77522241.503000006</v>
      </c>
    </row>
    <row r="57" spans="1:2" ht="15.6" x14ac:dyDescent="0.3">
      <c r="A57" s="5"/>
      <c r="B57" s="6"/>
    </row>
    <row r="58" spans="1:2" x14ac:dyDescent="0.25">
      <c r="A58" s="1" t="s">
        <v>52</v>
      </c>
    </row>
    <row r="59" spans="1:2" x14ac:dyDescent="0.25">
      <c r="A59" s="1" t="s">
        <v>51</v>
      </c>
    </row>
    <row r="60" spans="1:2" x14ac:dyDescent="0.25">
      <c r="A60" s="1" t="s">
        <v>53</v>
      </c>
    </row>
  </sheetData>
  <mergeCells count="2">
    <mergeCell ref="A3:B4"/>
    <mergeCell ref="A1:B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2019. 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2019-02-11T11:56:38Z</cp:lastPrinted>
  <dcterms:created xsi:type="dcterms:W3CDTF">2019-01-23T10:13:54Z</dcterms:created>
  <dcterms:modified xsi:type="dcterms:W3CDTF">2020-06-23T12:45:38Z</dcterms:modified>
</cp:coreProperties>
</file>