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Elfogadott" sheetId="1" r:id="rId1"/>
    <sheet name="Módosítás (VI.07.)" sheetId="2" r:id="rId2"/>
    <sheet name="Módosítás (IX.06.)" sheetId="3" r:id="rId3"/>
  </sheets>
  <definedNames/>
  <calcPr fullCalcOnLoad="1"/>
</workbook>
</file>

<file path=xl/sharedStrings.xml><?xml version="1.0" encoding="utf-8"?>
<sst xmlns="http://schemas.openxmlformats.org/spreadsheetml/2006/main" count="288" uniqueCount="187">
  <si>
    <t>KIADÁSOK</t>
  </si>
  <si>
    <t>Módosított ei.</t>
  </si>
  <si>
    <t>FHT I-V.</t>
  </si>
  <si>
    <t>Lakásfennt.t.I-V.</t>
  </si>
  <si>
    <t>Rendsz.szoc.seg.I-V.</t>
  </si>
  <si>
    <t>Óvodáztatási tám.</t>
  </si>
  <si>
    <t>Csap.víz önerő tám.</t>
  </si>
  <si>
    <t>Mód.össz.</t>
  </si>
  <si>
    <t>Mód.előir.</t>
  </si>
  <si>
    <t>Személyi jutt.</t>
  </si>
  <si>
    <t>Tb járulék</t>
  </si>
  <si>
    <t>Dologi és egy.f.</t>
  </si>
  <si>
    <t>Int.finansz.</t>
  </si>
  <si>
    <t>Szoc.pol.ellátás</t>
  </si>
  <si>
    <t>Műk.célú pe.átad.tám.ért.</t>
  </si>
  <si>
    <t>Működ.c.pe.átad.áh.kív-re</t>
  </si>
  <si>
    <t>Beruházás</t>
  </si>
  <si>
    <t>Felújítás</t>
  </si>
  <si>
    <t>Felhalm.tartalék csatorna</t>
  </si>
  <si>
    <t>Működési tartalék</t>
  </si>
  <si>
    <t>Polgármesteri tartalék</t>
  </si>
  <si>
    <t>Kiad.ei.összesen</t>
  </si>
  <si>
    <t>BEVÉTELEK</t>
  </si>
  <si>
    <t>Működési bevétel</t>
  </si>
  <si>
    <t>Sajátos műk.bev.</t>
  </si>
  <si>
    <t>Gépjárműadó</t>
  </si>
  <si>
    <t>Felhalm.bev.</t>
  </si>
  <si>
    <t>Felhalm.c. pe.átv.tám.ért.</t>
  </si>
  <si>
    <t>Felhalm. c.pe.átv.áh.kív.</t>
  </si>
  <si>
    <t>Állami támogatás</t>
  </si>
  <si>
    <t>Műk.célú pe.átv.tám.ért.</t>
  </si>
  <si>
    <t>Pénzmaradvány</t>
  </si>
  <si>
    <t>Kieg.támog.szoc.feladat.</t>
  </si>
  <si>
    <t>Egyéb központi támogatás</t>
  </si>
  <si>
    <t>Bevételi ei.összesen</t>
  </si>
  <si>
    <t>Nyári gyermekétkezt.</t>
  </si>
  <si>
    <t>Szerkezetátalakítási tart.</t>
  </si>
  <si>
    <t>Kompenzáció V.</t>
  </si>
  <si>
    <t>1.sz.melléklet</t>
  </si>
  <si>
    <t>adatok eFt-ban</t>
  </si>
  <si>
    <t>Lakitelek Önkormányzatának 2013. évi bevételei és kiadásai</t>
  </si>
  <si>
    <t>Működési költségvetés</t>
  </si>
  <si>
    <t>Kötelező önkormányzati feladatok:</t>
  </si>
  <si>
    <t>Működési bevételek</t>
  </si>
  <si>
    <t xml:space="preserve">    helyi adók</t>
  </si>
  <si>
    <t xml:space="preserve">        kommunális adó</t>
  </si>
  <si>
    <t xml:space="preserve">        tartózkodás utáni ifa</t>
  </si>
  <si>
    <t xml:space="preserve">        iparűzési adó</t>
  </si>
  <si>
    <t xml:space="preserve">        építmény adó</t>
  </si>
  <si>
    <t xml:space="preserve">    helyi önkormányzatok működésének általános támogatása</t>
  </si>
  <si>
    <t xml:space="preserve">       önkormányzati hivatal működésének támogatása</t>
  </si>
  <si>
    <r>
      <t xml:space="preserve">       </t>
    </r>
    <r>
      <rPr>
        <sz val="10"/>
        <rFont val="Arial"/>
        <family val="0"/>
      </rPr>
      <t>zöldterület gazdálkodással kapcsolatos feladatok</t>
    </r>
  </si>
  <si>
    <t xml:space="preserve">       közvilágítás fenntartásának támogatása</t>
  </si>
  <si>
    <t xml:space="preserve">       köztemető fenntartással kapcsolatos feladatok támogatása</t>
  </si>
  <si>
    <t xml:space="preserve">       közutak fenntartásának támogatása</t>
  </si>
  <si>
    <t xml:space="preserve">       beszámítás összege</t>
  </si>
  <si>
    <t xml:space="preserve">       egyéb kötelező önkormányzati feladatok támogatása</t>
  </si>
  <si>
    <r>
      <t xml:space="preserve">    </t>
    </r>
    <r>
      <rPr>
        <b/>
        <i/>
        <sz val="10"/>
        <rFont val="Arial CE"/>
        <family val="0"/>
      </rPr>
      <t>köznevelési és gyermekétkeztetési feladatok támogatása</t>
    </r>
  </si>
  <si>
    <t xml:space="preserve">       óvodapedagógusok bértámogatása</t>
  </si>
  <si>
    <t xml:space="preserve">       óvodapedagógusok munkáját segítők bértámogatása</t>
  </si>
  <si>
    <t xml:space="preserve">       óvodaműködtetési támogatás</t>
  </si>
  <si>
    <t xml:space="preserve">       ingyenes és kedvezményes étkeztetés (bölcsőde)</t>
  </si>
  <si>
    <t xml:space="preserve">       ingyenes és kedvezményes étkeztetés (óvoda, iskola)</t>
  </si>
  <si>
    <r>
      <t xml:space="preserve">    </t>
    </r>
    <r>
      <rPr>
        <b/>
        <i/>
        <sz val="10"/>
        <rFont val="Arial CE"/>
        <family val="0"/>
      </rPr>
      <t>egyes szociális és gyermekjóléti feladatok támogatása</t>
    </r>
  </si>
  <si>
    <t xml:space="preserve">       hozzájárulás a pénzbeli szociális ellátásokhoz</t>
  </si>
  <si>
    <t xml:space="preserve">       szociális étkeztetés</t>
  </si>
  <si>
    <t xml:space="preserve">       házi segítségnyújtás</t>
  </si>
  <si>
    <t xml:space="preserve">       tanyagondnoki szolgáltatás</t>
  </si>
  <si>
    <t xml:space="preserve">       időskorúak nappali ellátása</t>
  </si>
  <si>
    <t xml:space="preserve">       gyermekek napközbeni ellátása (bölcsőde)</t>
  </si>
  <si>
    <t xml:space="preserve">       szociális ágazatban bértámogatás (bentlakók)</t>
  </si>
  <si>
    <t xml:space="preserve">       gyermekjóléti szolgálat támogatása</t>
  </si>
  <si>
    <t xml:space="preserve">    könyvtári és közművelődési feladatok támogatása</t>
  </si>
  <si>
    <t xml:space="preserve">    üdülőhelyi feladatok támogatása</t>
  </si>
  <si>
    <t xml:space="preserve">    lakott külterülettel kapccsolatos feladatok támogatása</t>
  </si>
  <si>
    <t xml:space="preserve">    központi költségvetésből származó egyéb támogatások</t>
  </si>
  <si>
    <t xml:space="preserve">        gépjárműadó</t>
  </si>
  <si>
    <t xml:space="preserve">    működési célú pe.átvétel, támog.értékű bevétel</t>
  </si>
  <si>
    <t xml:space="preserve">        Nyárlőrinc, Tiszaug támogatása óvodafenntartáshoz</t>
  </si>
  <si>
    <t xml:space="preserve">        társadalombiztosítástól átvett pe.</t>
  </si>
  <si>
    <t xml:space="preserve">    szakfeladatok működési bevételei</t>
  </si>
  <si>
    <t xml:space="preserve">        egyéb községgazdálkodás</t>
  </si>
  <si>
    <t xml:space="preserve">          tagi hitel visszatérülése(Laki-Gazda)</t>
  </si>
  <si>
    <t xml:space="preserve">          kamata</t>
  </si>
  <si>
    <t xml:space="preserve">          tagi hitel visszatérülése (Tőserdő Kft.)</t>
  </si>
  <si>
    <t xml:space="preserve">          Tőserdő Kft. Továbbszámlázott szolgáltatás</t>
  </si>
  <si>
    <t xml:space="preserve">          Kunság úttól bevétel</t>
  </si>
  <si>
    <t xml:space="preserve">          Homokhátság támogatás visszatérülése</t>
  </si>
  <si>
    <t xml:space="preserve">          2012. évben kiszámlázott tételek</t>
  </si>
  <si>
    <t xml:space="preserve">        lakóingatlan bérbeadása</t>
  </si>
  <si>
    <t xml:space="preserve">            lakbér</t>
  </si>
  <si>
    <t xml:space="preserve">            továbbszámlázott szolgáltatás</t>
  </si>
  <si>
    <t xml:space="preserve">        nem lakóingatlan bérbeadása</t>
  </si>
  <si>
    <r>
      <t xml:space="preserve">           </t>
    </r>
    <r>
      <rPr>
        <sz val="10"/>
        <rFont val="Arial"/>
        <family val="0"/>
      </rPr>
      <t xml:space="preserve"> iskola tornaterem bérleti díj</t>
    </r>
  </si>
  <si>
    <t xml:space="preserve">            helyiségbér</t>
  </si>
  <si>
    <t xml:space="preserve">            piacbérlet</t>
  </si>
  <si>
    <t xml:space="preserve">            fürdő bérleti díj</t>
  </si>
  <si>
    <t xml:space="preserve">            torony bérleti díj</t>
  </si>
  <si>
    <t xml:space="preserve">            közterület bérleti díj</t>
  </si>
  <si>
    <t xml:space="preserve">            továbbszámlázott szolgáltatás (LG., LK.)</t>
  </si>
  <si>
    <t xml:space="preserve">        művelődési házterembérlet</t>
  </si>
  <si>
    <r>
      <t xml:space="preserve">        </t>
    </r>
    <r>
      <rPr>
        <i/>
        <sz val="10"/>
        <rFont val="Arial CE"/>
        <family val="0"/>
      </rPr>
      <t>önkormányzati jogalkotás továbbszámlázott szolgáltatás</t>
    </r>
  </si>
  <si>
    <t xml:space="preserve">        I.körzet továbbszámlázott szolgáltatás</t>
  </si>
  <si>
    <t xml:space="preserve">        II.körzet továbbszámlázott szolgáltatás</t>
  </si>
  <si>
    <t xml:space="preserve">        fogorvos továbbszámlázott szolgáltatás</t>
  </si>
  <si>
    <t xml:space="preserve">        gyermekorvos továbbszámlázott szolgáltatás</t>
  </si>
  <si>
    <t xml:space="preserve">        temető továbbszámlázott szolgáltatás</t>
  </si>
  <si>
    <t xml:space="preserve">    pénzforgalom nélküli bevételek</t>
  </si>
  <si>
    <t xml:space="preserve">        pénzmaradvány</t>
  </si>
  <si>
    <t xml:space="preserve"> </t>
  </si>
  <si>
    <t>Működési kiadások</t>
  </si>
  <si>
    <t xml:space="preserve">    Személyi juttatások</t>
  </si>
  <si>
    <t xml:space="preserve">        közcélú, közhasznú foglalkoztatás</t>
  </si>
  <si>
    <t xml:space="preserve">        művelődési ház</t>
  </si>
  <si>
    <t xml:space="preserve">        önkormányzati jogalkotás</t>
  </si>
  <si>
    <t xml:space="preserve">        településüzemeltetés</t>
  </si>
  <si>
    <t xml:space="preserve">        védőnői szolgálat</t>
  </si>
  <si>
    <t xml:space="preserve">    Munkaadót terhelő járulékok és szociális hozzájárulási adó</t>
  </si>
  <si>
    <t xml:space="preserve">    Dologi kiadások</t>
  </si>
  <si>
    <t xml:space="preserve">        gyermekjóléti szolgálat</t>
  </si>
  <si>
    <t xml:space="preserve">        idősek programjai</t>
  </si>
  <si>
    <t xml:space="preserve">        ingatlan értékesítés</t>
  </si>
  <si>
    <t xml:space="preserve">        iskola működtetés</t>
  </si>
  <si>
    <t xml:space="preserve">        köztemető fenntartása</t>
  </si>
  <si>
    <t xml:space="preserve">        közutak fenntartása, üzemeltetése</t>
  </si>
  <si>
    <t xml:space="preserve">        közvilágítás</t>
  </si>
  <si>
    <t xml:space="preserve">        kulturális rendezvények</t>
  </si>
  <si>
    <t xml:space="preserve">        lakóingatlan bérbeadás, üzemeltetés</t>
  </si>
  <si>
    <t xml:space="preserve">        nem lakóingatlan bérbeadás, üzemeltetés</t>
  </si>
  <si>
    <t xml:space="preserve">        nemzeti ünnepek programjai</t>
  </si>
  <si>
    <t xml:space="preserve">        sport </t>
  </si>
  <si>
    <t xml:space="preserve">        szabadstrand</t>
  </si>
  <si>
    <t xml:space="preserve">        tűzoltás, műszaki mentés</t>
  </si>
  <si>
    <t xml:space="preserve">        I.körzet háziorvos</t>
  </si>
  <si>
    <t xml:space="preserve">        II.körzet háziorvos</t>
  </si>
  <si>
    <t xml:space="preserve">        gyermekorvos</t>
  </si>
  <si>
    <t xml:space="preserve">        fogorvos</t>
  </si>
  <si>
    <t xml:space="preserve">        ügyeleti ellátás</t>
  </si>
  <si>
    <t xml:space="preserve">    Ellátottak pénzbeli juttatásai</t>
  </si>
  <si>
    <t xml:space="preserve">        rendszeres szoc.segély</t>
  </si>
  <si>
    <t xml:space="preserve">        étkezési térítési díj kedvezmény</t>
  </si>
  <si>
    <t xml:space="preserve">        eseti segélyek</t>
  </si>
  <si>
    <t xml:space="preserve">        szociális tűzifa önereje</t>
  </si>
  <si>
    <t xml:space="preserve">        köztemetés</t>
  </si>
  <si>
    <t xml:space="preserve">        közgyógyellátás</t>
  </si>
  <si>
    <t xml:space="preserve">    Egyéb működési kiadások</t>
  </si>
  <si>
    <t xml:space="preserve">        civil szervezetek működési támogatása</t>
  </si>
  <si>
    <t xml:space="preserve">    Tartalékok</t>
  </si>
  <si>
    <t xml:space="preserve">       működési általános tartalék</t>
  </si>
  <si>
    <t xml:space="preserve">       céltartalék polgármester rendelkezésére</t>
  </si>
  <si>
    <t xml:space="preserve">       céltartalék alpolgármester rendelkezésére</t>
  </si>
  <si>
    <t xml:space="preserve">       céltartalék jegyző rendelkezésére</t>
  </si>
  <si>
    <t xml:space="preserve">       céltartalék Gondozási Központ bővítés</t>
  </si>
  <si>
    <t xml:space="preserve">       céltartalék IPR pályázat</t>
  </si>
  <si>
    <t xml:space="preserve">       környezetvédelmi céltartalék</t>
  </si>
  <si>
    <t xml:space="preserve">       céltartalék szociális tűzifa</t>
  </si>
  <si>
    <t xml:space="preserve">       céltartalék I. körzet biztosítás</t>
  </si>
  <si>
    <t xml:space="preserve">       céltartalék csatorna</t>
  </si>
  <si>
    <t>Finanszírozásra felhasználható:</t>
  </si>
  <si>
    <t>Vakok és gyengénl.tám.</t>
  </si>
  <si>
    <t>Munkaruha lovas polgárőr</t>
  </si>
  <si>
    <t>Kompenzáció I-IV.</t>
  </si>
  <si>
    <t xml:space="preserve">Jegyző bére,közter.felügy. </t>
  </si>
  <si>
    <t>Ápolási díj I-II.</t>
  </si>
  <si>
    <t>Időskor.jár.II.</t>
  </si>
  <si>
    <t>Iskola gyümölcs program</t>
  </si>
  <si>
    <t>Iskolatej</t>
  </si>
  <si>
    <t>Isk.Kist.tám.2012.</t>
  </si>
  <si>
    <t>Isk.napelem záró elsz.</t>
  </si>
  <si>
    <t>Térfigyelők üzemelt.</t>
  </si>
  <si>
    <t>Kötvény pü-i szolg.2012</t>
  </si>
  <si>
    <t>Gördeszka,játszótér sajáterő</t>
  </si>
  <si>
    <t>Csatorna átemelők felújít.</t>
  </si>
  <si>
    <t>TÁMOP-3.1.7 elsz.isk.</t>
  </si>
  <si>
    <t>Stég elsz.Turisztika</t>
  </si>
  <si>
    <t>Kamat</t>
  </si>
  <si>
    <t>Óvoda int.fin.</t>
  </si>
  <si>
    <t>Víziközmű kamat</t>
  </si>
  <si>
    <t>Könyvvizsgálat</t>
  </si>
  <si>
    <t>Tőserdő Kft.pe.átadás</t>
  </si>
  <si>
    <t>Szociális  tűzifa</t>
  </si>
  <si>
    <t>Tkécske Tűzolt.pe.átad.</t>
  </si>
  <si>
    <t>I.k.felújítás</t>
  </si>
  <si>
    <t>Közcélú támog.</t>
  </si>
  <si>
    <t>Sportpálya bérlet 2012.</t>
  </si>
  <si>
    <t xml:space="preserve">Közvilágítási Kft.pe.átad. </t>
  </si>
  <si>
    <t>Norm.áll.tám.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</si>
</sst>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8515625" style="0" bestFit="1" customWidth="1"/>
    <col min="2" max="2" width="13.57421875" style="0" bestFit="1" customWidth="1"/>
  </cols>
  <sheetData>
    <row r="1" ht="12.75">
      <c r="B1" s="11" t="s">
        <v>38</v>
      </c>
    </row>
    <row r="2" ht="12.75">
      <c r="B2" s="11" t="s">
        <v>39</v>
      </c>
    </row>
    <row r="3" spans="1:2" ht="12.75">
      <c r="A3" s="12" t="s">
        <v>40</v>
      </c>
      <c r="B3" s="13"/>
    </row>
    <row r="4" ht="12.75">
      <c r="B4" s="11"/>
    </row>
    <row r="5" spans="1:2" ht="12.75">
      <c r="A5" s="12" t="s">
        <v>41</v>
      </c>
      <c r="B5" s="14"/>
    </row>
    <row r="6" spans="1:2" ht="12.75">
      <c r="A6" s="15" t="s">
        <v>42</v>
      </c>
      <c r="B6" s="11"/>
    </row>
    <row r="7" spans="1:2" ht="12.75">
      <c r="A7" s="16" t="s">
        <v>43</v>
      </c>
      <c r="B7" s="17">
        <f>B8+B13+B21+B27+B36+B37+B38+B39+B41+B44+B72</f>
        <v>490161</v>
      </c>
    </row>
    <row r="8" spans="1:2" ht="12.75">
      <c r="A8" s="18" t="s">
        <v>44</v>
      </c>
      <c r="B8" s="19">
        <f>SUM(B9:B12)</f>
        <v>109134</v>
      </c>
    </row>
    <row r="9" spans="1:2" ht="12.75">
      <c r="A9" s="20" t="s">
        <v>45</v>
      </c>
      <c r="B9" s="21">
        <v>11434</v>
      </c>
    </row>
    <row r="10" spans="1:2" ht="12.75">
      <c r="A10" s="5" t="s">
        <v>46</v>
      </c>
      <c r="B10" s="6">
        <v>3000</v>
      </c>
    </row>
    <row r="11" spans="1:2" ht="12.75">
      <c r="A11" s="5" t="s">
        <v>47</v>
      </c>
      <c r="B11" s="6">
        <v>63500</v>
      </c>
    </row>
    <row r="12" spans="1:2" ht="12.75">
      <c r="A12" s="5" t="s">
        <v>48</v>
      </c>
      <c r="B12" s="6">
        <v>31200</v>
      </c>
    </row>
    <row r="13" spans="1:2" ht="12.75">
      <c r="A13" s="18" t="s">
        <v>49</v>
      </c>
      <c r="B13" s="19">
        <f>SUM(B14:B20)</f>
        <v>77154</v>
      </c>
    </row>
    <row r="14" spans="1:2" ht="12.75">
      <c r="A14" s="20" t="s">
        <v>50</v>
      </c>
      <c r="B14" s="21">
        <v>48044</v>
      </c>
    </row>
    <row r="15" spans="1:2" ht="12.75">
      <c r="A15" s="18" t="s">
        <v>51</v>
      </c>
      <c r="B15" s="21">
        <v>9951</v>
      </c>
    </row>
    <row r="16" spans="1:2" ht="12.75">
      <c r="A16" s="5" t="s">
        <v>52</v>
      </c>
      <c r="B16" s="21">
        <v>19418</v>
      </c>
    </row>
    <row r="17" spans="1:2" ht="12.75">
      <c r="A17" s="5" t="s">
        <v>53</v>
      </c>
      <c r="B17" s="21">
        <v>100</v>
      </c>
    </row>
    <row r="18" spans="1:2" ht="12.75">
      <c r="A18" s="5" t="s">
        <v>54</v>
      </c>
      <c r="B18" s="21">
        <v>6769</v>
      </c>
    </row>
    <row r="19" spans="1:2" ht="12.75">
      <c r="A19" s="5" t="s">
        <v>55</v>
      </c>
      <c r="B19" s="21">
        <v>-19710</v>
      </c>
    </row>
    <row r="20" spans="1:2" ht="12.75">
      <c r="A20" s="5" t="s">
        <v>56</v>
      </c>
      <c r="B20" s="21">
        <v>12582</v>
      </c>
    </row>
    <row r="21" spans="1:2" ht="12.75">
      <c r="A21" s="5" t="s">
        <v>57</v>
      </c>
      <c r="B21" s="19">
        <f>SUM(B22:B26)</f>
        <v>132844</v>
      </c>
    </row>
    <row r="22" spans="1:2" ht="12.75">
      <c r="A22" s="5" t="s">
        <v>58</v>
      </c>
      <c r="B22" s="21">
        <v>64192</v>
      </c>
    </row>
    <row r="23" spans="1:2" ht="12.75">
      <c r="A23" s="5" t="s">
        <v>59</v>
      </c>
      <c r="B23" s="21">
        <v>17952</v>
      </c>
    </row>
    <row r="24" spans="1:2" ht="12.75">
      <c r="A24" s="5" t="s">
        <v>60</v>
      </c>
      <c r="B24" s="21">
        <v>13572</v>
      </c>
    </row>
    <row r="25" spans="1:2" ht="12.75">
      <c r="A25" s="5" t="s">
        <v>61</v>
      </c>
      <c r="B25" s="21">
        <v>1326</v>
      </c>
    </row>
    <row r="26" spans="1:2" ht="12.75">
      <c r="A26" s="5" t="s">
        <v>62</v>
      </c>
      <c r="B26" s="21">
        <v>35802</v>
      </c>
    </row>
    <row r="27" spans="1:2" ht="12.75">
      <c r="A27" s="5" t="s">
        <v>63</v>
      </c>
      <c r="B27" s="19">
        <f>SUM(B28:B35)</f>
        <v>54277</v>
      </c>
    </row>
    <row r="28" spans="1:2" ht="12.75">
      <c r="A28" s="5" t="s">
        <v>64</v>
      </c>
      <c r="B28" s="21">
        <v>12406</v>
      </c>
    </row>
    <row r="29" spans="1:2" ht="12.75">
      <c r="A29" s="5" t="s">
        <v>65</v>
      </c>
      <c r="B29" s="21">
        <v>2547</v>
      </c>
    </row>
    <row r="30" spans="1:2" ht="12.75">
      <c r="A30" s="5" t="s">
        <v>66</v>
      </c>
      <c r="B30" s="21">
        <v>3045</v>
      </c>
    </row>
    <row r="31" spans="1:2" ht="12.75">
      <c r="A31" s="5" t="s">
        <v>67</v>
      </c>
      <c r="B31" s="21">
        <v>3993</v>
      </c>
    </row>
    <row r="32" spans="1:2" ht="12.75">
      <c r="A32" s="5" t="s">
        <v>68</v>
      </c>
      <c r="B32" s="21">
        <v>1635</v>
      </c>
    </row>
    <row r="33" spans="1:2" ht="12.75">
      <c r="A33" s="5" t="s">
        <v>69</v>
      </c>
      <c r="B33" s="21">
        <v>17293</v>
      </c>
    </row>
    <row r="34" spans="1:2" ht="12.75">
      <c r="A34" s="5" t="s">
        <v>70</v>
      </c>
      <c r="B34" s="21">
        <v>13030</v>
      </c>
    </row>
    <row r="35" spans="1:2" ht="12.75">
      <c r="A35" s="5" t="s">
        <v>71</v>
      </c>
      <c r="B35" s="21">
        <v>328</v>
      </c>
    </row>
    <row r="36" spans="1:2" ht="12.75">
      <c r="A36" s="18" t="s">
        <v>72</v>
      </c>
      <c r="B36" s="19">
        <v>5312</v>
      </c>
    </row>
    <row r="37" spans="1:2" ht="12.75">
      <c r="A37" s="18" t="s">
        <v>73</v>
      </c>
      <c r="B37" s="19">
        <v>6339</v>
      </c>
    </row>
    <row r="38" spans="1:2" ht="12.75">
      <c r="A38" s="18" t="s">
        <v>74</v>
      </c>
      <c r="B38" s="19">
        <v>1481</v>
      </c>
    </row>
    <row r="39" spans="1:2" ht="12.75">
      <c r="A39" s="18" t="s">
        <v>75</v>
      </c>
      <c r="B39" s="19">
        <f>SUM(B40:B40)</f>
        <v>15800</v>
      </c>
    </row>
    <row r="40" spans="1:2" ht="12.75">
      <c r="A40" s="5" t="s">
        <v>76</v>
      </c>
      <c r="B40" s="6">
        <v>15800</v>
      </c>
    </row>
    <row r="41" spans="1:2" ht="12.75">
      <c r="A41" s="18" t="s">
        <v>77</v>
      </c>
      <c r="B41" s="19">
        <f>SUM(B42:B43)</f>
        <v>13301</v>
      </c>
    </row>
    <row r="42" spans="1:2" ht="12.75">
      <c r="A42" s="5" t="s">
        <v>78</v>
      </c>
      <c r="B42" s="6">
        <v>6105</v>
      </c>
    </row>
    <row r="43" spans="1:2" ht="12.75">
      <c r="A43" s="5" t="s">
        <v>79</v>
      </c>
      <c r="B43" s="6">
        <v>7196</v>
      </c>
    </row>
    <row r="44" spans="1:2" ht="12.75">
      <c r="A44" s="18" t="s">
        <v>80</v>
      </c>
      <c r="B44" s="19">
        <f>B45+B54+B57+B65+B66+B67+B68+B69+B70+B71</f>
        <v>27063</v>
      </c>
    </row>
    <row r="45" spans="1:2" ht="12.75">
      <c r="A45" s="22" t="s">
        <v>81</v>
      </c>
      <c r="B45" s="23">
        <f>SUM(B46:B53)</f>
        <v>14379</v>
      </c>
    </row>
    <row r="46" spans="1:2" ht="12.75">
      <c r="A46" s="5" t="s">
        <v>82</v>
      </c>
      <c r="B46" s="21">
        <v>3810</v>
      </c>
    </row>
    <row r="47" spans="1:2" ht="12.75">
      <c r="A47" s="20" t="s">
        <v>83</v>
      </c>
      <c r="B47" s="21">
        <v>1657</v>
      </c>
    </row>
    <row r="48" spans="1:2" ht="12.75">
      <c r="A48" s="5" t="s">
        <v>84</v>
      </c>
      <c r="B48" s="21">
        <v>4000</v>
      </c>
    </row>
    <row r="49" spans="1:2" ht="12.75">
      <c r="A49" s="5" t="s">
        <v>83</v>
      </c>
      <c r="B49" s="21">
        <v>262</v>
      </c>
    </row>
    <row r="50" spans="1:2" ht="12.75">
      <c r="A50" s="5" t="s">
        <v>85</v>
      </c>
      <c r="B50" s="21">
        <v>2500</v>
      </c>
    </row>
    <row r="51" spans="1:2" ht="12.75">
      <c r="A51" s="5" t="s">
        <v>86</v>
      </c>
      <c r="B51" s="6">
        <v>1084</v>
      </c>
    </row>
    <row r="52" spans="1:2" ht="12.75">
      <c r="A52" s="5" t="s">
        <v>87</v>
      </c>
      <c r="B52" s="6">
        <v>836</v>
      </c>
    </row>
    <row r="53" spans="1:2" ht="12.75">
      <c r="A53" s="5" t="s">
        <v>88</v>
      </c>
      <c r="B53" s="6">
        <v>230</v>
      </c>
    </row>
    <row r="54" spans="1:2" ht="12.75">
      <c r="A54" s="22" t="s">
        <v>89</v>
      </c>
      <c r="B54" s="23">
        <f>B55+B56</f>
        <v>2508</v>
      </c>
    </row>
    <row r="55" spans="1:2" ht="12.75">
      <c r="A55" s="5" t="s">
        <v>90</v>
      </c>
      <c r="B55" s="6">
        <v>2000</v>
      </c>
    </row>
    <row r="56" spans="1:2" ht="12.75">
      <c r="A56" s="5" t="s">
        <v>91</v>
      </c>
      <c r="B56" s="6">
        <v>508</v>
      </c>
    </row>
    <row r="57" spans="1:2" ht="12.75">
      <c r="A57" s="22" t="s">
        <v>92</v>
      </c>
      <c r="B57" s="23">
        <f>SUM(B58:B64)</f>
        <v>8221</v>
      </c>
    </row>
    <row r="58" spans="1:2" ht="12.75">
      <c r="A58" s="22" t="s">
        <v>93</v>
      </c>
      <c r="B58" s="23">
        <v>250</v>
      </c>
    </row>
    <row r="59" spans="1:2" ht="12.75">
      <c r="A59" s="5" t="s">
        <v>94</v>
      </c>
      <c r="B59" s="6">
        <v>3865</v>
      </c>
    </row>
    <row r="60" spans="1:2" ht="12.75">
      <c r="A60" s="5" t="s">
        <v>95</v>
      </c>
      <c r="B60" s="6">
        <v>350</v>
      </c>
    </row>
    <row r="61" spans="1:2" ht="12.75">
      <c r="A61" s="5" t="s">
        <v>96</v>
      </c>
      <c r="B61" s="6">
        <v>500</v>
      </c>
    </row>
    <row r="62" spans="1:2" ht="12.75">
      <c r="A62" s="5" t="s">
        <v>97</v>
      </c>
      <c r="B62" s="6">
        <v>570</v>
      </c>
    </row>
    <row r="63" spans="1:2" ht="12.75">
      <c r="A63" s="5" t="s">
        <v>98</v>
      </c>
      <c r="B63" s="6">
        <v>400</v>
      </c>
    </row>
    <row r="64" spans="1:2" ht="12.75">
      <c r="A64" s="5" t="s">
        <v>99</v>
      </c>
      <c r="B64" s="6">
        <v>2286</v>
      </c>
    </row>
    <row r="65" spans="1:2" ht="12.75">
      <c r="A65" s="22" t="s">
        <v>100</v>
      </c>
      <c r="B65" s="23">
        <v>425</v>
      </c>
    </row>
    <row r="66" spans="1:2" ht="12.75">
      <c r="A66" s="5" t="s">
        <v>101</v>
      </c>
      <c r="B66" s="23">
        <v>80</v>
      </c>
    </row>
    <row r="67" spans="1:2" ht="12.75">
      <c r="A67" s="22" t="s">
        <v>102</v>
      </c>
      <c r="B67" s="23">
        <v>300</v>
      </c>
    </row>
    <row r="68" spans="1:2" ht="12.75">
      <c r="A68" s="22" t="s">
        <v>103</v>
      </c>
      <c r="B68" s="23">
        <v>508</v>
      </c>
    </row>
    <row r="69" spans="1:2" ht="12.75">
      <c r="A69" s="22" t="s">
        <v>104</v>
      </c>
      <c r="B69" s="23">
        <v>203</v>
      </c>
    </row>
    <row r="70" spans="1:2" ht="12.75">
      <c r="A70" s="22" t="s">
        <v>105</v>
      </c>
      <c r="B70" s="23">
        <v>189</v>
      </c>
    </row>
    <row r="71" spans="1:2" ht="12.75">
      <c r="A71" s="22" t="s">
        <v>106</v>
      </c>
      <c r="B71" s="23">
        <v>250</v>
      </c>
    </row>
    <row r="72" spans="1:2" ht="12.75">
      <c r="A72" s="18" t="s">
        <v>107</v>
      </c>
      <c r="B72" s="19">
        <f>B73</f>
        <v>47456</v>
      </c>
    </row>
    <row r="73" spans="1:2" ht="12.75">
      <c r="A73" s="5" t="s">
        <v>108</v>
      </c>
      <c r="B73" s="6">
        <v>47456</v>
      </c>
    </row>
    <row r="74" spans="1:2" ht="12.75">
      <c r="A74" t="s">
        <v>109</v>
      </c>
      <c r="B74" s="11"/>
    </row>
    <row r="75" ht="12.75">
      <c r="B75" s="11"/>
    </row>
    <row r="76" spans="1:2" ht="12.75">
      <c r="A76" s="15" t="s">
        <v>42</v>
      </c>
      <c r="B76" s="11"/>
    </row>
    <row r="77" spans="1:2" ht="12.75">
      <c r="A77" s="16" t="s">
        <v>110</v>
      </c>
      <c r="B77" s="17">
        <f>B78+B84+B90+B116+B123+B125</f>
        <v>237730</v>
      </c>
    </row>
    <row r="78" spans="1:2" ht="12.75">
      <c r="A78" s="18" t="s">
        <v>111</v>
      </c>
      <c r="B78" s="19">
        <f>SUM(B79:B83)</f>
        <v>37625</v>
      </c>
    </row>
    <row r="79" spans="1:2" ht="12.75">
      <c r="A79" s="5" t="s">
        <v>112</v>
      </c>
      <c r="B79" s="6">
        <v>2000</v>
      </c>
    </row>
    <row r="80" spans="1:2" ht="12.75">
      <c r="A80" s="5" t="s">
        <v>113</v>
      </c>
      <c r="B80" s="6">
        <v>2764</v>
      </c>
    </row>
    <row r="81" spans="1:2" ht="12.75">
      <c r="A81" s="5" t="s">
        <v>114</v>
      </c>
      <c r="B81" s="6">
        <v>14672</v>
      </c>
    </row>
    <row r="82" spans="1:2" ht="12.75">
      <c r="A82" s="5" t="s">
        <v>115</v>
      </c>
      <c r="B82" s="6">
        <v>13756</v>
      </c>
    </row>
    <row r="83" spans="1:2" ht="12.75">
      <c r="A83" s="5" t="s">
        <v>116</v>
      </c>
      <c r="B83" s="6">
        <v>4433</v>
      </c>
    </row>
    <row r="84" spans="1:2" ht="12.75">
      <c r="A84" s="18" t="s">
        <v>117</v>
      </c>
      <c r="B84" s="19">
        <f>SUM(B85:B89)</f>
        <v>10363</v>
      </c>
    </row>
    <row r="85" spans="1:2" ht="12.75">
      <c r="A85" s="5" t="s">
        <v>112</v>
      </c>
      <c r="B85" s="6">
        <v>540</v>
      </c>
    </row>
    <row r="86" spans="1:2" ht="12.75">
      <c r="A86" s="5" t="s">
        <v>113</v>
      </c>
      <c r="B86" s="6">
        <v>775</v>
      </c>
    </row>
    <row r="87" spans="1:2" ht="12.75">
      <c r="A87" s="5" t="s">
        <v>114</v>
      </c>
      <c r="B87" s="6">
        <v>3961</v>
      </c>
    </row>
    <row r="88" spans="1:2" ht="12.75">
      <c r="A88" s="5" t="s">
        <v>115</v>
      </c>
      <c r="B88" s="6">
        <v>3903</v>
      </c>
    </row>
    <row r="89" spans="1:2" ht="12.75">
      <c r="A89" s="5" t="s">
        <v>116</v>
      </c>
      <c r="B89" s="6">
        <v>1184</v>
      </c>
    </row>
    <row r="90" spans="1:2" ht="12.75">
      <c r="A90" s="18" t="s">
        <v>118</v>
      </c>
      <c r="B90" s="19">
        <f>SUM(B91:B115)</f>
        <v>105084</v>
      </c>
    </row>
    <row r="91" spans="1:2" ht="12.75">
      <c r="A91" s="5" t="s">
        <v>81</v>
      </c>
      <c r="B91" s="6">
        <v>25705</v>
      </c>
    </row>
    <row r="92" spans="1:2" ht="12.75">
      <c r="A92" s="5" t="s">
        <v>119</v>
      </c>
      <c r="B92" s="6">
        <v>328</v>
      </c>
    </row>
    <row r="93" spans="1:2" ht="12.75">
      <c r="A93" s="5" t="s">
        <v>120</v>
      </c>
      <c r="B93" s="6">
        <v>50</v>
      </c>
    </row>
    <row r="94" spans="1:2" ht="12.75">
      <c r="A94" s="5" t="s">
        <v>121</v>
      </c>
      <c r="B94" s="6">
        <v>381</v>
      </c>
    </row>
    <row r="95" spans="1:2" ht="12.75">
      <c r="A95" s="5" t="s">
        <v>122</v>
      </c>
      <c r="B95" s="6">
        <v>27965</v>
      </c>
    </row>
    <row r="96" spans="1:2" ht="12.75">
      <c r="A96" s="5" t="s">
        <v>112</v>
      </c>
      <c r="B96" s="6">
        <v>1266</v>
      </c>
    </row>
    <row r="97" spans="1:2" ht="12.75">
      <c r="A97" s="5" t="s">
        <v>123</v>
      </c>
      <c r="B97" s="6">
        <v>350</v>
      </c>
    </row>
    <row r="98" spans="1:2" ht="12.75">
      <c r="A98" s="5" t="s">
        <v>124</v>
      </c>
      <c r="B98" s="6">
        <v>6769</v>
      </c>
    </row>
    <row r="99" spans="1:2" ht="12.75">
      <c r="A99" s="5" t="s">
        <v>125</v>
      </c>
      <c r="B99" s="6">
        <v>21312</v>
      </c>
    </row>
    <row r="100" spans="1:2" ht="12.75">
      <c r="A100" s="5" t="s">
        <v>126</v>
      </c>
      <c r="B100" s="6">
        <v>540</v>
      </c>
    </row>
    <row r="101" spans="1:2" ht="12.75">
      <c r="A101" s="5" t="s">
        <v>127</v>
      </c>
      <c r="B101" s="6">
        <v>1127</v>
      </c>
    </row>
    <row r="102" spans="1:2" ht="12.75">
      <c r="A102" s="5" t="s">
        <v>113</v>
      </c>
      <c r="B102" s="6">
        <v>1349</v>
      </c>
    </row>
    <row r="103" spans="1:2" ht="12.75">
      <c r="A103" s="5" t="s">
        <v>128</v>
      </c>
      <c r="B103" s="6">
        <v>2053</v>
      </c>
    </row>
    <row r="104" spans="1:2" ht="12.75">
      <c r="A104" s="5" t="s">
        <v>129</v>
      </c>
      <c r="B104" s="6">
        <v>147</v>
      </c>
    </row>
    <row r="105" spans="1:2" ht="12.75">
      <c r="A105" s="5" t="s">
        <v>114</v>
      </c>
      <c r="B105" s="6">
        <v>1926</v>
      </c>
    </row>
    <row r="106" spans="1:2" ht="12.75">
      <c r="A106" s="5" t="s">
        <v>130</v>
      </c>
      <c r="B106" s="6">
        <v>563</v>
      </c>
    </row>
    <row r="107" spans="1:2" ht="12.75">
      <c r="A107" s="5" t="s">
        <v>131</v>
      </c>
      <c r="B107" s="6">
        <v>1378</v>
      </c>
    </row>
    <row r="108" spans="1:2" ht="12.75">
      <c r="A108" s="5" t="s">
        <v>115</v>
      </c>
      <c r="B108" s="6">
        <v>4914</v>
      </c>
    </row>
    <row r="109" spans="1:2" ht="12.75">
      <c r="A109" s="5" t="s">
        <v>132</v>
      </c>
      <c r="B109" s="6">
        <v>2637</v>
      </c>
    </row>
    <row r="110" spans="1:2" ht="12.75">
      <c r="A110" s="5" t="s">
        <v>133</v>
      </c>
      <c r="B110" s="6">
        <v>330</v>
      </c>
    </row>
    <row r="111" spans="1:2" ht="12.75">
      <c r="A111" s="5" t="s">
        <v>134</v>
      </c>
      <c r="B111" s="6">
        <v>537</v>
      </c>
    </row>
    <row r="112" spans="1:2" ht="12.75">
      <c r="A112" s="5" t="s">
        <v>135</v>
      </c>
      <c r="B112" s="6">
        <v>189</v>
      </c>
    </row>
    <row r="113" spans="1:2" ht="12.75">
      <c r="A113" s="5" t="s">
        <v>136</v>
      </c>
      <c r="B113" s="6">
        <v>203</v>
      </c>
    </row>
    <row r="114" spans="1:2" ht="12.75">
      <c r="A114" s="5" t="s">
        <v>137</v>
      </c>
      <c r="B114" s="6">
        <v>1486</v>
      </c>
    </row>
    <row r="115" spans="1:2" ht="12.75">
      <c r="A115" s="5" t="s">
        <v>116</v>
      </c>
      <c r="B115" s="6">
        <v>1579</v>
      </c>
    </row>
    <row r="116" spans="1:2" ht="12.75">
      <c r="A116" s="18" t="s">
        <v>138</v>
      </c>
      <c r="B116" s="19">
        <f>SUM(B117:B122)</f>
        <v>31501</v>
      </c>
    </row>
    <row r="117" spans="1:2" ht="12.75">
      <c r="A117" s="5" t="s">
        <v>139</v>
      </c>
      <c r="B117" s="6">
        <v>3000</v>
      </c>
    </row>
    <row r="118" spans="1:2" ht="12.75">
      <c r="A118" s="5" t="s">
        <v>140</v>
      </c>
      <c r="B118" s="6">
        <v>25000</v>
      </c>
    </row>
    <row r="119" spans="1:2" ht="12.75">
      <c r="A119" s="5" t="s">
        <v>141</v>
      </c>
      <c r="B119" s="6">
        <v>1000</v>
      </c>
    </row>
    <row r="120" spans="1:2" ht="12.75">
      <c r="A120" s="5" t="s">
        <v>142</v>
      </c>
      <c r="B120" s="6">
        <v>201</v>
      </c>
    </row>
    <row r="121" spans="1:2" ht="12.75">
      <c r="A121" s="5" t="s">
        <v>143</v>
      </c>
      <c r="B121" s="6">
        <v>300</v>
      </c>
    </row>
    <row r="122" spans="1:2" ht="12.75">
      <c r="A122" s="5" t="s">
        <v>144</v>
      </c>
      <c r="B122" s="6">
        <v>2000</v>
      </c>
    </row>
    <row r="123" spans="1:2" ht="12.75">
      <c r="A123" s="18" t="s">
        <v>145</v>
      </c>
      <c r="B123" s="19">
        <f>SUM(B124)</f>
        <v>20001</v>
      </c>
    </row>
    <row r="124" spans="1:2" ht="12.75">
      <c r="A124" s="5" t="s">
        <v>146</v>
      </c>
      <c r="B124" s="6">
        <v>20001</v>
      </c>
    </row>
    <row r="125" spans="1:2" ht="12.75">
      <c r="A125" s="18" t="s">
        <v>147</v>
      </c>
      <c r="B125" s="19">
        <f>SUM(B126:B135)</f>
        <v>33156</v>
      </c>
    </row>
    <row r="126" spans="1:2" ht="12.75">
      <c r="A126" s="5" t="s">
        <v>148</v>
      </c>
      <c r="B126" s="6">
        <v>10000</v>
      </c>
    </row>
    <row r="127" spans="1:2" ht="12.75">
      <c r="A127" s="5" t="s">
        <v>149</v>
      </c>
      <c r="B127" s="6">
        <v>500</v>
      </c>
    </row>
    <row r="128" spans="1:2" ht="12.75">
      <c r="A128" s="5" t="s">
        <v>150</v>
      </c>
      <c r="B128" s="6">
        <v>300</v>
      </c>
    </row>
    <row r="129" spans="1:2" ht="12.75">
      <c r="A129" s="5" t="s">
        <v>151</v>
      </c>
      <c r="B129" s="6">
        <v>200</v>
      </c>
    </row>
    <row r="130" spans="1:2" ht="12.75">
      <c r="A130" s="5" t="s">
        <v>152</v>
      </c>
      <c r="B130" s="6">
        <v>2700</v>
      </c>
    </row>
    <row r="131" spans="1:2" ht="12.75">
      <c r="A131" s="5" t="s">
        <v>153</v>
      </c>
      <c r="B131" s="6">
        <v>4252</v>
      </c>
    </row>
    <row r="132" spans="1:2" ht="12.75">
      <c r="A132" s="5" t="s">
        <v>154</v>
      </c>
      <c r="B132" s="6">
        <v>500</v>
      </c>
    </row>
    <row r="133" spans="1:2" ht="12.75">
      <c r="A133" s="5" t="s">
        <v>155</v>
      </c>
      <c r="B133" s="6">
        <v>1204</v>
      </c>
    </row>
    <row r="134" spans="1:2" ht="12.75">
      <c r="A134" s="5" t="s">
        <v>156</v>
      </c>
      <c r="B134" s="6">
        <v>2000</v>
      </c>
    </row>
    <row r="135" spans="1:2" ht="12.75">
      <c r="A135" s="5" t="s">
        <v>157</v>
      </c>
      <c r="B135" s="6">
        <v>11500</v>
      </c>
    </row>
    <row r="136" ht="12.75">
      <c r="B136" s="11"/>
    </row>
    <row r="137" spans="1:2" ht="12.75">
      <c r="A137" s="15" t="s">
        <v>158</v>
      </c>
      <c r="B137" s="24">
        <f>B7-B77</f>
        <v>252431</v>
      </c>
    </row>
  </sheetData>
  <sheetProtection/>
  <mergeCells count="2">
    <mergeCell ref="A3:B3"/>
    <mergeCell ref="A5:B5"/>
  </mergeCells>
  <printOptions/>
  <pageMargins left="0.7480314960629921" right="0.7480314960629921" top="0.984251968503937" bottom="0.48" header="0.5118110236220472" footer="0.5118110236220472"/>
  <pageSetup horizontalDpi="600" verticalDpi="600" orientation="portrait" paperSize="9" r:id="rId1"/>
  <headerFooter alignWithMargins="0">
    <oddHeader>&amp;CÖnkormányzat ktgv.mód.(3) 2013. I. félévi beszámoló miatt
&amp;R1.sz.melléklet
adatok 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51">
      <c r="A1" s="1" t="s">
        <v>0</v>
      </c>
      <c r="B1" s="2" t="s">
        <v>1</v>
      </c>
      <c r="C1" s="2" t="s">
        <v>159</v>
      </c>
      <c r="D1" s="2" t="s">
        <v>160</v>
      </c>
      <c r="E1" s="2" t="s">
        <v>161</v>
      </c>
      <c r="F1" s="2" t="s">
        <v>162</v>
      </c>
      <c r="G1" s="2" t="s">
        <v>163</v>
      </c>
      <c r="H1" s="2" t="s">
        <v>2</v>
      </c>
      <c r="I1" s="2" t="s">
        <v>164</v>
      </c>
      <c r="J1" s="2" t="s">
        <v>3</v>
      </c>
      <c r="K1" s="2" t="s">
        <v>4</v>
      </c>
      <c r="L1" s="2" t="s">
        <v>5</v>
      </c>
      <c r="M1" s="2" t="s">
        <v>165</v>
      </c>
      <c r="N1" s="2" t="s">
        <v>166</v>
      </c>
      <c r="O1" s="2" t="s">
        <v>167</v>
      </c>
      <c r="P1" s="2" t="s">
        <v>6</v>
      </c>
      <c r="Q1" s="2" t="s">
        <v>168</v>
      </c>
      <c r="R1" s="1" t="s">
        <v>0</v>
      </c>
      <c r="S1" s="2" t="s">
        <v>169</v>
      </c>
      <c r="T1" s="2" t="s">
        <v>170</v>
      </c>
      <c r="U1" s="2" t="s">
        <v>171</v>
      </c>
      <c r="V1" s="2" t="s">
        <v>172</v>
      </c>
      <c r="W1" s="2" t="s">
        <v>173</v>
      </c>
      <c r="X1" s="2" t="s">
        <v>174</v>
      </c>
      <c r="Y1" s="2" t="s">
        <v>175</v>
      </c>
      <c r="Z1" s="2" t="s">
        <v>176</v>
      </c>
      <c r="AA1" s="2" t="s">
        <v>177</v>
      </c>
      <c r="AB1" s="2" t="s">
        <v>178</v>
      </c>
      <c r="AC1" s="2" t="s">
        <v>179</v>
      </c>
      <c r="AD1" s="2" t="s">
        <v>180</v>
      </c>
      <c r="AE1" s="2" t="s">
        <v>181</v>
      </c>
      <c r="AF1" s="2" t="s">
        <v>182</v>
      </c>
      <c r="AG1" s="2" t="s">
        <v>183</v>
      </c>
      <c r="AH1" s="1" t="s">
        <v>0</v>
      </c>
      <c r="AI1" s="2" t="s">
        <v>184</v>
      </c>
      <c r="AJ1" s="2" t="s">
        <v>185</v>
      </c>
      <c r="AK1" s="2" t="s">
        <v>7</v>
      </c>
      <c r="AL1" s="2" t="s">
        <v>8</v>
      </c>
    </row>
    <row r="2" spans="1:38" ht="12.75">
      <c r="A2" s="3" t="s">
        <v>9</v>
      </c>
      <c r="B2" s="4">
        <v>47009</v>
      </c>
      <c r="C2" s="5"/>
      <c r="D2" s="5"/>
      <c r="E2" s="5">
        <v>443</v>
      </c>
      <c r="F2" s="5">
        <v>-4313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 t="s">
        <v>9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>
        <v>1529</v>
      </c>
      <c r="AH2" s="3" t="s">
        <v>9</v>
      </c>
      <c r="AI2" s="5"/>
      <c r="AJ2" s="5"/>
      <c r="AK2" s="4">
        <f aca="true" t="shared" si="0" ref="AK2:AK15">SUM(C2:AJ2)</f>
        <v>-2341</v>
      </c>
      <c r="AL2" s="4">
        <f aca="true" t="shared" si="1" ref="AL2:AL15">B2+AK2</f>
        <v>44668</v>
      </c>
    </row>
    <row r="3" spans="1:38" ht="12.75">
      <c r="A3" s="3" t="s">
        <v>10</v>
      </c>
      <c r="B3" s="4">
        <v>12897</v>
      </c>
      <c r="C3" s="5"/>
      <c r="D3" s="5"/>
      <c r="E3" s="5">
        <v>119</v>
      </c>
      <c r="F3" s="5">
        <v>-1164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 t="s">
        <v>10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>
        <v>240</v>
      </c>
      <c r="AH3" s="3" t="s">
        <v>10</v>
      </c>
      <c r="AI3" s="5"/>
      <c r="AJ3" s="5"/>
      <c r="AK3" s="4">
        <f t="shared" si="0"/>
        <v>-805</v>
      </c>
      <c r="AL3" s="4">
        <f t="shared" si="1"/>
        <v>12092</v>
      </c>
    </row>
    <row r="4" spans="1:38" ht="12.75">
      <c r="A4" s="3" t="s">
        <v>11</v>
      </c>
      <c r="B4" s="4">
        <v>88756</v>
      </c>
      <c r="C4" s="5"/>
      <c r="D4" s="5">
        <v>88</v>
      </c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 t="s">
        <v>11</v>
      </c>
      <c r="S4" s="5">
        <v>1280</v>
      </c>
      <c r="T4" s="5">
        <v>1314</v>
      </c>
      <c r="U4" s="5"/>
      <c r="V4" s="5"/>
      <c r="W4" s="5"/>
      <c r="X4" s="5"/>
      <c r="Y4" s="5"/>
      <c r="Z4" s="5"/>
      <c r="AA4" s="5">
        <v>9370</v>
      </c>
      <c r="AB4" s="5">
        <v>318</v>
      </c>
      <c r="AC4" s="5"/>
      <c r="AD4" s="5"/>
      <c r="AE4" s="5"/>
      <c r="AF4" s="5"/>
      <c r="AG4" s="5"/>
      <c r="AH4" s="3" t="s">
        <v>11</v>
      </c>
      <c r="AI4" s="5"/>
      <c r="AJ4" s="5"/>
      <c r="AK4" s="4">
        <f t="shared" si="0"/>
        <v>12370</v>
      </c>
      <c r="AL4" s="4">
        <f t="shared" si="1"/>
        <v>101126</v>
      </c>
    </row>
    <row r="5" spans="1:38" ht="12.75">
      <c r="A5" s="3" t="s">
        <v>12</v>
      </c>
      <c r="B5" s="4">
        <v>254849</v>
      </c>
      <c r="C5" s="5"/>
      <c r="D5" s="5"/>
      <c r="E5" s="5">
        <v>1863</v>
      </c>
      <c r="F5" s="5">
        <v>5549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 t="s">
        <v>12</v>
      </c>
      <c r="S5" s="5"/>
      <c r="T5" s="5"/>
      <c r="U5" s="5"/>
      <c r="V5" s="5"/>
      <c r="W5" s="5"/>
      <c r="X5" s="5"/>
      <c r="Y5" s="5"/>
      <c r="Z5" s="5">
        <v>1842</v>
      </c>
      <c r="AA5" s="5"/>
      <c r="AB5" s="5"/>
      <c r="AC5" s="5"/>
      <c r="AD5" s="5"/>
      <c r="AE5" s="5"/>
      <c r="AF5" s="5"/>
      <c r="AG5" s="5"/>
      <c r="AH5" s="3" t="s">
        <v>12</v>
      </c>
      <c r="AI5" s="5"/>
      <c r="AJ5" s="5"/>
      <c r="AK5" s="4">
        <f t="shared" si="0"/>
        <v>9254</v>
      </c>
      <c r="AL5" s="4">
        <f t="shared" si="1"/>
        <v>264103</v>
      </c>
    </row>
    <row r="6" spans="1:38" ht="12.75">
      <c r="A6" s="3" t="s">
        <v>13</v>
      </c>
      <c r="B6" s="4">
        <v>31501</v>
      </c>
      <c r="C6" s="5"/>
      <c r="D6" s="5"/>
      <c r="E6" s="5">
        <v>504</v>
      </c>
      <c r="F6" s="5"/>
      <c r="G6" s="5">
        <v>949</v>
      </c>
      <c r="H6" s="5">
        <v>6720</v>
      </c>
      <c r="I6" s="5">
        <v>93</v>
      </c>
      <c r="J6" s="5">
        <v>5835</v>
      </c>
      <c r="K6" s="5">
        <v>1209</v>
      </c>
      <c r="L6" s="5">
        <v>160</v>
      </c>
      <c r="M6" s="5">
        <v>408</v>
      </c>
      <c r="N6" s="5">
        <v>1596</v>
      </c>
      <c r="O6" s="5"/>
      <c r="P6" s="5"/>
      <c r="Q6" s="5"/>
      <c r="R6" s="3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>
        <v>1405</v>
      </c>
      <c r="AE6" s="5"/>
      <c r="AF6" s="5"/>
      <c r="AG6" s="5"/>
      <c r="AH6" s="3" t="s">
        <v>13</v>
      </c>
      <c r="AI6" s="5"/>
      <c r="AJ6" s="5"/>
      <c r="AK6" s="4">
        <f t="shared" si="0"/>
        <v>18879</v>
      </c>
      <c r="AL6" s="4">
        <f t="shared" si="1"/>
        <v>50380</v>
      </c>
    </row>
    <row r="7" spans="1:38" ht="12.75">
      <c r="A7" s="3" t="s">
        <v>14</v>
      </c>
      <c r="B7" s="4">
        <v>976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 t="s">
        <v>14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v>5300</v>
      </c>
      <c r="AF7" s="5"/>
      <c r="AG7" s="5"/>
      <c r="AH7" s="3" t="s">
        <v>14</v>
      </c>
      <c r="AI7" s="5"/>
      <c r="AJ7" s="5"/>
      <c r="AK7" s="4">
        <f t="shared" si="0"/>
        <v>5300</v>
      </c>
      <c r="AL7" s="4">
        <f t="shared" si="1"/>
        <v>6276</v>
      </c>
    </row>
    <row r="8" spans="1:38" ht="12.75">
      <c r="A8" s="3" t="s">
        <v>15</v>
      </c>
      <c r="B8" s="4">
        <v>19025</v>
      </c>
      <c r="C8" s="5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15</v>
      </c>
      <c r="S8" s="5"/>
      <c r="T8" s="5"/>
      <c r="U8" s="5"/>
      <c r="V8" s="5"/>
      <c r="W8" s="5"/>
      <c r="X8" s="5"/>
      <c r="Y8" s="5"/>
      <c r="Z8" s="5"/>
      <c r="AA8" s="5">
        <v>-3824</v>
      </c>
      <c r="AB8" s="5"/>
      <c r="AC8" s="5">
        <v>4097</v>
      </c>
      <c r="AD8" s="5"/>
      <c r="AE8" s="5"/>
      <c r="AF8" s="5"/>
      <c r="AG8" s="5"/>
      <c r="AH8" s="3" t="s">
        <v>15</v>
      </c>
      <c r="AI8" s="5">
        <v>810</v>
      </c>
      <c r="AJ8" s="5">
        <v>200</v>
      </c>
      <c r="AK8" s="4">
        <f t="shared" si="0"/>
        <v>1293</v>
      </c>
      <c r="AL8" s="4">
        <f t="shared" si="1"/>
        <v>20318</v>
      </c>
    </row>
    <row r="9" spans="1:38" ht="12.75">
      <c r="A9" s="3" t="s">
        <v>16</v>
      </c>
      <c r="B9" s="4">
        <v>143738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 t="s">
        <v>16</v>
      </c>
      <c r="S9" s="5"/>
      <c r="T9" s="5"/>
      <c r="U9" s="5">
        <v>133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 t="s">
        <v>16</v>
      </c>
      <c r="AI9" s="5"/>
      <c r="AJ9" s="5"/>
      <c r="AK9" s="4">
        <f t="shared" si="0"/>
        <v>133</v>
      </c>
      <c r="AL9" s="4">
        <f t="shared" si="1"/>
        <v>143871</v>
      </c>
    </row>
    <row r="10" spans="1:38" ht="12.75">
      <c r="A10" s="3" t="s">
        <v>17</v>
      </c>
      <c r="B10" s="4">
        <v>110846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5709</v>
      </c>
      <c r="R10" s="3" t="s">
        <v>17</v>
      </c>
      <c r="S10" s="5"/>
      <c r="T10" s="5"/>
      <c r="U10" s="5"/>
      <c r="V10" s="5">
        <v>3087</v>
      </c>
      <c r="W10" s="5"/>
      <c r="X10" s="5"/>
      <c r="Y10" s="5"/>
      <c r="Z10" s="5"/>
      <c r="AA10" s="5"/>
      <c r="AB10" s="5"/>
      <c r="AC10" s="5"/>
      <c r="AD10" s="5"/>
      <c r="AE10" s="5"/>
      <c r="AF10" s="5">
        <v>2040</v>
      </c>
      <c r="AG10" s="5"/>
      <c r="AH10" s="3" t="s">
        <v>17</v>
      </c>
      <c r="AI10" s="5"/>
      <c r="AJ10" s="5"/>
      <c r="AK10" s="4">
        <f t="shared" si="0"/>
        <v>10836</v>
      </c>
      <c r="AL10" s="4">
        <f t="shared" si="1"/>
        <v>121682</v>
      </c>
    </row>
    <row r="11" spans="1:38" ht="12.75">
      <c r="A11" s="7" t="s">
        <v>18</v>
      </c>
      <c r="B11" s="8">
        <v>40322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7" t="s">
        <v>18</v>
      </c>
      <c r="S11" s="5"/>
      <c r="T11" s="5"/>
      <c r="U11" s="5"/>
      <c r="V11" s="5">
        <v>-3087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 t="s">
        <v>18</v>
      </c>
      <c r="AI11" s="5"/>
      <c r="AJ11" s="5"/>
      <c r="AK11" s="4">
        <f t="shared" si="0"/>
        <v>-3087</v>
      </c>
      <c r="AL11" s="8">
        <f t="shared" si="1"/>
        <v>37235</v>
      </c>
    </row>
    <row r="12" spans="1:38" ht="12.75">
      <c r="A12" s="3" t="s">
        <v>19</v>
      </c>
      <c r="B12" s="4">
        <v>34306</v>
      </c>
      <c r="C12" s="5"/>
      <c r="D12" s="5"/>
      <c r="E12" s="5"/>
      <c r="F12" s="5">
        <v>-72</v>
      </c>
      <c r="G12" s="5"/>
      <c r="H12" s="5"/>
      <c r="I12" s="5"/>
      <c r="J12" s="5"/>
      <c r="K12" s="5"/>
      <c r="L12" s="5"/>
      <c r="M12" s="5"/>
      <c r="N12" s="5"/>
      <c r="O12" s="5">
        <v>622</v>
      </c>
      <c r="P12" s="5">
        <v>1372</v>
      </c>
      <c r="Q12" s="5"/>
      <c r="R12" s="3" t="s">
        <v>19</v>
      </c>
      <c r="S12" s="5">
        <v>-1280</v>
      </c>
      <c r="T12" s="5">
        <v>-1314</v>
      </c>
      <c r="U12" s="5">
        <v>-133</v>
      </c>
      <c r="V12" s="5"/>
      <c r="W12" s="5">
        <v>1271</v>
      </c>
      <c r="X12" s="5">
        <v>3036</v>
      </c>
      <c r="Y12" s="5">
        <v>2000</v>
      </c>
      <c r="Z12" s="5">
        <v>-1842</v>
      </c>
      <c r="AA12" s="5">
        <v>-5546</v>
      </c>
      <c r="AB12" s="5">
        <v>-318</v>
      </c>
      <c r="AC12" s="5">
        <v>-4097</v>
      </c>
      <c r="AD12" s="5">
        <v>-1405</v>
      </c>
      <c r="AE12" s="5">
        <v>-5300</v>
      </c>
      <c r="AF12" s="5">
        <v>-2040</v>
      </c>
      <c r="AG12" s="5"/>
      <c r="AH12" s="3" t="s">
        <v>19</v>
      </c>
      <c r="AI12" s="5"/>
      <c r="AJ12" s="5">
        <v>-200</v>
      </c>
      <c r="AK12" s="4">
        <f t="shared" si="0"/>
        <v>-15246</v>
      </c>
      <c r="AL12" s="4">
        <f t="shared" si="1"/>
        <v>19060</v>
      </c>
    </row>
    <row r="13" spans="1:38" ht="12.75">
      <c r="A13" s="3" t="s">
        <v>20</v>
      </c>
      <c r="B13" s="4">
        <v>500</v>
      </c>
      <c r="C13" s="5">
        <v>-10</v>
      </c>
      <c r="D13" s="5">
        <v>-88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 t="s">
        <v>20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" t="s">
        <v>20</v>
      </c>
      <c r="AI13" s="5"/>
      <c r="AJ13" s="5"/>
      <c r="AK13" s="4">
        <f t="shared" si="0"/>
        <v>-98</v>
      </c>
      <c r="AL13" s="4">
        <f t="shared" si="1"/>
        <v>402</v>
      </c>
    </row>
    <row r="14" spans="1:38" ht="12.75">
      <c r="A14" s="3"/>
      <c r="B14" s="4"/>
      <c r="C14" s="5"/>
      <c r="D14" s="5"/>
      <c r="E14" s="6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3"/>
      <c r="AI14" s="5"/>
      <c r="AJ14" s="5"/>
      <c r="AK14" s="4">
        <f t="shared" si="0"/>
        <v>0</v>
      </c>
      <c r="AL14" s="4">
        <f t="shared" si="1"/>
        <v>0</v>
      </c>
    </row>
    <row r="15" spans="1:38" ht="12.75">
      <c r="A15" s="9" t="s">
        <v>21</v>
      </c>
      <c r="B15" s="4">
        <f aca="true" t="shared" si="2" ref="B15:Q15">SUM(B2:B14)</f>
        <v>784725</v>
      </c>
      <c r="C15" s="10">
        <f t="shared" si="2"/>
        <v>0</v>
      </c>
      <c r="D15" s="10">
        <f t="shared" si="2"/>
        <v>0</v>
      </c>
      <c r="E15" s="4">
        <f t="shared" si="2"/>
        <v>2929</v>
      </c>
      <c r="F15" s="4">
        <f t="shared" si="2"/>
        <v>0</v>
      </c>
      <c r="G15" s="10">
        <f t="shared" si="2"/>
        <v>949</v>
      </c>
      <c r="H15" s="10">
        <f t="shared" si="2"/>
        <v>6720</v>
      </c>
      <c r="I15" s="10">
        <f t="shared" si="2"/>
        <v>93</v>
      </c>
      <c r="J15" s="10">
        <f t="shared" si="2"/>
        <v>5835</v>
      </c>
      <c r="K15" s="10">
        <f t="shared" si="2"/>
        <v>1209</v>
      </c>
      <c r="L15" s="10">
        <f t="shared" si="2"/>
        <v>160</v>
      </c>
      <c r="M15" s="10">
        <f t="shared" si="2"/>
        <v>408</v>
      </c>
      <c r="N15" s="10">
        <f t="shared" si="2"/>
        <v>1596</v>
      </c>
      <c r="O15" s="10">
        <f t="shared" si="2"/>
        <v>622</v>
      </c>
      <c r="P15" s="10">
        <f t="shared" si="2"/>
        <v>1372</v>
      </c>
      <c r="Q15" s="10">
        <f t="shared" si="2"/>
        <v>5709</v>
      </c>
      <c r="R15" s="9" t="s">
        <v>21</v>
      </c>
      <c r="S15" s="10">
        <f aca="true" t="shared" si="3" ref="S15:AG15">SUM(S2:S14)</f>
        <v>0</v>
      </c>
      <c r="T15" s="10">
        <f t="shared" si="3"/>
        <v>0</v>
      </c>
      <c r="U15" s="10">
        <f t="shared" si="3"/>
        <v>0</v>
      </c>
      <c r="V15" s="10">
        <f t="shared" si="3"/>
        <v>0</v>
      </c>
      <c r="W15" s="10">
        <f t="shared" si="3"/>
        <v>1271</v>
      </c>
      <c r="X15" s="10">
        <f t="shared" si="3"/>
        <v>3036</v>
      </c>
      <c r="Y15" s="10">
        <f t="shared" si="3"/>
        <v>2000</v>
      </c>
      <c r="Z15" s="10">
        <f t="shared" si="3"/>
        <v>0</v>
      </c>
      <c r="AA15" s="10">
        <f t="shared" si="3"/>
        <v>0</v>
      </c>
      <c r="AB15" s="10">
        <f t="shared" si="3"/>
        <v>0</v>
      </c>
      <c r="AC15" s="10">
        <f t="shared" si="3"/>
        <v>0</v>
      </c>
      <c r="AD15" s="10">
        <f t="shared" si="3"/>
        <v>0</v>
      </c>
      <c r="AE15" s="10">
        <f t="shared" si="3"/>
        <v>0</v>
      </c>
      <c r="AF15" s="10">
        <f t="shared" si="3"/>
        <v>0</v>
      </c>
      <c r="AG15" s="10">
        <f t="shared" si="3"/>
        <v>1769</v>
      </c>
      <c r="AH15" s="9" t="s">
        <v>21</v>
      </c>
      <c r="AI15" s="10">
        <f>SUM(AI2:AI14)</f>
        <v>810</v>
      </c>
      <c r="AJ15" s="10">
        <f>SUM(AJ2:AJ14)</f>
        <v>0</v>
      </c>
      <c r="AK15" s="4">
        <f t="shared" si="0"/>
        <v>36488</v>
      </c>
      <c r="AL15" s="4">
        <f t="shared" si="1"/>
        <v>821213</v>
      </c>
    </row>
    <row r="16" spans="1:38" ht="12.75">
      <c r="A16" s="9" t="s">
        <v>22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 t="s">
        <v>22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9" t="s">
        <v>22</v>
      </c>
      <c r="AI16" s="5"/>
      <c r="AJ16" s="5"/>
      <c r="AK16" s="4"/>
      <c r="AL16" s="4"/>
    </row>
    <row r="17" spans="1:38" ht="12.75">
      <c r="A17" s="3" t="s">
        <v>23</v>
      </c>
      <c r="B17" s="4">
        <v>27113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 t="s">
        <v>23</v>
      </c>
      <c r="S17" s="5"/>
      <c r="T17" s="5"/>
      <c r="U17" s="5"/>
      <c r="V17" s="5"/>
      <c r="W17" s="5"/>
      <c r="X17" s="5"/>
      <c r="Y17" s="5">
        <v>2000</v>
      </c>
      <c r="Z17" s="5"/>
      <c r="AA17" s="5"/>
      <c r="AB17" s="5"/>
      <c r="AC17" s="5"/>
      <c r="AD17" s="5"/>
      <c r="AE17" s="5"/>
      <c r="AF17" s="5"/>
      <c r="AG17" s="5"/>
      <c r="AH17" s="3" t="s">
        <v>23</v>
      </c>
      <c r="AI17" s="5">
        <v>810</v>
      </c>
      <c r="AJ17" s="5"/>
      <c r="AK17" s="4">
        <f>SUM(C17:AJ17)</f>
        <v>2810</v>
      </c>
      <c r="AL17" s="4">
        <f aca="true" t="shared" si="4" ref="AL17:AL28">B17+AK17</f>
        <v>29923</v>
      </c>
    </row>
    <row r="18" spans="1:38" ht="12.75">
      <c r="A18" s="3" t="s">
        <v>24</v>
      </c>
      <c r="B18" s="4">
        <v>123500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 t="s">
        <v>24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" t="s">
        <v>24</v>
      </c>
      <c r="AI18" s="5"/>
      <c r="AJ18" s="5"/>
      <c r="AK18" s="4">
        <f>SUM(C18:AJ18)</f>
        <v>0</v>
      </c>
      <c r="AL18" s="4">
        <f t="shared" si="4"/>
        <v>123500</v>
      </c>
    </row>
    <row r="19" spans="1:38" ht="12.75">
      <c r="A19" s="3" t="s">
        <v>25</v>
      </c>
      <c r="B19" s="4">
        <v>15800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 t="s">
        <v>25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3" t="s">
        <v>25</v>
      </c>
      <c r="AI19" s="5"/>
      <c r="AJ19" s="5"/>
      <c r="AK19" s="4">
        <v>0</v>
      </c>
      <c r="AL19" s="4">
        <f t="shared" si="4"/>
        <v>15800</v>
      </c>
    </row>
    <row r="20" spans="1:38" ht="12.75">
      <c r="A20" s="3" t="s">
        <v>26</v>
      </c>
      <c r="B20" s="4">
        <v>9520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 t="s">
        <v>26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3" t="s">
        <v>26</v>
      </c>
      <c r="AI20" s="5"/>
      <c r="AJ20" s="5"/>
      <c r="AK20" s="4">
        <f aca="true" t="shared" si="5" ref="AK20:AK28">SUM(C20:AJ20)</f>
        <v>0</v>
      </c>
      <c r="AL20" s="4">
        <f t="shared" si="4"/>
        <v>9520</v>
      </c>
    </row>
    <row r="21" spans="1:38" ht="12.75">
      <c r="A21" s="3" t="s">
        <v>27</v>
      </c>
      <c r="B21" s="4">
        <v>235106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1372</v>
      </c>
      <c r="Q21" s="5">
        <v>5709</v>
      </c>
      <c r="R21" s="3" t="s">
        <v>27</v>
      </c>
      <c r="S21" s="5"/>
      <c r="T21" s="5"/>
      <c r="U21" s="5"/>
      <c r="V21" s="5"/>
      <c r="W21" s="5"/>
      <c r="X21" s="5">
        <v>3036</v>
      </c>
      <c r="Y21" s="5"/>
      <c r="Z21" s="5"/>
      <c r="AA21" s="5"/>
      <c r="AB21" s="5"/>
      <c r="AC21" s="5"/>
      <c r="AD21" s="5"/>
      <c r="AE21" s="5"/>
      <c r="AF21" s="5"/>
      <c r="AG21" s="5"/>
      <c r="AH21" s="3" t="s">
        <v>27</v>
      </c>
      <c r="AI21" s="5"/>
      <c r="AJ21" s="5"/>
      <c r="AK21" s="4">
        <f t="shared" si="5"/>
        <v>10117</v>
      </c>
      <c r="AL21" s="4">
        <f t="shared" si="4"/>
        <v>245223</v>
      </c>
    </row>
    <row r="22" spans="1:38" ht="12.75">
      <c r="A22" s="3" t="s">
        <v>28</v>
      </c>
      <c r="B22" s="4">
        <v>1000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 t="s">
        <v>28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3" t="s">
        <v>28</v>
      </c>
      <c r="AI22" s="5"/>
      <c r="AJ22" s="5"/>
      <c r="AK22" s="4">
        <f t="shared" si="5"/>
        <v>0</v>
      </c>
      <c r="AL22" s="4">
        <f t="shared" si="4"/>
        <v>1000</v>
      </c>
    </row>
    <row r="23" spans="1:38" ht="12.75">
      <c r="A23" s="3" t="s">
        <v>29</v>
      </c>
      <c r="B23" s="4">
        <v>277407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 t="s">
        <v>186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3" t="s">
        <v>186</v>
      </c>
      <c r="AI23" s="5"/>
      <c r="AJ23" s="5"/>
      <c r="AK23" s="4">
        <f t="shared" si="5"/>
        <v>0</v>
      </c>
      <c r="AL23" s="4">
        <f t="shared" si="4"/>
        <v>277407</v>
      </c>
    </row>
    <row r="24" spans="1:38" ht="12.75">
      <c r="A24" s="3" t="s">
        <v>30</v>
      </c>
      <c r="B24" s="4">
        <v>13301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408</v>
      </c>
      <c r="N24" s="5">
        <v>1596</v>
      </c>
      <c r="O24" s="5">
        <v>622</v>
      </c>
      <c r="P24" s="5"/>
      <c r="Q24" s="5"/>
      <c r="R24" s="3" t="s">
        <v>30</v>
      </c>
      <c r="S24" s="5"/>
      <c r="T24" s="5"/>
      <c r="U24" s="5"/>
      <c r="V24" s="5"/>
      <c r="W24" s="5">
        <v>1271</v>
      </c>
      <c r="X24" s="5"/>
      <c r="Y24" s="5"/>
      <c r="Z24" s="5"/>
      <c r="AA24" s="5"/>
      <c r="AB24" s="5"/>
      <c r="AC24" s="5"/>
      <c r="AD24" s="5"/>
      <c r="AE24" s="5"/>
      <c r="AF24" s="5"/>
      <c r="AG24" s="5">
        <v>1769</v>
      </c>
      <c r="AH24" s="3" t="s">
        <v>30</v>
      </c>
      <c r="AI24" s="5"/>
      <c r="AJ24" s="5"/>
      <c r="AK24" s="4">
        <f t="shared" si="5"/>
        <v>5666</v>
      </c>
      <c r="AL24" s="4">
        <f t="shared" si="4"/>
        <v>18967</v>
      </c>
    </row>
    <row r="25" spans="1:38" ht="12.75">
      <c r="A25" s="3" t="s">
        <v>31</v>
      </c>
      <c r="B25" s="4">
        <v>81978</v>
      </c>
      <c r="C25" s="5"/>
      <c r="D25" s="5"/>
      <c r="E25" s="5"/>
      <c r="F25" s="5"/>
      <c r="G25" s="5"/>
      <c r="H25" s="5"/>
      <c r="I25" s="5"/>
      <c r="J25" s="5"/>
      <c r="K25" s="5"/>
      <c r="L25" s="5">
        <v>30</v>
      </c>
      <c r="M25" s="5"/>
      <c r="N25" s="5"/>
      <c r="O25" s="5"/>
      <c r="P25" s="5"/>
      <c r="Q25" s="5"/>
      <c r="R25" s="3" t="s">
        <v>31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3" t="s">
        <v>31</v>
      </c>
      <c r="AI25" s="5"/>
      <c r="AJ25" s="5"/>
      <c r="AK25" s="4">
        <f t="shared" si="5"/>
        <v>30</v>
      </c>
      <c r="AL25" s="4">
        <f t="shared" si="4"/>
        <v>82008</v>
      </c>
    </row>
    <row r="26" spans="1:38" ht="12.75">
      <c r="A26" s="3" t="s">
        <v>32</v>
      </c>
      <c r="B26" s="4">
        <v>0</v>
      </c>
      <c r="C26" s="5"/>
      <c r="D26" s="5"/>
      <c r="E26" s="5"/>
      <c r="F26" s="5"/>
      <c r="G26" s="5">
        <v>949</v>
      </c>
      <c r="H26" s="5">
        <v>6720</v>
      </c>
      <c r="I26" s="5">
        <v>93</v>
      </c>
      <c r="J26" s="5">
        <v>5835</v>
      </c>
      <c r="K26" s="5">
        <v>1209</v>
      </c>
      <c r="L26" s="5">
        <v>130</v>
      </c>
      <c r="M26" s="5"/>
      <c r="N26" s="5"/>
      <c r="O26" s="5"/>
      <c r="P26" s="5"/>
      <c r="Q26" s="5"/>
      <c r="R26" s="3" t="s">
        <v>32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3" t="s">
        <v>32</v>
      </c>
      <c r="AI26" s="5"/>
      <c r="AJ26" s="5"/>
      <c r="AK26" s="4">
        <f t="shared" si="5"/>
        <v>14936</v>
      </c>
      <c r="AL26" s="4">
        <f t="shared" si="4"/>
        <v>14936</v>
      </c>
    </row>
    <row r="27" spans="1:38" ht="12.75">
      <c r="A27" s="3" t="s">
        <v>33</v>
      </c>
      <c r="B27" s="4">
        <v>0</v>
      </c>
      <c r="C27" s="5"/>
      <c r="D27" s="5"/>
      <c r="E27" s="6">
        <v>2929</v>
      </c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 t="s">
        <v>33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3" t="s">
        <v>33</v>
      </c>
      <c r="AI27" s="5"/>
      <c r="AJ27" s="5"/>
      <c r="AK27" s="4">
        <f t="shared" si="5"/>
        <v>2929</v>
      </c>
      <c r="AL27" s="4">
        <f t="shared" si="4"/>
        <v>2929</v>
      </c>
    </row>
    <row r="28" spans="1:38" ht="12.75">
      <c r="A28" s="10" t="s">
        <v>34</v>
      </c>
      <c r="B28" s="4">
        <f aca="true" t="shared" si="6" ref="B28:Q28">SUM(B17:B27)</f>
        <v>784725</v>
      </c>
      <c r="C28" s="10">
        <f t="shared" si="6"/>
        <v>0</v>
      </c>
      <c r="D28" s="10">
        <f t="shared" si="6"/>
        <v>0</v>
      </c>
      <c r="E28" s="4">
        <f t="shared" si="6"/>
        <v>2929</v>
      </c>
      <c r="F28" s="4">
        <f t="shared" si="6"/>
        <v>0</v>
      </c>
      <c r="G28" s="10">
        <f t="shared" si="6"/>
        <v>949</v>
      </c>
      <c r="H28" s="10">
        <f t="shared" si="6"/>
        <v>6720</v>
      </c>
      <c r="I28" s="10">
        <f t="shared" si="6"/>
        <v>93</v>
      </c>
      <c r="J28" s="10">
        <f t="shared" si="6"/>
        <v>5835</v>
      </c>
      <c r="K28" s="10">
        <f t="shared" si="6"/>
        <v>1209</v>
      </c>
      <c r="L28" s="10">
        <f t="shared" si="6"/>
        <v>160</v>
      </c>
      <c r="M28" s="10">
        <f t="shared" si="6"/>
        <v>408</v>
      </c>
      <c r="N28" s="10">
        <f t="shared" si="6"/>
        <v>1596</v>
      </c>
      <c r="O28" s="10">
        <f t="shared" si="6"/>
        <v>622</v>
      </c>
      <c r="P28" s="10">
        <f t="shared" si="6"/>
        <v>1372</v>
      </c>
      <c r="Q28" s="10">
        <f t="shared" si="6"/>
        <v>5709</v>
      </c>
      <c r="R28" s="10" t="s">
        <v>34</v>
      </c>
      <c r="S28" s="10">
        <f aca="true" t="shared" si="7" ref="S28:AG28">SUM(S17:S27)</f>
        <v>0</v>
      </c>
      <c r="T28" s="10">
        <f t="shared" si="7"/>
        <v>0</v>
      </c>
      <c r="U28" s="10">
        <f t="shared" si="7"/>
        <v>0</v>
      </c>
      <c r="V28" s="10">
        <f t="shared" si="7"/>
        <v>0</v>
      </c>
      <c r="W28" s="10">
        <f t="shared" si="7"/>
        <v>1271</v>
      </c>
      <c r="X28" s="10">
        <f t="shared" si="7"/>
        <v>3036</v>
      </c>
      <c r="Y28" s="10">
        <f t="shared" si="7"/>
        <v>2000</v>
      </c>
      <c r="Z28" s="10">
        <f t="shared" si="7"/>
        <v>0</v>
      </c>
      <c r="AA28" s="10">
        <f t="shared" si="7"/>
        <v>0</v>
      </c>
      <c r="AB28" s="10">
        <f t="shared" si="7"/>
        <v>0</v>
      </c>
      <c r="AC28" s="10">
        <f t="shared" si="7"/>
        <v>0</v>
      </c>
      <c r="AD28" s="10">
        <f t="shared" si="7"/>
        <v>0</v>
      </c>
      <c r="AE28" s="10">
        <f t="shared" si="7"/>
        <v>0</v>
      </c>
      <c r="AF28" s="10">
        <f t="shared" si="7"/>
        <v>0</v>
      </c>
      <c r="AG28" s="10">
        <f t="shared" si="7"/>
        <v>1769</v>
      </c>
      <c r="AH28" s="10" t="s">
        <v>34</v>
      </c>
      <c r="AI28" s="10">
        <f>SUM(AI17:AI27)</f>
        <v>810</v>
      </c>
      <c r="AJ28" s="10">
        <f>SUM(AJ17:AJ27)</f>
        <v>0</v>
      </c>
      <c r="AK28" s="4">
        <f t="shared" si="5"/>
        <v>36488</v>
      </c>
      <c r="AL28" s="4">
        <f t="shared" si="4"/>
        <v>821213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1.7109375" style="0" customWidth="1"/>
    <col min="11" max="11" width="11.7109375" style="0" customWidth="1"/>
    <col min="12" max="12" width="12.140625" style="0" customWidth="1"/>
  </cols>
  <sheetData>
    <row r="1" spans="1:12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35</v>
      </c>
      <c r="H1" s="2" t="s">
        <v>36</v>
      </c>
      <c r="I1" s="2" t="s">
        <v>6</v>
      </c>
      <c r="J1" s="2" t="s">
        <v>37</v>
      </c>
      <c r="K1" s="2" t="s">
        <v>7</v>
      </c>
      <c r="L1" s="2" t="s">
        <v>8</v>
      </c>
    </row>
    <row r="2" spans="1:12" ht="12.75">
      <c r="A2" s="3" t="s">
        <v>9</v>
      </c>
      <c r="B2" s="4">
        <v>44668</v>
      </c>
      <c r="C2" s="5"/>
      <c r="D2" s="5"/>
      <c r="E2" s="5"/>
      <c r="F2" s="5"/>
      <c r="G2" s="5"/>
      <c r="H2" s="5"/>
      <c r="I2" s="5"/>
      <c r="J2" s="5"/>
      <c r="K2" s="4">
        <f>SUM(C2:J2)</f>
        <v>0</v>
      </c>
      <c r="L2" s="4">
        <f>B2+K2</f>
        <v>44668</v>
      </c>
    </row>
    <row r="3" spans="1:12" ht="12.75">
      <c r="A3" s="3" t="s">
        <v>10</v>
      </c>
      <c r="B3" s="4">
        <v>12092</v>
      </c>
      <c r="C3" s="5"/>
      <c r="D3" s="5"/>
      <c r="E3" s="5"/>
      <c r="F3" s="5"/>
      <c r="G3" s="5"/>
      <c r="H3" s="5"/>
      <c r="I3" s="5"/>
      <c r="J3" s="5"/>
      <c r="K3" s="4">
        <f>SUM(C3:J3)</f>
        <v>0</v>
      </c>
      <c r="L3" s="4">
        <f aca="true" t="shared" si="0" ref="L3:L15">B3+K3</f>
        <v>12092</v>
      </c>
    </row>
    <row r="4" spans="1:12" ht="12.75">
      <c r="A4" s="3" t="s">
        <v>11</v>
      </c>
      <c r="B4" s="4">
        <v>101126</v>
      </c>
      <c r="C4" s="5"/>
      <c r="D4" s="5"/>
      <c r="E4" s="5"/>
      <c r="F4" s="5"/>
      <c r="G4" s="5"/>
      <c r="H4" s="5"/>
      <c r="I4" s="5"/>
      <c r="J4" s="6"/>
      <c r="K4" s="4">
        <f aca="true" t="shared" si="1" ref="K4:K11">SUM(C4:J4)</f>
        <v>0</v>
      </c>
      <c r="L4" s="4">
        <f t="shared" si="0"/>
        <v>101126</v>
      </c>
    </row>
    <row r="5" spans="1:12" ht="12.75">
      <c r="A5" s="3" t="s">
        <v>12</v>
      </c>
      <c r="B5" s="4">
        <v>264103</v>
      </c>
      <c r="C5" s="5"/>
      <c r="D5" s="5"/>
      <c r="E5" s="5"/>
      <c r="F5" s="5"/>
      <c r="G5" s="5"/>
      <c r="H5" s="5"/>
      <c r="I5" s="5"/>
      <c r="J5" s="5"/>
      <c r="K5" s="4">
        <f t="shared" si="1"/>
        <v>0</v>
      </c>
      <c r="L5" s="4">
        <f t="shared" si="0"/>
        <v>264103</v>
      </c>
    </row>
    <row r="6" spans="1:12" ht="12.75">
      <c r="A6" s="3" t="s">
        <v>13</v>
      </c>
      <c r="B6" s="4">
        <v>50380</v>
      </c>
      <c r="C6" s="5"/>
      <c r="D6" s="5"/>
      <c r="E6" s="5"/>
      <c r="F6" s="5"/>
      <c r="G6" s="5"/>
      <c r="H6" s="5"/>
      <c r="I6" s="5"/>
      <c r="J6" s="5"/>
      <c r="K6" s="4">
        <f t="shared" si="1"/>
        <v>0</v>
      </c>
      <c r="L6" s="4">
        <f t="shared" si="0"/>
        <v>50380</v>
      </c>
    </row>
    <row r="7" spans="1:12" ht="12.75">
      <c r="A7" s="3" t="s">
        <v>14</v>
      </c>
      <c r="B7" s="4">
        <v>6276</v>
      </c>
      <c r="C7" s="5"/>
      <c r="D7" s="5"/>
      <c r="E7" s="5"/>
      <c r="F7" s="5"/>
      <c r="G7" s="5"/>
      <c r="H7" s="5"/>
      <c r="I7" s="5"/>
      <c r="J7" s="5"/>
      <c r="K7" s="4">
        <f t="shared" si="1"/>
        <v>0</v>
      </c>
      <c r="L7" s="4">
        <f t="shared" si="0"/>
        <v>6276</v>
      </c>
    </row>
    <row r="8" spans="1:12" ht="12.75">
      <c r="A8" s="3" t="s">
        <v>15</v>
      </c>
      <c r="B8" s="4">
        <v>20318</v>
      </c>
      <c r="C8" s="5"/>
      <c r="D8" s="5"/>
      <c r="E8" s="5"/>
      <c r="F8" s="5"/>
      <c r="G8" s="5"/>
      <c r="H8" s="5"/>
      <c r="I8" s="5"/>
      <c r="J8" s="5"/>
      <c r="K8" s="4">
        <f t="shared" si="1"/>
        <v>0</v>
      </c>
      <c r="L8" s="4">
        <f t="shared" si="0"/>
        <v>20318</v>
      </c>
    </row>
    <row r="9" spans="1:12" ht="12.75">
      <c r="A9" s="3" t="s">
        <v>16</v>
      </c>
      <c r="B9" s="4">
        <v>143871</v>
      </c>
      <c r="C9" s="5"/>
      <c r="D9" s="5"/>
      <c r="E9" s="5"/>
      <c r="F9" s="5"/>
      <c r="G9" s="5"/>
      <c r="H9" s="5"/>
      <c r="I9" s="5"/>
      <c r="J9" s="5"/>
      <c r="K9" s="4">
        <f t="shared" si="1"/>
        <v>0</v>
      </c>
      <c r="L9" s="4">
        <f t="shared" si="0"/>
        <v>143871</v>
      </c>
    </row>
    <row r="10" spans="1:12" ht="12.75">
      <c r="A10" s="3" t="s">
        <v>17</v>
      </c>
      <c r="B10" s="4">
        <v>121682</v>
      </c>
      <c r="C10" s="5"/>
      <c r="D10" s="5"/>
      <c r="E10" s="5"/>
      <c r="F10" s="5"/>
      <c r="G10" s="5"/>
      <c r="H10" s="5"/>
      <c r="I10" s="5"/>
      <c r="J10" s="5"/>
      <c r="K10" s="4">
        <f t="shared" si="1"/>
        <v>0</v>
      </c>
      <c r="L10" s="4">
        <f t="shared" si="0"/>
        <v>121682</v>
      </c>
    </row>
    <row r="11" spans="1:12" ht="12.75">
      <c r="A11" s="7" t="s">
        <v>18</v>
      </c>
      <c r="B11" s="8">
        <v>37235</v>
      </c>
      <c r="C11" s="5"/>
      <c r="D11" s="5"/>
      <c r="E11" s="5"/>
      <c r="F11" s="5"/>
      <c r="G11" s="5"/>
      <c r="H11" s="5"/>
      <c r="I11" s="5"/>
      <c r="J11" s="5"/>
      <c r="K11" s="4">
        <f t="shared" si="1"/>
        <v>0</v>
      </c>
      <c r="L11" s="4">
        <f t="shared" si="0"/>
        <v>37235</v>
      </c>
    </row>
    <row r="12" spans="1:12" ht="12.75">
      <c r="A12" s="3" t="s">
        <v>19</v>
      </c>
      <c r="B12" s="4">
        <v>19060</v>
      </c>
      <c r="C12" s="5">
        <v>940</v>
      </c>
      <c r="D12" s="5">
        <v>1027</v>
      </c>
      <c r="E12" s="5">
        <v>188</v>
      </c>
      <c r="F12" s="5">
        <v>60</v>
      </c>
      <c r="G12" s="5">
        <v>856</v>
      </c>
      <c r="H12" s="5">
        <v>7229</v>
      </c>
      <c r="I12" s="5">
        <v>770</v>
      </c>
      <c r="J12" s="5">
        <v>606</v>
      </c>
      <c r="K12" s="4">
        <f>SUM(C12:J12)</f>
        <v>11676</v>
      </c>
      <c r="L12" s="4">
        <f t="shared" si="0"/>
        <v>30736</v>
      </c>
    </row>
    <row r="13" spans="1:12" ht="12.75">
      <c r="A13" s="3" t="s">
        <v>20</v>
      </c>
      <c r="B13" s="4">
        <v>402</v>
      </c>
      <c r="C13" s="5"/>
      <c r="D13" s="5"/>
      <c r="E13" s="5"/>
      <c r="F13" s="5"/>
      <c r="G13" s="5"/>
      <c r="H13" s="5"/>
      <c r="I13" s="5"/>
      <c r="J13" s="5"/>
      <c r="K13" s="4">
        <f>SUM(C13:J13)</f>
        <v>0</v>
      </c>
      <c r="L13" s="4">
        <f t="shared" si="0"/>
        <v>402</v>
      </c>
    </row>
    <row r="14" spans="1:12" ht="12.75">
      <c r="A14" s="3"/>
      <c r="B14" s="4"/>
      <c r="C14" s="5"/>
      <c r="D14" s="5"/>
      <c r="E14" s="5"/>
      <c r="F14" s="5"/>
      <c r="G14" s="5"/>
      <c r="H14" s="5"/>
      <c r="I14" s="5"/>
      <c r="J14" s="6"/>
      <c r="K14" s="4">
        <f>SUM(C14:J14)</f>
        <v>0</v>
      </c>
      <c r="L14" s="4">
        <f t="shared" si="0"/>
        <v>0</v>
      </c>
    </row>
    <row r="15" spans="1:12" ht="12.75">
      <c r="A15" s="9" t="s">
        <v>21</v>
      </c>
      <c r="B15" s="4">
        <f aca="true" t="shared" si="2" ref="B15:I15">SUM(B2:B14)</f>
        <v>821213</v>
      </c>
      <c r="C15" s="10">
        <f t="shared" si="2"/>
        <v>940</v>
      </c>
      <c r="D15" s="10">
        <f t="shared" si="2"/>
        <v>1027</v>
      </c>
      <c r="E15" s="10">
        <f t="shared" si="2"/>
        <v>188</v>
      </c>
      <c r="F15" s="10">
        <f t="shared" si="2"/>
        <v>60</v>
      </c>
      <c r="G15" s="10">
        <f t="shared" si="2"/>
        <v>856</v>
      </c>
      <c r="H15" s="10">
        <f t="shared" si="2"/>
        <v>7229</v>
      </c>
      <c r="I15" s="10">
        <f t="shared" si="2"/>
        <v>770</v>
      </c>
      <c r="J15" s="4">
        <f>SUM(J2:J14)</f>
        <v>606</v>
      </c>
      <c r="K15" s="4">
        <f>SUM(C15:J15)</f>
        <v>11676</v>
      </c>
      <c r="L15" s="4">
        <f t="shared" si="0"/>
        <v>832889</v>
      </c>
    </row>
    <row r="16" spans="1:12" ht="12.75">
      <c r="A16" s="9" t="s">
        <v>22</v>
      </c>
      <c r="B16" s="4"/>
      <c r="C16" s="5"/>
      <c r="D16" s="5"/>
      <c r="E16" s="5"/>
      <c r="F16" s="5"/>
      <c r="G16" s="5"/>
      <c r="H16" s="5"/>
      <c r="I16" s="5"/>
      <c r="J16" s="5"/>
      <c r="K16" s="4"/>
      <c r="L16" s="4"/>
    </row>
    <row r="17" spans="1:12" ht="12.75">
      <c r="A17" s="3" t="s">
        <v>23</v>
      </c>
      <c r="B17" s="4">
        <v>29923</v>
      </c>
      <c r="C17" s="5"/>
      <c r="D17" s="5"/>
      <c r="E17" s="5"/>
      <c r="F17" s="5"/>
      <c r="G17" s="5"/>
      <c r="H17" s="5"/>
      <c r="I17" s="5"/>
      <c r="J17" s="5"/>
      <c r="K17" s="4">
        <f>SUM(C17:J17)</f>
        <v>0</v>
      </c>
      <c r="L17" s="4">
        <f>B17+K17</f>
        <v>29923</v>
      </c>
    </row>
    <row r="18" spans="1:12" ht="12.75">
      <c r="A18" s="3" t="s">
        <v>24</v>
      </c>
      <c r="B18" s="4">
        <v>123500</v>
      </c>
      <c r="C18" s="5"/>
      <c r="D18" s="5"/>
      <c r="E18" s="5"/>
      <c r="F18" s="5"/>
      <c r="G18" s="5"/>
      <c r="H18" s="5"/>
      <c r="I18" s="5"/>
      <c r="J18" s="5"/>
      <c r="K18" s="4">
        <f>SUM(C18:J18)</f>
        <v>0</v>
      </c>
      <c r="L18" s="4">
        <f aca="true" t="shared" si="3" ref="L18:L28">B18+K18</f>
        <v>123500</v>
      </c>
    </row>
    <row r="19" spans="1:12" ht="12.75">
      <c r="A19" s="3" t="s">
        <v>25</v>
      </c>
      <c r="B19" s="4">
        <v>15800</v>
      </c>
      <c r="C19" s="5"/>
      <c r="D19" s="5"/>
      <c r="E19" s="5"/>
      <c r="F19" s="5"/>
      <c r="G19" s="5"/>
      <c r="H19" s="5"/>
      <c r="I19" s="5"/>
      <c r="J19" s="5"/>
      <c r="K19" s="4">
        <v>0</v>
      </c>
      <c r="L19" s="4">
        <f t="shared" si="3"/>
        <v>15800</v>
      </c>
    </row>
    <row r="20" spans="1:12" ht="12.75">
      <c r="A20" s="3" t="s">
        <v>26</v>
      </c>
      <c r="B20" s="4">
        <v>9520</v>
      </c>
      <c r="C20" s="5"/>
      <c r="D20" s="5"/>
      <c r="E20" s="5"/>
      <c r="F20" s="5"/>
      <c r="G20" s="5"/>
      <c r="H20" s="5"/>
      <c r="I20" s="5"/>
      <c r="J20" s="5"/>
      <c r="K20" s="4">
        <v>0</v>
      </c>
      <c r="L20" s="4">
        <f t="shared" si="3"/>
        <v>9520</v>
      </c>
    </row>
    <row r="21" spans="1:12" ht="12.75">
      <c r="A21" s="3" t="s">
        <v>27</v>
      </c>
      <c r="B21" s="4">
        <v>245223</v>
      </c>
      <c r="C21" s="5"/>
      <c r="D21" s="5"/>
      <c r="E21" s="5"/>
      <c r="F21" s="5"/>
      <c r="G21" s="5"/>
      <c r="H21" s="5"/>
      <c r="I21" s="5">
        <v>-1372</v>
      </c>
      <c r="J21" s="5"/>
      <c r="K21" s="4">
        <v>-1372</v>
      </c>
      <c r="L21" s="4">
        <f t="shared" si="3"/>
        <v>243851</v>
      </c>
    </row>
    <row r="22" spans="1:12" ht="12.75">
      <c r="A22" s="3" t="s">
        <v>28</v>
      </c>
      <c r="B22" s="4">
        <v>1000</v>
      </c>
      <c r="C22" s="5"/>
      <c r="D22" s="5"/>
      <c r="E22" s="5"/>
      <c r="F22" s="5"/>
      <c r="G22" s="5"/>
      <c r="H22" s="5"/>
      <c r="I22" s="5"/>
      <c r="J22" s="5"/>
      <c r="K22" s="4">
        <v>0</v>
      </c>
      <c r="L22" s="4">
        <f t="shared" si="3"/>
        <v>1000</v>
      </c>
    </row>
    <row r="23" spans="1:12" ht="12.75">
      <c r="A23" s="3" t="s">
        <v>29</v>
      </c>
      <c r="B23" s="4">
        <v>277407</v>
      </c>
      <c r="C23" s="5"/>
      <c r="D23" s="5"/>
      <c r="E23" s="5"/>
      <c r="F23" s="5"/>
      <c r="G23" s="5">
        <v>856</v>
      </c>
      <c r="H23" s="5">
        <v>7229</v>
      </c>
      <c r="I23" s="5">
        <v>2142</v>
      </c>
      <c r="J23" s="5"/>
      <c r="K23" s="4">
        <f aca="true" t="shared" si="4" ref="K23:K28">SUM(C23:J23)</f>
        <v>10227</v>
      </c>
      <c r="L23" s="4">
        <f t="shared" si="3"/>
        <v>287634</v>
      </c>
    </row>
    <row r="24" spans="1:12" ht="12.75">
      <c r="A24" s="3" t="s">
        <v>30</v>
      </c>
      <c r="B24" s="4">
        <v>18967</v>
      </c>
      <c r="C24" s="5"/>
      <c r="D24" s="5"/>
      <c r="E24" s="5"/>
      <c r="F24" s="5"/>
      <c r="G24" s="5"/>
      <c r="H24" s="5"/>
      <c r="I24" s="5"/>
      <c r="J24" s="5"/>
      <c r="K24" s="4">
        <f t="shared" si="4"/>
        <v>0</v>
      </c>
      <c r="L24" s="4">
        <f t="shared" si="3"/>
        <v>18967</v>
      </c>
    </row>
    <row r="25" spans="1:12" ht="12.75">
      <c r="A25" s="3" t="s">
        <v>31</v>
      </c>
      <c r="B25" s="4">
        <v>82008</v>
      </c>
      <c r="C25" s="5"/>
      <c r="D25" s="5"/>
      <c r="E25" s="5"/>
      <c r="F25" s="5"/>
      <c r="G25" s="5"/>
      <c r="H25" s="5"/>
      <c r="I25" s="5"/>
      <c r="J25" s="5"/>
      <c r="K25" s="4">
        <f t="shared" si="4"/>
        <v>0</v>
      </c>
      <c r="L25" s="4">
        <f t="shared" si="3"/>
        <v>82008</v>
      </c>
    </row>
    <row r="26" spans="1:12" ht="12.75">
      <c r="A26" s="3" t="s">
        <v>32</v>
      </c>
      <c r="B26" s="4">
        <v>14936</v>
      </c>
      <c r="C26" s="5">
        <v>940</v>
      </c>
      <c r="D26" s="5">
        <v>1027</v>
      </c>
      <c r="E26" s="5">
        <v>188</v>
      </c>
      <c r="F26" s="5">
        <v>60</v>
      </c>
      <c r="G26" s="5"/>
      <c r="H26" s="5"/>
      <c r="I26" s="5"/>
      <c r="J26" s="5"/>
      <c r="K26" s="4">
        <f t="shared" si="4"/>
        <v>2215</v>
      </c>
      <c r="L26" s="4">
        <f t="shared" si="3"/>
        <v>17151</v>
      </c>
    </row>
    <row r="27" spans="1:12" ht="12.75">
      <c r="A27" s="3" t="s">
        <v>33</v>
      </c>
      <c r="B27" s="4">
        <v>2929</v>
      </c>
      <c r="C27" s="5"/>
      <c r="D27" s="5"/>
      <c r="E27" s="5"/>
      <c r="F27" s="5"/>
      <c r="G27" s="5"/>
      <c r="H27" s="5"/>
      <c r="I27" s="5"/>
      <c r="J27" s="6">
        <v>606</v>
      </c>
      <c r="K27" s="4">
        <f t="shared" si="4"/>
        <v>606</v>
      </c>
      <c r="L27" s="4">
        <f t="shared" si="3"/>
        <v>3535</v>
      </c>
    </row>
    <row r="28" spans="1:12" ht="12.75">
      <c r="A28" s="10" t="s">
        <v>34</v>
      </c>
      <c r="B28" s="4">
        <f aca="true" t="shared" si="5" ref="B28:J28">SUM(B17:B27)</f>
        <v>821213</v>
      </c>
      <c r="C28" s="10">
        <f t="shared" si="5"/>
        <v>940</v>
      </c>
      <c r="D28" s="10">
        <f t="shared" si="5"/>
        <v>1027</v>
      </c>
      <c r="E28" s="10">
        <f t="shared" si="5"/>
        <v>188</v>
      </c>
      <c r="F28" s="10">
        <f t="shared" si="5"/>
        <v>60</v>
      </c>
      <c r="G28" s="10">
        <f t="shared" si="5"/>
        <v>856</v>
      </c>
      <c r="H28" s="10">
        <f t="shared" si="5"/>
        <v>7229</v>
      </c>
      <c r="I28" s="10">
        <f t="shared" si="5"/>
        <v>770</v>
      </c>
      <c r="J28" s="4">
        <f t="shared" si="5"/>
        <v>606</v>
      </c>
      <c r="K28" s="4">
        <f t="shared" si="4"/>
        <v>11676</v>
      </c>
      <c r="L28" s="4">
        <f t="shared" si="3"/>
        <v>832889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Lakitelek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 Marianna</dc:creator>
  <cp:keywords/>
  <dc:description/>
  <cp:lastModifiedBy>Varga Zoltán</cp:lastModifiedBy>
  <cp:lastPrinted>2014-02-02T15:32:10Z</cp:lastPrinted>
  <dcterms:created xsi:type="dcterms:W3CDTF">2013-08-26T07:42:27Z</dcterms:created>
  <dcterms:modified xsi:type="dcterms:W3CDTF">2014-02-02T15:33:43Z</dcterms:modified>
  <cp:category/>
  <cp:version/>
  <cp:contentType/>
  <cp:contentStatus/>
</cp:coreProperties>
</file>