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32.sz.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D147" i="1"/>
  <c r="C147" i="1"/>
  <c r="E142" i="1"/>
  <c r="D142" i="1"/>
  <c r="C142" i="1"/>
  <c r="E135" i="1"/>
  <c r="D135" i="1"/>
  <c r="C135" i="1"/>
  <c r="E131" i="1"/>
  <c r="E155" i="1" s="1"/>
  <c r="D131" i="1"/>
  <c r="D155" i="1" s="1"/>
  <c r="C131" i="1"/>
  <c r="C155" i="1" s="1"/>
  <c r="E121" i="1"/>
  <c r="D121" i="1"/>
  <c r="D116" i="1" s="1"/>
  <c r="C121" i="1"/>
  <c r="E116" i="1"/>
  <c r="E130" i="1" s="1"/>
  <c r="E156" i="1" s="1"/>
  <c r="C116" i="1"/>
  <c r="C130" i="1" s="1"/>
  <c r="C156" i="1" s="1"/>
  <c r="E100" i="1"/>
  <c r="D100" i="1"/>
  <c r="E95" i="1"/>
  <c r="D95" i="1"/>
  <c r="D130" i="1" s="1"/>
  <c r="D156" i="1" s="1"/>
  <c r="C95" i="1"/>
  <c r="E77" i="1"/>
  <c r="D77" i="1"/>
  <c r="C77" i="1"/>
  <c r="E74" i="1"/>
  <c r="D74" i="1"/>
  <c r="D88" i="1" s="1"/>
  <c r="C74" i="1"/>
  <c r="E65" i="1"/>
  <c r="E88" i="1" s="1"/>
  <c r="D65" i="1"/>
  <c r="C65" i="1"/>
  <c r="C88" i="1" s="1"/>
  <c r="E59" i="1"/>
  <c r="D59" i="1"/>
  <c r="C59" i="1"/>
  <c r="E54" i="1"/>
  <c r="D54" i="1"/>
  <c r="C54" i="1"/>
  <c r="E48" i="1"/>
  <c r="D48" i="1"/>
  <c r="C48" i="1"/>
  <c r="E47" i="1"/>
  <c r="E36" i="1"/>
  <c r="D36" i="1"/>
  <c r="C36" i="1"/>
  <c r="D35" i="1"/>
  <c r="E29" i="1"/>
  <c r="E28" i="1" s="1"/>
  <c r="D28" i="1"/>
  <c r="C28" i="1"/>
  <c r="E21" i="1"/>
  <c r="D21" i="1"/>
  <c r="C21" i="1"/>
  <c r="E14" i="1"/>
  <c r="D14" i="1"/>
  <c r="D64" i="1" s="1"/>
  <c r="D89" i="1" s="1"/>
  <c r="C14" i="1"/>
  <c r="E7" i="1"/>
  <c r="E64" i="1" s="1"/>
  <c r="E89" i="1" s="1"/>
  <c r="D7" i="1"/>
  <c r="C7" i="1"/>
  <c r="C64" i="1" s="1"/>
  <c r="C89" i="1" s="1"/>
</calcChain>
</file>

<file path=xl/sharedStrings.xml><?xml version="1.0" encoding="utf-8"?>
<sst xmlns="http://schemas.openxmlformats.org/spreadsheetml/2006/main" count="313" uniqueCount="271">
  <si>
    <t>B E V É T E L E K</t>
  </si>
  <si>
    <t xml:space="preserve">1. sz. táblázat </t>
  </si>
  <si>
    <t>Ezer forintban</t>
  </si>
  <si>
    <t>Sor-
szám</t>
  </si>
  <si>
    <t>Bevételi jogcím</t>
  </si>
  <si>
    <t>2014. évi tény</t>
  </si>
  <si>
    <t>2015. évi módosított  előirányzat</t>
  </si>
  <si>
    <t>2015.  évi Teljesítés</t>
  </si>
  <si>
    <t>A</t>
  </si>
  <si>
    <t>B</t>
  </si>
  <si>
    <t>C</t>
  </si>
  <si>
    <t>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</si>
  <si>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</si>
  <si>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</si>
  <si>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</si>
  <si>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</si>
  <si>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</si>
  <si>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</si>
  <si>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</si>
  <si>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</si>
  <si>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</si>
  <si>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</si>
  <si>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</si>
  <si>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</si>
  <si>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</si>
  <si>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</si>
  <si>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</si>
  <si>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</si>
  <si>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</si>
  <si>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</si>
  <si>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</si>
  <si>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</si>
  <si>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</si>
  <si>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</si>
  <si>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</si>
  <si>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</si>
  <si>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</si>
  <si>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</si>
  <si>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</si>
  <si>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</si>
  <si>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</si>
  <si>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</si>
  <si>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</si>
  <si>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</si>
  <si>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</si>
  <si>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</si>
  <si>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</si>
  <si>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</si>
  <si>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</si>
  <si>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</si>
  <si>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</si>
  <si>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</si>
  <si>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</si>
  <si>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</si>
  <si>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</si>
  <si>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</si>
  <si>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</si>
  <si>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</si>
  <si>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</si>
  <si>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</si>
  <si>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</si>
  <si>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</si>
  <si>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</si>
  <si>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</si>
  <si>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</si>
  <si>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</si>
  <si>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</si>
  <si>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</si>
  <si>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</si>
  <si>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</si>
  <si>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</si>
  <si>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</si>
  <si>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</si>
  <si>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</si>
  <si>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</si>
  <si>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</si>
  <si>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</si>
  <si>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</si>
  <si>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</si>
  <si>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</si>
  <si>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</si>
  <si>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</si>
  <si>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</si>
  <si>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</si>
  <si>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</si>
  <si>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</si>
  <si>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</si>
  <si>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</si>
  <si>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</si>
  <si>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</si>
  <si>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</si>
  <si>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</si>
  <si>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</si>
  <si>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</si>
  <si>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</si>
  <si>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</si>
  <si>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</si>
  <si>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</si>
  <si>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</si>
  <si>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</si>
  <si>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</si>
  <si>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</si>
  <si>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</si>
  <si>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</si>
  <si>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</si>
  <si>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</si>
  <si>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</si>
  <si>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</si>
  <si>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</si>
  <si>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</si>
  <si>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</si>
  <si>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</si>
  <si>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</si>
  <si>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</si>
  <si>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</si>
  <si>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</si>
  <si>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</si>
  <si>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</si>
  <si>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</si>
  <si>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</si>
  <si>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</si>
  <si>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</si>
  <si>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</si>
  <si>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</si>
  <si>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</si>
  <si>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</si>
  <si>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</si>
  <si>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</si>
  <si>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</si>
  <si>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</si>
  <si>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</si>
  <si>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</si>
  <si>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</si>
  <si>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</si>
  <si>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</si>
  <si>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</si>
  <si>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</si>
  <si>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</si>
  <si>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</si>
  <si>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</si>
  <si>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</si>
  <si>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</si>
  <si>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</si>
  <si>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</si>
  <si>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</si>
  <si>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</si>
  <si>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</si>
  <si>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</si>
  <si>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</si>
  <si>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</si>
  <si>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</si>
  <si>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</si>
  <si>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</si>
  <si>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</si>
  <si>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</si>
  <si>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</si>
  <si>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</si>
  <si>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</si>
  <si>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</si>
  <si>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</si>
  <si>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</si>
  <si>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</si>
  <si>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</si>
  <si>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</si>
  <si>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</si>
  <si>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</si>
  <si>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</si>
  <si>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</si>
  <si>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</si>
  <si>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</si>
  <si>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</si>
  <si>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</si>
  <si>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</si>
  <si>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</si>
  <si>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</si>
  <si>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</si>
  <si>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</si>
  <si>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</si>
  <si>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</si>
  <si>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 xml:space="preserve">2. sz. táblázat 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</si>
  <si>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</si>
  <si>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</si>
  <si>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</si>
  <si>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</si>
  <si>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</si>
  <si>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</si>
  <si>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</si>
  <si>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</si>
  <si>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</si>
  <si>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</si>
  <si>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</si>
  <si>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</si>
  <si>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</si>
  <si>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</si>
  <si>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</si>
  <si>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</si>
  <si>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</si>
  <si>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</si>
  <si>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</si>
  <si>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</si>
  <si>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</si>
  <si>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</si>
  <si>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</si>
  <si>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</si>
  <si>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</si>
  <si>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</si>
  <si>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</si>
  <si>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</si>
  <si>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</si>
  <si>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</si>
  <si>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</si>
  <si>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</si>
  <si>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</si>
  <si>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</si>
  <si>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</si>
  <si>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</si>
  <si>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</si>
  <si>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</si>
  <si>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</si>
  <si>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</si>
  <si>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</si>
  <si>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</si>
  <si>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</si>
  <si>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</si>
  <si>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</si>
  <si>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</si>
  <si>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</si>
  <si>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</si>
  <si>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</si>
  <si>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</si>
  <si>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</si>
  <si>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</si>
  <si>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</si>
  <si>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</si>
  <si>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</si>
  <si>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</si>
  <si>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</si>
  <si>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</si>
  <si>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</si>
  <si>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</si>
  <si>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</si>
  <si>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</si>
  <si>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</si>
  <si>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</si>
  <si>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</si>
  <si>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</si>
  <si>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</si>
  <si>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</si>
  <si>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</si>
  <si>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</si>
  <si>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</si>
  <si>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</si>
  <si>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</si>
  <si>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</si>
  <si>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</si>
  <si>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</si>
  <si>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</si>
  <si>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</si>
  <si>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</si>
  <si>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</si>
  <si>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</si>
  <si>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</si>
  <si>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</si>
  <si>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</si>
  <si>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</si>
  <si>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</si>
  <si>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</si>
  <si>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</si>
  <si>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</si>
  <si>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</si>
  <si>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32.  melléklet  14/2016. (IV.22.)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</si>
</sst>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1" applyFont="1" applyFill="1" applyProtection="1"/>
    <xf numFmtId="0" fontId="3" fillId="0" borderId="0" xfId="0" applyFont="1" applyFill="1" applyAlignment="1">
      <alignment horizontal="right"/>
    </xf>
    <xf numFmtId="0" fontId="1" fillId="0" borderId="0" xfId="1" applyFill="1" applyProtection="1"/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9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11" fillId="0" borderId="13" xfId="0" applyNumberFormat="1" applyFont="1" applyBorder="1" applyAlignment="1" applyProtection="1">
      <alignment horizontal="right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9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Fill="1" applyBorder="1" applyAlignment="1" applyProtection="1">
      <alignment horizontal="right" vertical="center" wrapText="1" indent="1"/>
    </xf>
    <xf numFmtId="3" fontId="11" fillId="0" borderId="12" xfId="0" applyNumberFormat="1" applyFont="1" applyBorder="1" applyAlignment="1" applyProtection="1">
      <alignment wrapText="1"/>
    </xf>
    <xf numFmtId="0" fontId="11" fillId="0" borderId="12" xfId="0" applyFont="1" applyBorder="1" applyAlignment="1" applyProtection="1">
      <alignment horizontal="left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left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1" fillId="0" borderId="12" xfId="0" applyNumberFormat="1" applyFont="1" applyFill="1" applyBorder="1" applyAlignment="1" applyProtection="1">
      <alignment horizontal="right" wrapText="1" indent="1"/>
    </xf>
    <xf numFmtId="3" fontId="11" fillId="0" borderId="17" xfId="0" applyNumberFormat="1" applyFont="1" applyFill="1" applyBorder="1" applyAlignment="1" applyProtection="1">
      <alignment horizontal="right" wrapText="1" indent="1"/>
    </xf>
    <xf numFmtId="3" fontId="11" fillId="0" borderId="12" xfId="0" applyNumberFormat="1" applyFont="1" applyBorder="1" applyAlignment="1" applyProtection="1">
      <alignment horizontal="left" wrapText="1" indent="1"/>
    </xf>
    <xf numFmtId="3" fontId="11" fillId="0" borderId="13" xfId="0" applyNumberFormat="1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3" fontId="11" fillId="0" borderId="20" xfId="0" applyNumberFormat="1" applyFont="1" applyBorder="1" applyAlignment="1" applyProtection="1">
      <alignment horizontal="right" wrapText="1"/>
    </xf>
    <xf numFmtId="3" fontId="11" fillId="0" borderId="21" xfId="0" applyNumberFormat="1" applyFont="1" applyBorder="1" applyAlignment="1" applyProtection="1">
      <alignment horizontal="right"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9" xfId="0" applyFont="1" applyBorder="1" applyAlignment="1" applyProtection="1">
      <alignment horizontal="left" vertical="center" wrapText="1" indent="1"/>
    </xf>
    <xf numFmtId="0" fontId="12" fillId="0" borderId="3" xfId="0" applyFont="1" applyBorder="1" applyAlignment="1" applyProtection="1">
      <alignment wrapText="1"/>
    </xf>
    <xf numFmtId="3" fontId="12" fillId="0" borderId="9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Fill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3" fontId="12" fillId="0" borderId="23" xfId="0" applyNumberFormat="1" applyFont="1" applyBorder="1" applyAlignment="1" applyProtection="1">
      <alignment horizontal="right" wrapText="1" indent="1"/>
    </xf>
    <xf numFmtId="3" fontId="12" fillId="0" borderId="23" xfId="0" applyNumberFormat="1" applyFont="1" applyFill="1" applyBorder="1" applyAlignment="1" applyProtection="1">
      <alignment horizontal="right" wrapText="1" indent="1"/>
    </xf>
    <xf numFmtId="3" fontId="12" fillId="0" borderId="24" xfId="0" applyNumberFormat="1" applyFont="1" applyFill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5" fillId="0" borderId="1" xfId="1" applyNumberFormat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3" fontId="8" fillId="0" borderId="7" xfId="1" applyNumberFormat="1" applyFont="1" applyFill="1" applyBorder="1" applyAlignment="1" applyProtection="1">
      <alignment horizontal="righ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3" fontId="9" fillId="0" borderId="7" xfId="1" applyNumberFormat="1" applyFont="1" applyFill="1" applyBorder="1" applyAlignment="1" applyProtection="1">
      <alignment horizontal="right" vertical="center" wrapText="1" indent="1"/>
    </xf>
    <xf numFmtId="3" fontId="9" fillId="0" borderId="27" xfId="1" applyNumberFormat="1" applyFont="1" applyFill="1" applyBorder="1" applyAlignment="1" applyProtection="1">
      <alignment horizontal="right" vertical="center" wrapText="1" indent="1"/>
    </xf>
    <xf numFmtId="3" fontId="9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3" fontId="9" fillId="0" borderId="21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0" xfId="1" applyNumberFormat="1" applyFont="1" applyFill="1" applyBorder="1" applyAlignment="1" applyProtection="1">
      <alignment horizontal="left" vertical="center" wrapText="1" indent="1"/>
    </xf>
    <xf numFmtId="3" fontId="9" fillId="0" borderId="31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3" fontId="9" fillId="0" borderId="24" xfId="1" applyNumberFormat="1" applyFont="1" applyFill="1" applyBorder="1" applyAlignment="1" applyProtection="1">
      <alignment horizontal="right" vertical="center" wrapText="1" indent="1"/>
    </xf>
    <xf numFmtId="0" fontId="8" fillId="0" borderId="9" xfId="1" applyFont="1" applyFill="1" applyBorder="1" applyAlignment="1" applyProtection="1">
      <alignment vertical="center" wrapTex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3" fontId="14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3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3" fontId="11" fillId="0" borderId="17" xfId="0" applyNumberFormat="1" applyFont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4" fillId="0" borderId="9" xfId="1" applyFont="1" applyFill="1" applyBorder="1" applyAlignment="1" applyProtection="1">
      <alignment horizontal="left" vertical="center" wrapText="1" indent="1"/>
    </xf>
    <xf numFmtId="0" fontId="14" fillId="0" borderId="3" xfId="1" applyFont="1" applyFill="1" applyBorder="1" applyAlignment="1" applyProtection="1">
      <alignment horizontal="left" vertical="center" wrapText="1" indent="1"/>
    </xf>
    <xf numFmtId="3" fontId="14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vertical="center" wrapText="1"/>
    </xf>
    <xf numFmtId="0" fontId="9" fillId="0" borderId="36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15" xfId="1" applyNumberFormat="1" applyFont="1" applyFill="1" applyBorder="1" applyAlignment="1" applyProtection="1">
      <alignment vertical="center" wrapText="1"/>
    </xf>
    <xf numFmtId="3" fontId="9" fillId="0" borderId="17" xfId="1" applyNumberFormat="1" applyFont="1" applyFill="1" applyBorder="1" applyAlignment="1" applyProtection="1">
      <alignment vertical="center" wrapText="1"/>
    </xf>
    <xf numFmtId="165" fontId="8" fillId="0" borderId="33" xfId="2" applyNumberFormat="1" applyFont="1" applyFill="1" applyBorder="1" applyAlignment="1" applyProtection="1">
      <alignment horizontal="right" vertical="center" wrapText="1" indent="1"/>
    </xf>
    <xf numFmtId="165" fontId="8" fillId="0" borderId="37" xfId="2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6" fillId="0" borderId="0" xfId="1" applyFont="1" applyFill="1" applyProtection="1"/>
    <xf numFmtId="3" fontId="14" fillId="0" borderId="3" xfId="1" applyNumberFormat="1" applyFont="1" applyFill="1" applyBorder="1" applyAlignment="1" applyProtection="1">
      <alignment vertical="center" wrapText="1"/>
    </xf>
    <xf numFmtId="3" fontId="14" fillId="0" borderId="1" xfId="1" applyNumberFormat="1" applyFont="1" applyFill="1" applyBorder="1" applyAlignment="1" applyProtection="1">
      <alignment horizontal="right" vertical="center" wrapText="1" indent="1"/>
    </xf>
    <xf numFmtId="3" fontId="14" fillId="0" borderId="24" xfId="1" applyNumberFormat="1" applyFont="1" applyFill="1" applyBorder="1" applyAlignment="1" applyProtection="1">
      <alignment horizontal="right" vertical="center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0" fontId="12" fillId="0" borderId="38" xfId="0" applyFont="1" applyBorder="1" applyAlignment="1" applyProtection="1">
      <alignment horizontal="left" vertical="center" wrapText="1" indent="1"/>
    </xf>
    <xf numFmtId="0" fontId="17" fillId="0" borderId="39" xfId="0" applyFont="1" applyBorder="1" applyAlignment="1" applyProtection="1">
      <alignment horizontal="left" vertical="center" wrapText="1" indent="1"/>
    </xf>
    <xf numFmtId="3" fontId="17" fillId="0" borderId="23" xfId="0" applyNumberFormat="1" applyFont="1" applyBorder="1" applyAlignment="1" applyProtection="1">
      <alignment horizontal="right" vertical="center" wrapText="1" indent="1"/>
    </xf>
    <xf numFmtId="3" fontId="17" fillId="0" borderId="23" xfId="0" applyNumberFormat="1" applyFont="1" applyFill="1" applyBorder="1" applyAlignment="1" applyProtection="1">
      <alignment horizontal="right" vertical="center" wrapText="1" indent="1"/>
    </xf>
    <xf numFmtId="3" fontId="17" fillId="0" borderId="24" xfId="0" applyNumberFormat="1" applyFont="1" applyBorder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workbookViewId="0">
      <selection activeCell="A3" sqref="A3:E3"/>
    </sheetView>
  </sheetViews>
  <sheetFormatPr defaultRowHeight="15.75" x14ac:dyDescent="0.25"/>
  <cols>
    <col min="1" max="1" width="9.5" style="1" customWidth="1"/>
    <col min="2" max="2" width="61.33203125" style="1" customWidth="1"/>
    <col min="3" max="3" width="17.83203125" style="1" customWidth="1"/>
    <col min="4" max="4" width="19.1640625" style="1" customWidth="1"/>
    <col min="5" max="5" width="11.83203125" style="1" customWidth="1"/>
    <col min="6" max="6" width="13.33203125" style="3" customWidth="1"/>
    <col min="7" max="16384" width="9.33203125" style="3"/>
  </cols>
  <sheetData>
    <row r="1" spans="1:6" x14ac:dyDescent="0.25">
      <c r="E1" s="2" t="s">
        <v>270</v>
      </c>
    </row>
    <row r="2" spans="1:6" x14ac:dyDescent="0.25">
      <c r="E2" s="2"/>
    </row>
    <row r="3" spans="1:6" ht="15.95" customHeight="1" x14ac:dyDescent="0.25">
      <c r="A3" s="4" t="s">
        <v>0</v>
      </c>
      <c r="B3" s="4"/>
      <c r="C3" s="4"/>
      <c r="D3" s="4"/>
      <c r="E3" s="4"/>
    </row>
    <row r="4" spans="1:6" ht="15.95" customHeight="1" thickBot="1" x14ac:dyDescent="0.3">
      <c r="A4" s="5" t="s">
        <v>1</v>
      </c>
      <c r="B4" s="5"/>
      <c r="C4" s="6"/>
      <c r="D4" s="6"/>
      <c r="E4" s="7" t="s">
        <v>2</v>
      </c>
    </row>
    <row r="5" spans="1:6" ht="38.1" customHeight="1" thickBot="1" x14ac:dyDescent="0.3">
      <c r="A5" s="8" t="s">
        <v>3</v>
      </c>
      <c r="B5" s="9" t="s">
        <v>4</v>
      </c>
      <c r="C5" s="9" t="s">
        <v>5</v>
      </c>
      <c r="D5" s="9" t="s">
        <v>6</v>
      </c>
      <c r="E5" s="10" t="s">
        <v>7</v>
      </c>
    </row>
    <row r="6" spans="1:6" s="15" customFormat="1" ht="12" customHeight="1" thickBot="1" x14ac:dyDescent="0.25">
      <c r="A6" s="11"/>
      <c r="B6" s="12" t="s">
        <v>8</v>
      </c>
      <c r="C6" s="13" t="s">
        <v>9</v>
      </c>
      <c r="D6" s="13" t="s">
        <v>10</v>
      </c>
      <c r="E6" s="14" t="s">
        <v>11</v>
      </c>
    </row>
    <row r="7" spans="1:6" s="21" customFormat="1" ht="12" customHeight="1" thickBot="1" x14ac:dyDescent="0.25">
      <c r="A7" s="16" t="s">
        <v>12</v>
      </c>
      <c r="B7" s="17" t="s">
        <v>13</v>
      </c>
      <c r="C7" s="18">
        <f>SUM(C8:C13)</f>
        <v>462342</v>
      </c>
      <c r="D7" s="18">
        <f>SUM(D8:D13)</f>
        <v>430545</v>
      </c>
      <c r="E7" s="19">
        <f>SUM(E8:E13)</f>
        <v>430545</v>
      </c>
      <c r="F7" s="20"/>
    </row>
    <row r="8" spans="1:6" s="21" customFormat="1" ht="12" customHeight="1" x14ac:dyDescent="0.2">
      <c r="A8" s="22" t="s">
        <v>14</v>
      </c>
      <c r="B8" s="23" t="s">
        <v>15</v>
      </c>
      <c r="C8" s="24">
        <v>167640</v>
      </c>
      <c r="D8" s="24">
        <v>129093</v>
      </c>
      <c r="E8" s="25">
        <v>129093</v>
      </c>
    </row>
    <row r="9" spans="1:6" s="21" customFormat="1" ht="12" customHeight="1" x14ac:dyDescent="0.2">
      <c r="A9" s="26" t="s">
        <v>16</v>
      </c>
      <c r="B9" s="27" t="s">
        <v>17</v>
      </c>
      <c r="C9" s="28">
        <v>131933</v>
      </c>
      <c r="D9" s="28">
        <v>132728</v>
      </c>
      <c r="E9" s="29">
        <v>132728</v>
      </c>
    </row>
    <row r="10" spans="1:6" s="21" customFormat="1" ht="12" customHeight="1" x14ac:dyDescent="0.2">
      <c r="A10" s="26" t="s">
        <v>18</v>
      </c>
      <c r="B10" s="27" t="s">
        <v>19</v>
      </c>
      <c r="C10" s="28">
        <v>131311</v>
      </c>
      <c r="D10" s="28">
        <v>136043</v>
      </c>
      <c r="E10" s="29">
        <v>136043</v>
      </c>
    </row>
    <row r="11" spans="1:6" s="21" customFormat="1" ht="12" customHeight="1" x14ac:dyDescent="0.2">
      <c r="A11" s="26" t="s">
        <v>20</v>
      </c>
      <c r="B11" s="27" t="s">
        <v>21</v>
      </c>
      <c r="C11" s="28">
        <v>7470</v>
      </c>
      <c r="D11" s="28">
        <v>7814</v>
      </c>
      <c r="E11" s="29">
        <v>7814</v>
      </c>
    </row>
    <row r="12" spans="1:6" s="21" customFormat="1" ht="12" customHeight="1" x14ac:dyDescent="0.2">
      <c r="A12" s="26" t="s">
        <v>22</v>
      </c>
      <c r="B12" s="27" t="s">
        <v>23</v>
      </c>
      <c r="C12" s="28">
        <v>11062</v>
      </c>
      <c r="D12" s="28"/>
      <c r="E12" s="29"/>
    </row>
    <row r="13" spans="1:6" s="21" customFormat="1" ht="12" customHeight="1" thickBot="1" x14ac:dyDescent="0.25">
      <c r="A13" s="30" t="s">
        <v>24</v>
      </c>
      <c r="B13" s="31" t="s">
        <v>25</v>
      </c>
      <c r="C13" s="32">
        <v>12926</v>
      </c>
      <c r="D13" s="32">
        <v>24867</v>
      </c>
      <c r="E13" s="33">
        <v>24867</v>
      </c>
    </row>
    <row r="14" spans="1:6" s="21" customFormat="1" ht="12" customHeight="1" thickBot="1" x14ac:dyDescent="0.25">
      <c r="A14" s="16" t="s">
        <v>26</v>
      </c>
      <c r="B14" s="34" t="s">
        <v>27</v>
      </c>
      <c r="C14" s="35">
        <f>SUM(C15:C19)</f>
        <v>227396</v>
      </c>
      <c r="D14" s="35">
        <f>SUM(D15:D19)</f>
        <v>249786</v>
      </c>
      <c r="E14" s="36">
        <f>SUM(E15:E19)</f>
        <v>222688</v>
      </c>
      <c r="F14" s="20"/>
    </row>
    <row r="15" spans="1:6" s="21" customFormat="1" ht="12" customHeight="1" x14ac:dyDescent="0.2">
      <c r="A15" s="22" t="s">
        <v>28</v>
      </c>
      <c r="B15" s="23" t="s">
        <v>29</v>
      </c>
      <c r="C15" s="37"/>
      <c r="D15" s="24"/>
      <c r="E15" s="25"/>
    </row>
    <row r="16" spans="1:6" s="21" customFormat="1" ht="12" customHeight="1" x14ac:dyDescent="0.2">
      <c r="A16" s="26" t="s">
        <v>30</v>
      </c>
      <c r="B16" s="27" t="s">
        <v>31</v>
      </c>
      <c r="C16" s="28"/>
      <c r="D16" s="28"/>
      <c r="E16" s="29"/>
    </row>
    <row r="17" spans="1:6" s="21" customFormat="1" ht="12" customHeight="1" x14ac:dyDescent="0.2">
      <c r="A17" s="26" t="s">
        <v>32</v>
      </c>
      <c r="B17" s="27" t="s">
        <v>33</v>
      </c>
      <c r="C17" s="28"/>
      <c r="D17" s="28"/>
      <c r="E17" s="29"/>
    </row>
    <row r="18" spans="1:6" s="21" customFormat="1" ht="12" customHeight="1" x14ac:dyDescent="0.2">
      <c r="A18" s="26" t="s">
        <v>34</v>
      </c>
      <c r="B18" s="27" t="s">
        <v>35</v>
      </c>
      <c r="C18" s="28"/>
      <c r="D18" s="28"/>
      <c r="E18" s="29"/>
    </row>
    <row r="19" spans="1:6" s="21" customFormat="1" ht="12" customHeight="1" x14ac:dyDescent="0.2">
      <c r="A19" s="26" t="s">
        <v>36</v>
      </c>
      <c r="B19" s="27" t="s">
        <v>37</v>
      </c>
      <c r="C19" s="28">
        <v>227396</v>
      </c>
      <c r="D19" s="28">
        <v>249786</v>
      </c>
      <c r="E19" s="29">
        <v>222688</v>
      </c>
    </row>
    <row r="20" spans="1:6" s="21" customFormat="1" ht="12" customHeight="1" thickBot="1" x14ac:dyDescent="0.25">
      <c r="A20" s="30" t="s">
        <v>38</v>
      </c>
      <c r="B20" s="31" t="s">
        <v>39</v>
      </c>
      <c r="C20" s="32">
        <v>2385</v>
      </c>
      <c r="D20" s="32">
        <v>5710</v>
      </c>
      <c r="E20" s="33">
        <v>5710</v>
      </c>
    </row>
    <row r="21" spans="1:6" s="21" customFormat="1" ht="16.5" customHeight="1" thickBot="1" x14ac:dyDescent="0.25">
      <c r="A21" s="16" t="s">
        <v>40</v>
      </c>
      <c r="B21" s="17" t="s">
        <v>41</v>
      </c>
      <c r="C21" s="18">
        <f>SUM(C22:C26)</f>
        <v>421713</v>
      </c>
      <c r="D21" s="18">
        <f>SUM(D22:D26)</f>
        <v>98561</v>
      </c>
      <c r="E21" s="19">
        <f>SUM(E22:E26)</f>
        <v>63124</v>
      </c>
    </row>
    <row r="22" spans="1:6" s="21" customFormat="1" ht="12" customHeight="1" x14ac:dyDescent="0.2">
      <c r="A22" s="22" t="s">
        <v>42</v>
      </c>
      <c r="B22" s="23" t="s">
        <v>43</v>
      </c>
      <c r="C22" s="38">
        <v>146384</v>
      </c>
      <c r="D22" s="24">
        <v>704</v>
      </c>
      <c r="E22" s="25">
        <v>704</v>
      </c>
    </row>
    <row r="23" spans="1:6" s="21" customFormat="1" ht="12" customHeight="1" x14ac:dyDescent="0.2">
      <c r="A23" s="26" t="s">
        <v>44</v>
      </c>
      <c r="B23" s="27" t="s">
        <v>45</v>
      </c>
      <c r="C23" s="39"/>
      <c r="D23" s="40"/>
      <c r="E23" s="29"/>
    </row>
    <row r="24" spans="1:6" s="21" customFormat="1" ht="12" customHeight="1" x14ac:dyDescent="0.2">
      <c r="A24" s="26" t="s">
        <v>46</v>
      </c>
      <c r="B24" s="27" t="s">
        <v>47</v>
      </c>
      <c r="C24" s="39"/>
      <c r="D24" s="40"/>
      <c r="E24" s="29"/>
    </row>
    <row r="25" spans="1:6" s="21" customFormat="1" ht="12" customHeight="1" x14ac:dyDescent="0.2">
      <c r="A25" s="26" t="s">
        <v>48</v>
      </c>
      <c r="B25" s="27" t="s">
        <v>49</v>
      </c>
      <c r="C25" s="39"/>
      <c r="D25" s="40"/>
      <c r="E25" s="29"/>
    </row>
    <row r="26" spans="1:6" s="21" customFormat="1" ht="12" customHeight="1" x14ac:dyDescent="0.2">
      <c r="A26" s="26" t="s">
        <v>50</v>
      </c>
      <c r="B26" s="27" t="s">
        <v>51</v>
      </c>
      <c r="C26" s="28">
        <v>275329</v>
      </c>
      <c r="D26" s="28">
        <v>97857</v>
      </c>
      <c r="E26" s="29">
        <v>62420</v>
      </c>
    </row>
    <row r="27" spans="1:6" s="21" customFormat="1" ht="12" customHeight="1" thickBot="1" x14ac:dyDescent="0.25">
      <c r="A27" s="30" t="s">
        <v>52</v>
      </c>
      <c r="B27" s="31" t="s">
        <v>53</v>
      </c>
      <c r="C27" s="32">
        <v>275329</v>
      </c>
      <c r="D27" s="32">
        <v>97587</v>
      </c>
      <c r="E27" s="33">
        <v>62420</v>
      </c>
    </row>
    <row r="28" spans="1:6" s="21" customFormat="1" ht="12" customHeight="1" thickBot="1" x14ac:dyDescent="0.25">
      <c r="A28" s="16" t="s">
        <v>54</v>
      </c>
      <c r="B28" s="17" t="s">
        <v>55</v>
      </c>
      <c r="C28" s="18">
        <f>C29+C33+C34+C35</f>
        <v>200202</v>
      </c>
      <c r="D28" s="18">
        <f>D29+D33+D34+D35</f>
        <v>187887</v>
      </c>
      <c r="E28" s="19">
        <f>E29+E33+E34+E35</f>
        <v>211808</v>
      </c>
      <c r="F28" s="20"/>
    </row>
    <row r="29" spans="1:6" s="21" customFormat="1" ht="12" customHeight="1" x14ac:dyDescent="0.2">
      <c r="A29" s="22" t="s">
        <v>56</v>
      </c>
      <c r="B29" s="23" t="s">
        <v>57</v>
      </c>
      <c r="C29" s="24">
        <v>185019</v>
      </c>
      <c r="D29" s="24">
        <v>175317</v>
      </c>
      <c r="E29" s="25">
        <f>+E30+E31+E32</f>
        <v>197348</v>
      </c>
    </row>
    <row r="30" spans="1:6" s="21" customFormat="1" ht="12" customHeight="1" x14ac:dyDescent="0.2">
      <c r="A30" s="26" t="s">
        <v>58</v>
      </c>
      <c r="B30" s="27" t="s">
        <v>59</v>
      </c>
      <c r="C30" s="28">
        <v>46448</v>
      </c>
      <c r="D30" s="28">
        <v>44000</v>
      </c>
      <c r="E30" s="29">
        <v>45836</v>
      </c>
    </row>
    <row r="31" spans="1:6" s="21" customFormat="1" ht="12" customHeight="1" x14ac:dyDescent="0.2">
      <c r="A31" s="26" t="s">
        <v>60</v>
      </c>
      <c r="B31" s="27" t="s">
        <v>61</v>
      </c>
      <c r="C31" s="28"/>
      <c r="D31" s="28"/>
      <c r="E31" s="29"/>
    </row>
    <row r="32" spans="1:6" customFormat="1" ht="12" customHeight="1" x14ac:dyDescent="0.2">
      <c r="A32" s="26" t="s">
        <v>62</v>
      </c>
      <c r="B32" s="41" t="s">
        <v>63</v>
      </c>
      <c r="C32" s="28"/>
      <c r="D32" s="28">
        <v>131317</v>
      </c>
      <c r="E32" s="29">
        <v>151512</v>
      </c>
    </row>
    <row r="33" spans="1:6" s="21" customFormat="1" ht="12" customHeight="1" x14ac:dyDescent="0.2">
      <c r="A33" s="26" t="s">
        <v>64</v>
      </c>
      <c r="B33" s="27" t="s">
        <v>65</v>
      </c>
      <c r="C33" s="28">
        <v>12409</v>
      </c>
      <c r="D33" s="28">
        <v>11000</v>
      </c>
      <c r="E33" s="29">
        <v>12038</v>
      </c>
    </row>
    <row r="34" spans="1:6" s="21" customFormat="1" ht="12" customHeight="1" x14ac:dyDescent="0.2">
      <c r="A34" s="26" t="s">
        <v>66</v>
      </c>
      <c r="B34" s="27" t="s">
        <v>67</v>
      </c>
      <c r="C34" s="28">
        <v>1304</v>
      </c>
      <c r="D34" s="28">
        <v>500</v>
      </c>
      <c r="E34" s="29">
        <v>1222</v>
      </c>
    </row>
    <row r="35" spans="1:6" s="21" customFormat="1" ht="12" customHeight="1" thickBot="1" x14ac:dyDescent="0.25">
      <c r="A35" s="30" t="s">
        <v>68</v>
      </c>
      <c r="B35" s="31" t="s">
        <v>69</v>
      </c>
      <c r="C35" s="32">
        <v>1470</v>
      </c>
      <c r="D35" s="32">
        <f>1000+70</f>
        <v>1070</v>
      </c>
      <c r="E35" s="33">
        <v>1200</v>
      </c>
    </row>
    <row r="36" spans="1:6" s="21" customFormat="1" ht="12" customHeight="1" thickBot="1" x14ac:dyDescent="0.25">
      <c r="A36" s="16" t="s">
        <v>70</v>
      </c>
      <c r="B36" s="17" t="s">
        <v>71</v>
      </c>
      <c r="C36" s="18">
        <f>SUM(C37:C47)</f>
        <v>138381</v>
      </c>
      <c r="D36" s="18">
        <f>SUM(D37:D47)</f>
        <v>126562</v>
      </c>
      <c r="E36" s="19">
        <f>SUM(E37:E47)</f>
        <v>116888</v>
      </c>
      <c r="F36" s="20"/>
    </row>
    <row r="37" spans="1:6" s="21" customFormat="1" ht="12" customHeight="1" x14ac:dyDescent="0.2">
      <c r="A37" s="22" t="s">
        <v>72</v>
      </c>
      <c r="B37" s="23" t="s">
        <v>73</v>
      </c>
      <c r="C37" s="24">
        <v>642</v>
      </c>
      <c r="D37" s="24">
        <v>600</v>
      </c>
      <c r="E37" s="25">
        <v>283</v>
      </c>
    </row>
    <row r="38" spans="1:6" s="21" customFormat="1" ht="12" customHeight="1" x14ac:dyDescent="0.2">
      <c r="A38" s="26" t="s">
        <v>74</v>
      </c>
      <c r="B38" s="27" t="s">
        <v>75</v>
      </c>
      <c r="C38" s="42">
        <v>16467</v>
      </c>
      <c r="D38" s="28">
        <v>12260</v>
      </c>
      <c r="E38" s="29">
        <v>27564</v>
      </c>
    </row>
    <row r="39" spans="1:6" s="21" customFormat="1" ht="12" customHeight="1" x14ac:dyDescent="0.2">
      <c r="A39" s="26" t="s">
        <v>76</v>
      </c>
      <c r="B39" s="27" t="s">
        <v>77</v>
      </c>
      <c r="C39" s="24">
        <v>14018</v>
      </c>
      <c r="D39" s="28">
        <v>9415</v>
      </c>
      <c r="E39" s="29">
        <v>9591</v>
      </c>
    </row>
    <row r="40" spans="1:6" s="21" customFormat="1" ht="12" customHeight="1" x14ac:dyDescent="0.2">
      <c r="A40" s="26" t="s">
        <v>78</v>
      </c>
      <c r="B40" s="27" t="s">
        <v>79</v>
      </c>
      <c r="C40" s="24">
        <v>1039</v>
      </c>
      <c r="D40" s="28">
        <v>7180</v>
      </c>
      <c r="E40" s="29">
        <v>4647</v>
      </c>
    </row>
    <row r="41" spans="1:6" s="21" customFormat="1" ht="12" customHeight="1" x14ac:dyDescent="0.2">
      <c r="A41" s="26" t="s">
        <v>80</v>
      </c>
      <c r="B41" s="27" t="s">
        <v>81</v>
      </c>
      <c r="C41" s="24">
        <v>54857</v>
      </c>
      <c r="D41" s="28">
        <v>53493</v>
      </c>
      <c r="E41" s="29">
        <v>41395</v>
      </c>
    </row>
    <row r="42" spans="1:6" s="21" customFormat="1" ht="12" customHeight="1" x14ac:dyDescent="0.2">
      <c r="A42" s="26" t="s">
        <v>82</v>
      </c>
      <c r="B42" s="27" t="s">
        <v>83</v>
      </c>
      <c r="C42" s="24">
        <v>21638</v>
      </c>
      <c r="D42" s="28">
        <v>21608</v>
      </c>
      <c r="E42" s="43">
        <v>21123</v>
      </c>
    </row>
    <row r="43" spans="1:6" s="21" customFormat="1" ht="12" customHeight="1" x14ac:dyDescent="0.2">
      <c r="A43" s="26" t="s">
        <v>84</v>
      </c>
      <c r="B43" s="27" t="s">
        <v>85</v>
      </c>
      <c r="C43" s="24">
        <v>23624</v>
      </c>
      <c r="D43" s="28">
        <v>22000</v>
      </c>
      <c r="E43" s="29">
        <v>10637</v>
      </c>
    </row>
    <row r="44" spans="1:6" s="21" customFormat="1" ht="12" customHeight="1" x14ac:dyDescent="0.2">
      <c r="A44" s="26" t="s">
        <v>86</v>
      </c>
      <c r="B44" s="27" t="s">
        <v>87</v>
      </c>
      <c r="C44" s="24">
        <v>654</v>
      </c>
      <c r="D44" s="28">
        <v>6</v>
      </c>
      <c r="E44" s="29">
        <v>294</v>
      </c>
    </row>
    <row r="45" spans="1:6" s="21" customFormat="1" ht="12" customHeight="1" x14ac:dyDescent="0.2">
      <c r="A45" s="26" t="s">
        <v>88</v>
      </c>
      <c r="B45" s="27" t="s">
        <v>89</v>
      </c>
      <c r="C45" s="24"/>
      <c r="D45" s="28"/>
      <c r="E45" s="29"/>
    </row>
    <row r="46" spans="1:6" s="21" customFormat="1" ht="12" customHeight="1" x14ac:dyDescent="0.2">
      <c r="A46" s="30" t="s">
        <v>90</v>
      </c>
      <c r="B46" s="31" t="s">
        <v>91</v>
      </c>
      <c r="C46" s="24"/>
      <c r="D46" s="32"/>
      <c r="E46" s="33">
        <v>46</v>
      </c>
    </row>
    <row r="47" spans="1:6" s="21" customFormat="1" ht="12" customHeight="1" thickBot="1" x14ac:dyDescent="0.25">
      <c r="A47" s="30" t="s">
        <v>92</v>
      </c>
      <c r="B47" s="31" t="s">
        <v>93</v>
      </c>
      <c r="C47" s="24">
        <v>5442</v>
      </c>
      <c r="D47" s="32"/>
      <c r="E47" s="33">
        <f>1275+33</f>
        <v>1308</v>
      </c>
    </row>
    <row r="48" spans="1:6" s="21" customFormat="1" ht="12" customHeight="1" thickBot="1" x14ac:dyDescent="0.25">
      <c r="A48" s="16" t="s">
        <v>94</v>
      </c>
      <c r="B48" s="17" t="s">
        <v>95</v>
      </c>
      <c r="C48" s="18">
        <f>SUM(C49:C53)</f>
        <v>0</v>
      </c>
      <c r="D48" s="18">
        <f>SUM(D49:D53)</f>
        <v>0</v>
      </c>
      <c r="E48" s="19">
        <f>SUM(E49:E53)</f>
        <v>0</v>
      </c>
      <c r="F48" s="20"/>
    </row>
    <row r="49" spans="1:7" s="21" customFormat="1" ht="12" customHeight="1" x14ac:dyDescent="0.2">
      <c r="A49" s="22" t="s">
        <v>96</v>
      </c>
      <c r="B49" s="23" t="s">
        <v>97</v>
      </c>
      <c r="C49" s="44"/>
      <c r="D49" s="44"/>
      <c r="E49" s="45"/>
    </row>
    <row r="50" spans="1:7" s="21" customFormat="1" ht="12" customHeight="1" x14ac:dyDescent="0.2">
      <c r="A50" s="26" t="s">
        <v>98</v>
      </c>
      <c r="B50" s="27" t="s">
        <v>99</v>
      </c>
      <c r="C50" s="28"/>
      <c r="D50" s="28"/>
      <c r="E50" s="46"/>
    </row>
    <row r="51" spans="1:7" s="21" customFormat="1" ht="12" customHeight="1" x14ac:dyDescent="0.2">
      <c r="A51" s="26" t="s">
        <v>100</v>
      </c>
      <c r="B51" s="27" t="s">
        <v>101</v>
      </c>
      <c r="C51" s="40"/>
      <c r="D51" s="40"/>
      <c r="E51" s="46"/>
    </row>
    <row r="52" spans="1:7" s="21" customFormat="1" ht="12" customHeight="1" x14ac:dyDescent="0.2">
      <c r="A52" s="26" t="s">
        <v>102</v>
      </c>
      <c r="B52" s="27" t="s">
        <v>103</v>
      </c>
      <c r="C52" s="40"/>
      <c r="D52" s="40"/>
      <c r="E52" s="46"/>
    </row>
    <row r="53" spans="1:7" s="21" customFormat="1" ht="12" customHeight="1" thickBot="1" x14ac:dyDescent="0.25">
      <c r="A53" s="30" t="s">
        <v>104</v>
      </c>
      <c r="B53" s="31" t="s">
        <v>105</v>
      </c>
      <c r="C53" s="47"/>
      <c r="D53" s="47"/>
      <c r="E53" s="48"/>
    </row>
    <row r="54" spans="1:7" s="21" customFormat="1" ht="12" customHeight="1" thickBot="1" x14ac:dyDescent="0.25">
      <c r="A54" s="16" t="s">
        <v>106</v>
      </c>
      <c r="B54" s="17" t="s">
        <v>107</v>
      </c>
      <c r="C54" s="18">
        <f>SUM(C55:C58)</f>
        <v>1667</v>
      </c>
      <c r="D54" s="18">
        <f>SUM(D55:D58)</f>
        <v>0</v>
      </c>
      <c r="E54" s="19">
        <f>SUM(E55:E58)</f>
        <v>515</v>
      </c>
      <c r="G54" s="20"/>
    </row>
    <row r="55" spans="1:7" s="21" customFormat="1" ht="12.75" customHeight="1" x14ac:dyDescent="0.2">
      <c r="A55" s="22" t="s">
        <v>108</v>
      </c>
      <c r="B55" s="23" t="s">
        <v>109</v>
      </c>
      <c r="C55" s="24"/>
      <c r="D55" s="24"/>
      <c r="E55" s="25"/>
    </row>
    <row r="56" spans="1:7" s="21" customFormat="1" ht="12" customHeight="1" x14ac:dyDescent="0.2">
      <c r="A56" s="26" t="s">
        <v>110</v>
      </c>
      <c r="B56" s="27" t="s">
        <v>111</v>
      </c>
      <c r="C56" s="28"/>
      <c r="D56" s="28"/>
      <c r="E56" s="29"/>
    </row>
    <row r="57" spans="1:7" s="21" customFormat="1" ht="12" customHeight="1" x14ac:dyDescent="0.2">
      <c r="A57" s="26" t="s">
        <v>112</v>
      </c>
      <c r="B57" s="27" t="s">
        <v>113</v>
      </c>
      <c r="C57" s="28">
        <v>1667</v>
      </c>
      <c r="D57" s="28"/>
      <c r="E57" s="29">
        <v>515</v>
      </c>
    </row>
    <row r="58" spans="1:7" s="21" customFormat="1" ht="12" customHeight="1" thickBot="1" x14ac:dyDescent="0.25">
      <c r="A58" s="30" t="s">
        <v>114</v>
      </c>
      <c r="B58" s="31" t="s">
        <v>115</v>
      </c>
      <c r="C58" s="32"/>
      <c r="D58" s="32"/>
      <c r="E58" s="33"/>
    </row>
    <row r="59" spans="1:7" s="21" customFormat="1" ht="12" customHeight="1" thickBot="1" x14ac:dyDescent="0.25">
      <c r="A59" s="16" t="s">
        <v>116</v>
      </c>
      <c r="B59" s="34" t="s">
        <v>117</v>
      </c>
      <c r="C59" s="35">
        <f>SUM(C60:C62)</f>
        <v>88</v>
      </c>
      <c r="D59" s="35">
        <f>SUM(D60:D63)</f>
        <v>0</v>
      </c>
      <c r="E59" s="49">
        <f>SUM(E60:E63)</f>
        <v>0</v>
      </c>
    </row>
    <row r="60" spans="1:7" s="21" customFormat="1" ht="22.5" customHeight="1" x14ac:dyDescent="0.2">
      <c r="A60" s="22" t="s">
        <v>118</v>
      </c>
      <c r="B60" s="23" t="s">
        <v>119</v>
      </c>
      <c r="C60" s="24"/>
      <c r="D60" s="24"/>
      <c r="E60" s="25"/>
    </row>
    <row r="61" spans="1:7" s="21" customFormat="1" ht="26.25" customHeight="1" x14ac:dyDescent="0.2">
      <c r="A61" s="26" t="s">
        <v>120</v>
      </c>
      <c r="B61" s="27" t="s">
        <v>121</v>
      </c>
      <c r="C61" s="28">
        <v>88</v>
      </c>
      <c r="D61" s="28"/>
      <c r="E61" s="29"/>
    </row>
    <row r="62" spans="1:7" s="21" customFormat="1" ht="12" customHeight="1" x14ac:dyDescent="0.2">
      <c r="A62" s="26" t="s">
        <v>122</v>
      </c>
      <c r="B62" s="27" t="s">
        <v>123</v>
      </c>
      <c r="C62" s="28"/>
      <c r="D62" s="28"/>
      <c r="E62" s="29"/>
    </row>
    <row r="63" spans="1:7" s="21" customFormat="1" ht="12" customHeight="1" thickBot="1" x14ac:dyDescent="0.25">
      <c r="A63" s="30" t="s">
        <v>124</v>
      </c>
      <c r="B63" s="31" t="s">
        <v>125</v>
      </c>
      <c r="C63" s="32"/>
      <c r="D63" s="32"/>
      <c r="E63" s="33"/>
    </row>
    <row r="64" spans="1:7" s="21" customFormat="1" ht="12" customHeight="1" thickBot="1" x14ac:dyDescent="0.25">
      <c r="A64" s="16" t="s">
        <v>126</v>
      </c>
      <c r="B64" s="17" t="s">
        <v>127</v>
      </c>
      <c r="C64" s="18">
        <f>C7+C14+C21+C28+C36+C48+C54+C59</f>
        <v>1451789</v>
      </c>
      <c r="D64" s="18">
        <f>D7+D14+D21+D28+D36+D48+D54+D59</f>
        <v>1093341</v>
      </c>
      <c r="E64" s="19">
        <f>E7+E14+E21+E28+E36+E48+E54+E59</f>
        <v>1045568</v>
      </c>
      <c r="F64" s="20"/>
    </row>
    <row r="65" spans="1:5" s="21" customFormat="1" ht="12" customHeight="1" thickBot="1" x14ac:dyDescent="0.25">
      <c r="A65" s="50" t="s">
        <v>128</v>
      </c>
      <c r="B65" s="34" t="s">
        <v>129</v>
      </c>
      <c r="C65" s="35">
        <f>SUM(C66:C68)</f>
        <v>10000</v>
      </c>
      <c r="D65" s="35">
        <f>SUM(D66:D68)</f>
        <v>0</v>
      </c>
      <c r="E65" s="49">
        <f>SUM(E66:E68)</f>
        <v>0</v>
      </c>
    </row>
    <row r="66" spans="1:5" s="21" customFormat="1" ht="12" customHeight="1" x14ac:dyDescent="0.2">
      <c r="A66" s="22" t="s">
        <v>130</v>
      </c>
      <c r="B66" s="23" t="s">
        <v>131</v>
      </c>
      <c r="C66" s="24">
        <v>10000</v>
      </c>
      <c r="D66" s="24"/>
      <c r="E66" s="25"/>
    </row>
    <row r="67" spans="1:5" s="21" customFormat="1" ht="12" customHeight="1" x14ac:dyDescent="0.2">
      <c r="A67" s="26" t="s">
        <v>132</v>
      </c>
      <c r="B67" s="27" t="s">
        <v>133</v>
      </c>
      <c r="C67" s="28"/>
      <c r="D67" s="28"/>
      <c r="E67" s="29"/>
    </row>
    <row r="68" spans="1:5" s="21" customFormat="1" ht="12" customHeight="1" thickBot="1" x14ac:dyDescent="0.25">
      <c r="A68" s="30" t="s">
        <v>134</v>
      </c>
      <c r="B68" s="51" t="s">
        <v>135</v>
      </c>
      <c r="C68" s="52"/>
      <c r="D68" s="52"/>
      <c r="E68" s="53"/>
    </row>
    <row r="69" spans="1:5" s="21" customFormat="1" ht="12" customHeight="1" thickBot="1" x14ac:dyDescent="0.25">
      <c r="A69" s="50" t="s">
        <v>136</v>
      </c>
      <c r="B69" s="34" t="s">
        <v>137</v>
      </c>
      <c r="C69" s="35"/>
      <c r="D69" s="35"/>
      <c r="E69" s="49"/>
    </row>
    <row r="70" spans="1:5" s="21" customFormat="1" ht="12" customHeight="1" x14ac:dyDescent="0.2">
      <c r="A70" s="22" t="s">
        <v>138</v>
      </c>
      <c r="B70" s="23" t="s">
        <v>139</v>
      </c>
      <c r="C70" s="24"/>
      <c r="D70" s="24"/>
      <c r="E70" s="25"/>
    </row>
    <row r="71" spans="1:5" s="21" customFormat="1" ht="12" customHeight="1" x14ac:dyDescent="0.2">
      <c r="A71" s="26" t="s">
        <v>140</v>
      </c>
      <c r="B71" s="27" t="s">
        <v>141</v>
      </c>
      <c r="C71" s="28"/>
      <c r="D71" s="28"/>
      <c r="E71" s="29"/>
    </row>
    <row r="72" spans="1:5" s="21" customFormat="1" ht="12" customHeight="1" x14ac:dyDescent="0.2">
      <c r="A72" s="26" t="s">
        <v>142</v>
      </c>
      <c r="B72" s="27" t="s">
        <v>143</v>
      </c>
      <c r="C72" s="28"/>
      <c r="D72" s="28"/>
      <c r="E72" s="29"/>
    </row>
    <row r="73" spans="1:5" s="21" customFormat="1" ht="12" customHeight="1" thickBot="1" x14ac:dyDescent="0.25">
      <c r="A73" s="30" t="s">
        <v>144</v>
      </c>
      <c r="B73" s="31" t="s">
        <v>145</v>
      </c>
      <c r="C73" s="32"/>
      <c r="D73" s="32"/>
      <c r="E73" s="33"/>
    </row>
    <row r="74" spans="1:5" s="21" customFormat="1" ht="12" customHeight="1" thickBot="1" x14ac:dyDescent="0.25">
      <c r="A74" s="50" t="s">
        <v>146</v>
      </c>
      <c r="B74" s="34" t="s">
        <v>147</v>
      </c>
      <c r="C74" s="35">
        <f>SUM(C75:C76)</f>
        <v>89471</v>
      </c>
      <c r="D74" s="35">
        <f>SUM(D75:D76)</f>
        <v>98455</v>
      </c>
      <c r="E74" s="49">
        <f>SUM(E75:E76)</f>
        <v>98455</v>
      </c>
    </row>
    <row r="75" spans="1:5" s="21" customFormat="1" ht="12" customHeight="1" x14ac:dyDescent="0.2">
      <c r="A75" s="22" t="s">
        <v>148</v>
      </c>
      <c r="B75" s="23" t="s">
        <v>149</v>
      </c>
      <c r="C75" s="24">
        <v>89471</v>
      </c>
      <c r="D75" s="24">
        <v>98455</v>
      </c>
      <c r="E75" s="25">
        <v>98455</v>
      </c>
    </row>
    <row r="76" spans="1:5" s="21" customFormat="1" ht="12" customHeight="1" thickBot="1" x14ac:dyDescent="0.25">
      <c r="A76" s="30" t="s">
        <v>150</v>
      </c>
      <c r="B76" s="31" t="s">
        <v>151</v>
      </c>
      <c r="C76" s="32"/>
      <c r="D76" s="32"/>
      <c r="E76" s="33"/>
    </row>
    <row r="77" spans="1:5" s="21" customFormat="1" ht="12" customHeight="1" thickBot="1" x14ac:dyDescent="0.25">
      <c r="A77" s="50" t="s">
        <v>152</v>
      </c>
      <c r="B77" s="34" t="s">
        <v>153</v>
      </c>
      <c r="C77" s="35">
        <f>SUM(C78:C80)</f>
        <v>12565</v>
      </c>
      <c r="D77" s="35">
        <f>SUM(D78:D80)</f>
        <v>0</v>
      </c>
      <c r="E77" s="49">
        <f>SUM(E78:E80)</f>
        <v>12424</v>
      </c>
    </row>
    <row r="78" spans="1:5" s="21" customFormat="1" ht="12" customHeight="1" x14ac:dyDescent="0.2">
      <c r="A78" s="22" t="s">
        <v>154</v>
      </c>
      <c r="B78" s="23" t="s">
        <v>155</v>
      </c>
      <c r="C78" s="24">
        <v>12565</v>
      </c>
      <c r="D78" s="24"/>
      <c r="E78" s="25">
        <v>12424</v>
      </c>
    </row>
    <row r="79" spans="1:5" s="21" customFormat="1" ht="12" customHeight="1" x14ac:dyDescent="0.2">
      <c r="A79" s="26" t="s">
        <v>156</v>
      </c>
      <c r="B79" s="27" t="s">
        <v>157</v>
      </c>
      <c r="C79" s="24"/>
      <c r="D79" s="24"/>
      <c r="E79" s="25"/>
    </row>
    <row r="80" spans="1:5" s="21" customFormat="1" ht="12" customHeight="1" thickBot="1" x14ac:dyDescent="0.25">
      <c r="A80" s="26" t="s">
        <v>158</v>
      </c>
      <c r="B80" s="27" t="s">
        <v>159</v>
      </c>
      <c r="C80" s="28"/>
      <c r="D80" s="28"/>
      <c r="E80" s="29"/>
    </row>
    <row r="81" spans="1:7" s="21" customFormat="1" ht="12" customHeight="1" thickBot="1" x14ac:dyDescent="0.25">
      <c r="A81" s="50" t="s">
        <v>160</v>
      </c>
      <c r="B81" s="34" t="s">
        <v>161</v>
      </c>
      <c r="C81" s="35"/>
      <c r="D81" s="35"/>
      <c r="E81" s="49"/>
    </row>
    <row r="82" spans="1:7" s="21" customFormat="1" ht="12" customHeight="1" x14ac:dyDescent="0.2">
      <c r="A82" s="54" t="s">
        <v>162</v>
      </c>
      <c r="B82" s="23" t="s">
        <v>163</v>
      </c>
      <c r="C82" s="24"/>
      <c r="D82" s="24"/>
      <c r="E82" s="25"/>
    </row>
    <row r="83" spans="1:7" s="21" customFormat="1" ht="12" customHeight="1" x14ac:dyDescent="0.2">
      <c r="A83" s="55" t="s">
        <v>164</v>
      </c>
      <c r="B83" s="27" t="s">
        <v>165</v>
      </c>
      <c r="C83" s="24"/>
      <c r="D83" s="24"/>
      <c r="E83" s="25"/>
    </row>
    <row r="84" spans="1:7" s="21" customFormat="1" ht="12" customHeight="1" x14ac:dyDescent="0.2">
      <c r="A84" s="55" t="s">
        <v>166</v>
      </c>
      <c r="B84" t="s">
        <v>167</v>
      </c>
      <c r="C84" s="24"/>
      <c r="D84" s="24"/>
      <c r="E84" s="25"/>
    </row>
    <row r="85" spans="1:7" s="21" customFormat="1" ht="12" customHeight="1" thickBot="1" x14ac:dyDescent="0.25">
      <c r="A85" s="55" t="s">
        <v>168</v>
      </c>
      <c r="B85" s="56" t="s">
        <v>169</v>
      </c>
      <c r="C85" s="28"/>
      <c r="D85" s="28"/>
      <c r="E85" s="29"/>
    </row>
    <row r="86" spans="1:7" s="21" customFormat="1" ht="13.5" customHeight="1" thickBot="1" x14ac:dyDescent="0.25">
      <c r="A86" s="50" t="s">
        <v>170</v>
      </c>
      <c r="B86" s="34" t="s">
        <v>171</v>
      </c>
      <c r="C86" s="35"/>
      <c r="D86" s="35"/>
      <c r="E86" s="49"/>
    </row>
    <row r="87" spans="1:7" s="21" customFormat="1" ht="13.5" customHeight="1" thickBot="1" x14ac:dyDescent="0.25">
      <c r="A87" s="50" t="s">
        <v>172</v>
      </c>
      <c r="B87" s="34" t="s">
        <v>173</v>
      </c>
      <c r="C87" s="35"/>
      <c r="D87" s="35"/>
      <c r="E87" s="49"/>
    </row>
    <row r="88" spans="1:7" s="21" customFormat="1" ht="15.75" customHeight="1" thickBot="1" x14ac:dyDescent="0.25">
      <c r="A88" s="50" t="s">
        <v>174</v>
      </c>
      <c r="B88" s="57" t="s">
        <v>175</v>
      </c>
      <c r="C88" s="58">
        <f>C65+C69+C74+C77+C81</f>
        <v>112036</v>
      </c>
      <c r="D88" s="58">
        <f>D65+D69+D74+D77+D81</f>
        <v>98455</v>
      </c>
      <c r="E88" s="59">
        <f>E65+E74+E77</f>
        <v>110879</v>
      </c>
    </row>
    <row r="89" spans="1:7" s="21" customFormat="1" ht="13.5" customHeight="1" thickBot="1" x14ac:dyDescent="0.25">
      <c r="A89" s="50" t="s">
        <v>176</v>
      </c>
      <c r="B89" s="60" t="s">
        <v>177</v>
      </c>
      <c r="C89" s="61">
        <f>C64+C88</f>
        <v>1563825</v>
      </c>
      <c r="D89" s="62">
        <f>D64+D88</f>
        <v>1191796</v>
      </c>
      <c r="E89" s="63">
        <f>E64+E88</f>
        <v>1156447</v>
      </c>
      <c r="F89" s="20"/>
    </row>
    <row r="90" spans="1:7" s="21" customFormat="1" ht="36" customHeight="1" x14ac:dyDescent="0.2">
      <c r="A90" s="64"/>
      <c r="B90" s="65"/>
      <c r="C90" s="65"/>
      <c r="D90" s="65"/>
      <c r="E90" s="65"/>
    </row>
    <row r="91" spans="1:7" ht="16.5" customHeight="1" x14ac:dyDescent="0.25">
      <c r="A91" s="4" t="s">
        <v>178</v>
      </c>
      <c r="B91" s="4"/>
      <c r="C91" s="4"/>
      <c r="D91" s="4"/>
      <c r="E91" s="4"/>
    </row>
    <row r="92" spans="1:7" s="68" customFormat="1" ht="16.5" customHeight="1" thickBot="1" x14ac:dyDescent="0.3">
      <c r="A92" s="66" t="s">
        <v>179</v>
      </c>
      <c r="B92" s="66"/>
      <c r="C92" s="67"/>
      <c r="D92" s="67"/>
      <c r="E92" s="67"/>
    </row>
    <row r="93" spans="1:7" ht="38.1" customHeight="1" thickBot="1" x14ac:dyDescent="0.3">
      <c r="A93" s="8" t="s">
        <v>3</v>
      </c>
      <c r="B93" s="9" t="s">
        <v>180</v>
      </c>
      <c r="C93" s="9" t="s">
        <v>5</v>
      </c>
      <c r="D93" s="9" t="s">
        <v>6</v>
      </c>
      <c r="E93" s="10" t="s">
        <v>7</v>
      </c>
    </row>
    <row r="94" spans="1:7" s="15" customFormat="1" ht="12" customHeight="1" thickBot="1" x14ac:dyDescent="0.25">
      <c r="A94" s="69"/>
      <c r="B94" s="70" t="s">
        <v>8</v>
      </c>
      <c r="C94" s="71" t="s">
        <v>9</v>
      </c>
      <c r="D94" s="71" t="s">
        <v>10</v>
      </c>
      <c r="E94" s="72" t="s">
        <v>11</v>
      </c>
    </row>
    <row r="95" spans="1:7" ht="12" customHeight="1" thickBot="1" x14ac:dyDescent="0.3">
      <c r="A95" s="73" t="s">
        <v>12</v>
      </c>
      <c r="B95" s="74" t="s">
        <v>181</v>
      </c>
      <c r="C95" s="75">
        <f>SUM(C96:C100)+C113</f>
        <v>981246</v>
      </c>
      <c r="D95" s="75">
        <f>SUM(D96:D100)</f>
        <v>1027582</v>
      </c>
      <c r="E95" s="76">
        <f>SUM(E96:E100)</f>
        <v>934712</v>
      </c>
      <c r="F95" s="77"/>
    </row>
    <row r="96" spans="1:7" ht="12" customHeight="1" x14ac:dyDescent="0.25">
      <c r="A96" s="78" t="s">
        <v>14</v>
      </c>
      <c r="B96" s="79" t="s">
        <v>182</v>
      </c>
      <c r="C96" s="80">
        <v>419275</v>
      </c>
      <c r="D96" s="81">
        <v>458181</v>
      </c>
      <c r="E96" s="82">
        <v>439743</v>
      </c>
      <c r="G96" s="83"/>
    </row>
    <row r="97" spans="1:7" ht="12" customHeight="1" x14ac:dyDescent="0.25">
      <c r="A97" s="26" t="s">
        <v>16</v>
      </c>
      <c r="B97" s="84" t="s">
        <v>183</v>
      </c>
      <c r="C97" s="85">
        <v>100444</v>
      </c>
      <c r="D97" s="86">
        <v>108050</v>
      </c>
      <c r="E97" s="87">
        <v>104113</v>
      </c>
      <c r="G97" s="83"/>
    </row>
    <row r="98" spans="1:7" ht="12" customHeight="1" x14ac:dyDescent="0.25">
      <c r="A98" s="26" t="s">
        <v>18</v>
      </c>
      <c r="B98" s="84" t="s">
        <v>184</v>
      </c>
      <c r="C98" s="85">
        <v>248702</v>
      </c>
      <c r="D98" s="88">
        <v>274104</v>
      </c>
      <c r="E98" s="89">
        <v>233064</v>
      </c>
      <c r="F98" s="77"/>
      <c r="G98" s="83"/>
    </row>
    <row r="99" spans="1:7" ht="12" customHeight="1" x14ac:dyDescent="0.25">
      <c r="A99" s="26" t="s">
        <v>20</v>
      </c>
      <c r="B99" s="90" t="s">
        <v>185</v>
      </c>
      <c r="C99" s="85">
        <v>110473</v>
      </c>
      <c r="D99" s="85">
        <v>58179</v>
      </c>
      <c r="E99" s="87">
        <v>51453</v>
      </c>
      <c r="G99" s="83"/>
    </row>
    <row r="100" spans="1:7" ht="12" customHeight="1" x14ac:dyDescent="0.25">
      <c r="A100" s="26" t="s">
        <v>186</v>
      </c>
      <c r="B100" s="91" t="s">
        <v>187</v>
      </c>
      <c r="C100" s="85">
        <v>102352</v>
      </c>
      <c r="D100" s="85">
        <f>SUM(D101:D113)</f>
        <v>129068</v>
      </c>
      <c r="E100" s="87">
        <f>SUM(E101:E113)</f>
        <v>106339</v>
      </c>
      <c r="G100" s="83"/>
    </row>
    <row r="101" spans="1:7" ht="12" customHeight="1" x14ac:dyDescent="0.25">
      <c r="A101" s="26" t="s">
        <v>24</v>
      </c>
      <c r="B101" s="84" t="s">
        <v>188</v>
      </c>
      <c r="C101" s="85">
        <v>5301</v>
      </c>
      <c r="D101" s="88">
        <v>1490</v>
      </c>
      <c r="E101" s="89">
        <v>1490</v>
      </c>
    </row>
    <row r="102" spans="1:7" ht="12" customHeight="1" x14ac:dyDescent="0.25">
      <c r="A102" s="26" t="s">
        <v>189</v>
      </c>
      <c r="B102" s="92" t="s">
        <v>190</v>
      </c>
      <c r="C102" s="85"/>
      <c r="D102" s="93"/>
      <c r="E102" s="94"/>
    </row>
    <row r="103" spans="1:7" ht="13.5" customHeight="1" x14ac:dyDescent="0.25">
      <c r="A103" s="26" t="s">
        <v>191</v>
      </c>
      <c r="B103" s="92" t="s">
        <v>192</v>
      </c>
      <c r="C103" s="85"/>
      <c r="D103" s="88"/>
      <c r="E103" s="89"/>
    </row>
    <row r="104" spans="1:7" ht="19.5" customHeight="1" x14ac:dyDescent="0.25">
      <c r="A104" s="26" t="s">
        <v>193</v>
      </c>
      <c r="B104" s="95" t="s">
        <v>194</v>
      </c>
      <c r="C104" s="85"/>
      <c r="D104" s="88"/>
      <c r="E104" s="89"/>
    </row>
    <row r="105" spans="1:7" ht="12" customHeight="1" x14ac:dyDescent="0.25">
      <c r="A105" s="26" t="s">
        <v>195</v>
      </c>
      <c r="B105" s="96" t="s">
        <v>196</v>
      </c>
      <c r="C105" s="85"/>
      <c r="D105" s="93"/>
      <c r="E105" s="94"/>
    </row>
    <row r="106" spans="1:7" ht="12" customHeight="1" x14ac:dyDescent="0.25">
      <c r="A106" s="26" t="s">
        <v>197</v>
      </c>
      <c r="B106" s="96" t="s">
        <v>198</v>
      </c>
      <c r="C106" s="85"/>
      <c r="D106" s="93"/>
      <c r="E106" s="94"/>
    </row>
    <row r="107" spans="1:7" ht="11.25" customHeight="1" x14ac:dyDescent="0.25">
      <c r="A107" s="26" t="s">
        <v>199</v>
      </c>
      <c r="B107" s="95" t="s">
        <v>200</v>
      </c>
      <c r="C107" s="85">
        <v>91604</v>
      </c>
      <c r="D107" s="88">
        <v>105129</v>
      </c>
      <c r="E107" s="89">
        <v>96899</v>
      </c>
    </row>
    <row r="108" spans="1:7" ht="12" customHeight="1" x14ac:dyDescent="0.25">
      <c r="A108" s="26" t="s">
        <v>201</v>
      </c>
      <c r="B108" s="95" t="s">
        <v>202</v>
      </c>
      <c r="C108" s="85"/>
      <c r="D108" s="88"/>
      <c r="E108" s="89"/>
    </row>
    <row r="109" spans="1:7" ht="9.75" customHeight="1" x14ac:dyDescent="0.25">
      <c r="A109" s="26" t="s">
        <v>203</v>
      </c>
      <c r="B109" s="96" t="s">
        <v>204</v>
      </c>
      <c r="C109" s="85"/>
      <c r="D109" s="88"/>
      <c r="E109" s="89"/>
    </row>
    <row r="110" spans="1:7" ht="11.25" customHeight="1" x14ac:dyDescent="0.25">
      <c r="A110" s="97" t="s">
        <v>205</v>
      </c>
      <c r="B110" s="92" t="s">
        <v>206</v>
      </c>
      <c r="C110" s="98"/>
      <c r="D110" s="88"/>
      <c r="E110" s="89"/>
    </row>
    <row r="111" spans="1:7" customFormat="1" ht="11.25" customHeight="1" x14ac:dyDescent="0.2">
      <c r="A111" s="26" t="s">
        <v>207</v>
      </c>
      <c r="B111" s="92" t="s">
        <v>208</v>
      </c>
      <c r="C111" s="85"/>
      <c r="D111" s="85"/>
      <c r="E111" s="87"/>
    </row>
    <row r="112" spans="1:7" customFormat="1" ht="11.25" customHeight="1" x14ac:dyDescent="0.2">
      <c r="A112" s="30" t="s">
        <v>209</v>
      </c>
      <c r="B112" s="96" t="s">
        <v>210</v>
      </c>
      <c r="C112" s="85">
        <v>4957</v>
      </c>
      <c r="D112" s="85">
        <v>7950</v>
      </c>
      <c r="E112" s="87">
        <v>7950</v>
      </c>
    </row>
    <row r="113" spans="1:5" customFormat="1" ht="11.25" customHeight="1" x14ac:dyDescent="0.2">
      <c r="A113" s="26" t="s">
        <v>211</v>
      </c>
      <c r="B113" s="99" t="s">
        <v>212</v>
      </c>
      <c r="C113" s="85"/>
      <c r="D113" s="85">
        <v>14499</v>
      </c>
      <c r="E113" s="87"/>
    </row>
    <row r="114" spans="1:5" customFormat="1" ht="11.25" customHeight="1" x14ac:dyDescent="0.2">
      <c r="A114" s="26" t="s">
        <v>213</v>
      </c>
      <c r="B114" s="84" t="s">
        <v>214</v>
      </c>
      <c r="C114" s="85"/>
      <c r="D114" s="85">
        <v>9499</v>
      </c>
      <c r="E114" s="87"/>
    </row>
    <row r="115" spans="1:5" customFormat="1" ht="11.25" customHeight="1" thickBot="1" x14ac:dyDescent="0.25">
      <c r="A115" s="100" t="s">
        <v>215</v>
      </c>
      <c r="B115" s="92" t="s">
        <v>216</v>
      </c>
      <c r="C115" s="101">
        <v>0</v>
      </c>
      <c r="D115" s="102">
        <v>5000</v>
      </c>
      <c r="E115" s="103"/>
    </row>
    <row r="116" spans="1:5" ht="12" customHeight="1" thickBot="1" x14ac:dyDescent="0.3">
      <c r="A116" s="16" t="s">
        <v>26</v>
      </c>
      <c r="B116" s="104" t="s">
        <v>217</v>
      </c>
      <c r="C116" s="105">
        <f>SUM(C117+C119+C121)</f>
        <v>343754</v>
      </c>
      <c r="D116" s="105">
        <f>SUM(D117+D119+D121)</f>
        <v>148316</v>
      </c>
      <c r="E116" s="106">
        <f>SUM(E117+E119+E121)</f>
        <v>141944</v>
      </c>
    </row>
    <row r="117" spans="1:5" ht="12" customHeight="1" x14ac:dyDescent="0.25">
      <c r="A117" s="22" t="s">
        <v>28</v>
      </c>
      <c r="B117" s="84" t="s">
        <v>218</v>
      </c>
      <c r="C117" s="107">
        <v>33099</v>
      </c>
      <c r="D117" s="107">
        <v>85618</v>
      </c>
      <c r="E117" s="108">
        <v>79247</v>
      </c>
    </row>
    <row r="118" spans="1:5" ht="12" customHeight="1" x14ac:dyDescent="0.25">
      <c r="A118" s="22" t="s">
        <v>30</v>
      </c>
      <c r="B118" s="109" t="s">
        <v>219</v>
      </c>
      <c r="C118" s="107"/>
      <c r="D118" s="98">
        <v>49663</v>
      </c>
      <c r="E118" s="110"/>
    </row>
    <row r="119" spans="1:5" ht="12" customHeight="1" x14ac:dyDescent="0.25">
      <c r="A119" s="22" t="s">
        <v>32</v>
      </c>
      <c r="B119" s="109" t="s">
        <v>220</v>
      </c>
      <c r="C119" s="107">
        <v>33241</v>
      </c>
      <c r="D119" s="88"/>
      <c r="E119" s="89"/>
    </row>
    <row r="120" spans="1:5" ht="12" customHeight="1" x14ac:dyDescent="0.25">
      <c r="A120" s="22" t="s">
        <v>34</v>
      </c>
      <c r="B120" s="109" t="s">
        <v>221</v>
      </c>
      <c r="C120" s="107"/>
      <c r="D120" s="85"/>
      <c r="E120" s="87"/>
    </row>
    <row r="121" spans="1:5" ht="12" customHeight="1" x14ac:dyDescent="0.25">
      <c r="A121" s="22" t="s">
        <v>36</v>
      </c>
      <c r="B121" s="56" t="s">
        <v>222</v>
      </c>
      <c r="C121" s="107">
        <f>SUM(C122:C129)</f>
        <v>277414</v>
      </c>
      <c r="D121" s="107">
        <f>SUM(D122:D129)</f>
        <v>62698</v>
      </c>
      <c r="E121" s="108">
        <f>SUM(E122:E129)</f>
        <v>62697</v>
      </c>
    </row>
    <row r="122" spans="1:5" ht="11.25" customHeight="1" x14ac:dyDescent="0.25">
      <c r="A122" s="22" t="s">
        <v>38</v>
      </c>
      <c r="B122" s="111" t="s">
        <v>223</v>
      </c>
      <c r="C122" s="107"/>
      <c r="D122" s="112"/>
      <c r="E122" s="113"/>
    </row>
    <row r="123" spans="1:5" ht="10.5" customHeight="1" x14ac:dyDescent="0.25">
      <c r="A123" s="22" t="s">
        <v>224</v>
      </c>
      <c r="B123" s="114" t="s">
        <v>225</v>
      </c>
      <c r="C123" s="107"/>
      <c r="D123" s="85"/>
      <c r="E123" s="87"/>
    </row>
    <row r="124" spans="1:5" ht="10.5" customHeight="1" x14ac:dyDescent="0.25">
      <c r="A124" s="22" t="s">
        <v>226</v>
      </c>
      <c r="B124" s="115" t="s">
        <v>227</v>
      </c>
      <c r="C124" s="107"/>
      <c r="D124" s="85"/>
      <c r="E124" s="87"/>
    </row>
    <row r="125" spans="1:5" ht="12" customHeight="1" x14ac:dyDescent="0.25">
      <c r="A125" s="22" t="s">
        <v>228</v>
      </c>
      <c r="B125" s="115" t="s">
        <v>229</v>
      </c>
      <c r="C125" s="107"/>
      <c r="D125" s="85"/>
      <c r="E125" s="87"/>
    </row>
    <row r="126" spans="1:5" ht="12" customHeight="1" x14ac:dyDescent="0.25">
      <c r="A126" s="22" t="s">
        <v>230</v>
      </c>
      <c r="B126" s="115" t="s">
        <v>231</v>
      </c>
      <c r="C126" s="107"/>
      <c r="D126" s="85"/>
      <c r="E126" s="87"/>
    </row>
    <row r="127" spans="1:5" ht="12" customHeight="1" x14ac:dyDescent="0.25">
      <c r="A127" s="22" t="s">
        <v>232</v>
      </c>
      <c r="B127" s="115" t="s">
        <v>233</v>
      </c>
      <c r="C127" s="107"/>
      <c r="D127" s="85"/>
      <c r="E127" s="87"/>
    </row>
    <row r="128" spans="1:5" ht="12" customHeight="1" x14ac:dyDescent="0.25">
      <c r="A128" s="22" t="s">
        <v>234</v>
      </c>
      <c r="B128" s="115" t="s">
        <v>235</v>
      </c>
      <c r="C128" s="107"/>
      <c r="D128" s="85"/>
      <c r="E128" s="87"/>
    </row>
    <row r="129" spans="1:6" ht="10.5" customHeight="1" thickBot="1" x14ac:dyDescent="0.3">
      <c r="A129" s="97" t="s">
        <v>236</v>
      </c>
      <c r="B129" s="115" t="s">
        <v>237</v>
      </c>
      <c r="C129" s="98">
        <v>277414</v>
      </c>
      <c r="D129" s="116">
        <v>62698</v>
      </c>
      <c r="E129" s="89">
        <v>62697</v>
      </c>
    </row>
    <row r="130" spans="1:6" ht="12" customHeight="1" thickBot="1" x14ac:dyDescent="0.3">
      <c r="A130" s="16">
        <v>3</v>
      </c>
      <c r="B130" s="117" t="s">
        <v>238</v>
      </c>
      <c r="C130" s="105">
        <f>C95+C116</f>
        <v>1325000</v>
      </c>
      <c r="D130" s="105">
        <f>D95+D116</f>
        <v>1175898</v>
      </c>
      <c r="E130" s="106">
        <f>E95+E116</f>
        <v>1076656</v>
      </c>
      <c r="F130" s="77"/>
    </row>
    <row r="131" spans="1:6" ht="12" customHeight="1" thickBot="1" x14ac:dyDescent="0.3">
      <c r="A131" s="16" t="s">
        <v>239</v>
      </c>
      <c r="B131" s="118" t="s">
        <v>240</v>
      </c>
      <c r="C131" s="119">
        <f>SUM(C132:C134)</f>
        <v>140403</v>
      </c>
      <c r="D131" s="119">
        <f>SUM(D132:D134)</f>
        <v>3333</v>
      </c>
      <c r="E131" s="106">
        <f>SUM(E132:E134)</f>
        <v>3333</v>
      </c>
    </row>
    <row r="132" spans="1:6" ht="12" customHeight="1" x14ac:dyDescent="0.25">
      <c r="A132" s="22" t="s">
        <v>56</v>
      </c>
      <c r="B132" s="99" t="s">
        <v>241</v>
      </c>
      <c r="C132" s="120">
        <v>140403</v>
      </c>
      <c r="D132" s="121">
        <v>3333</v>
      </c>
      <c r="E132" s="108">
        <v>3333</v>
      </c>
    </row>
    <row r="133" spans="1:6" ht="12" customHeight="1" x14ac:dyDescent="0.25">
      <c r="A133" s="22" t="s">
        <v>64</v>
      </c>
      <c r="B133" s="99" t="s">
        <v>242</v>
      </c>
      <c r="C133" s="122"/>
      <c r="D133" s="85"/>
      <c r="E133" s="87"/>
    </row>
    <row r="134" spans="1:6" ht="12" customHeight="1" thickBot="1" x14ac:dyDescent="0.3">
      <c r="A134" s="97" t="s">
        <v>66</v>
      </c>
      <c r="B134" s="123" t="s">
        <v>243</v>
      </c>
      <c r="C134" s="124"/>
      <c r="D134" s="116"/>
      <c r="E134" s="89"/>
    </row>
    <row r="135" spans="1:6" ht="12" customHeight="1" thickBot="1" x14ac:dyDescent="0.3">
      <c r="A135" s="16" t="s">
        <v>70</v>
      </c>
      <c r="B135" s="118" t="s">
        <v>244</v>
      </c>
      <c r="C135" s="119">
        <f>SUM(C136:C141)</f>
        <v>0</v>
      </c>
      <c r="D135" s="119">
        <f>SUM(D136:D141)</f>
        <v>0</v>
      </c>
      <c r="E135" s="106">
        <f>SUM(E136:E141)</f>
        <v>0</v>
      </c>
    </row>
    <row r="136" spans="1:6" ht="12" customHeight="1" x14ac:dyDescent="0.25">
      <c r="A136" s="22" t="s">
        <v>72</v>
      </c>
      <c r="B136" s="99" t="s">
        <v>245</v>
      </c>
      <c r="C136" s="122"/>
      <c r="D136" s="121"/>
      <c r="E136" s="108"/>
    </row>
    <row r="137" spans="1:6" ht="12" customHeight="1" x14ac:dyDescent="0.25">
      <c r="A137" s="22" t="s">
        <v>74</v>
      </c>
      <c r="B137" s="99" t="s">
        <v>246</v>
      </c>
      <c r="C137" s="122"/>
      <c r="D137" s="85"/>
      <c r="E137" s="87"/>
    </row>
    <row r="138" spans="1:6" ht="12" customHeight="1" x14ac:dyDescent="0.25">
      <c r="A138" s="22" t="s">
        <v>76</v>
      </c>
      <c r="B138" s="99" t="s">
        <v>247</v>
      </c>
      <c r="C138" s="122"/>
      <c r="D138" s="85"/>
      <c r="E138" s="87"/>
    </row>
    <row r="139" spans="1:6" ht="12" customHeight="1" x14ac:dyDescent="0.25">
      <c r="A139" s="22" t="s">
        <v>78</v>
      </c>
      <c r="B139" s="99" t="s">
        <v>248</v>
      </c>
      <c r="C139" s="125"/>
      <c r="D139" s="85"/>
      <c r="E139" s="87"/>
    </row>
    <row r="140" spans="1:6" customFormat="1" ht="12" customHeight="1" x14ac:dyDescent="0.2">
      <c r="A140" s="22" t="s">
        <v>80</v>
      </c>
      <c r="B140" s="99" t="s">
        <v>249</v>
      </c>
      <c r="C140" s="125"/>
      <c r="D140" s="85"/>
      <c r="E140" s="87"/>
    </row>
    <row r="141" spans="1:6" customFormat="1" ht="12" customHeight="1" thickBot="1" x14ac:dyDescent="0.25">
      <c r="A141" s="97" t="s">
        <v>82</v>
      </c>
      <c r="B141" s="99" t="s">
        <v>250</v>
      </c>
      <c r="C141" s="125"/>
      <c r="D141" s="125"/>
      <c r="E141" s="126"/>
    </row>
    <row r="142" spans="1:6" ht="12" customHeight="1" thickBot="1" x14ac:dyDescent="0.3">
      <c r="A142" s="16" t="s">
        <v>94</v>
      </c>
      <c r="B142" s="118" t="s">
        <v>251</v>
      </c>
      <c r="C142" s="119">
        <f>SUM(C143:C146)</f>
        <v>0</v>
      </c>
      <c r="D142" s="119">
        <f>SUM(D143:D146)</f>
        <v>12565</v>
      </c>
      <c r="E142" s="106">
        <f>SUM(E143:E146)</f>
        <v>12565</v>
      </c>
    </row>
    <row r="143" spans="1:6" ht="12" customHeight="1" x14ac:dyDescent="0.25">
      <c r="A143" s="22" t="s">
        <v>96</v>
      </c>
      <c r="B143" s="99" t="s">
        <v>252</v>
      </c>
      <c r="C143" s="122"/>
      <c r="D143" s="121"/>
      <c r="E143" s="108"/>
    </row>
    <row r="144" spans="1:6" ht="12" customHeight="1" x14ac:dyDescent="0.25">
      <c r="A144" s="22" t="s">
        <v>98</v>
      </c>
      <c r="B144" s="99" t="s">
        <v>253</v>
      </c>
      <c r="C144" s="122"/>
      <c r="D144" s="85">
        <v>12565</v>
      </c>
      <c r="E144" s="87">
        <v>12565</v>
      </c>
    </row>
    <row r="145" spans="1:11" ht="12" customHeight="1" x14ac:dyDescent="0.25">
      <c r="A145" s="22" t="s">
        <v>100</v>
      </c>
      <c r="B145" s="99" t="s">
        <v>254</v>
      </c>
      <c r="C145" s="122"/>
      <c r="D145" s="85"/>
      <c r="E145" s="87"/>
    </row>
    <row r="146" spans="1:11" ht="12" customHeight="1" thickBot="1" x14ac:dyDescent="0.3">
      <c r="A146" s="97" t="s">
        <v>102</v>
      </c>
      <c r="B146" s="123" t="s">
        <v>255</v>
      </c>
      <c r="C146" s="124"/>
      <c r="D146" s="116"/>
      <c r="E146" s="89"/>
    </row>
    <row r="147" spans="1:11" ht="12" customHeight="1" thickBot="1" x14ac:dyDescent="0.3">
      <c r="A147" s="16" t="s">
        <v>256</v>
      </c>
      <c r="B147" s="118" t="s">
        <v>257</v>
      </c>
      <c r="C147" s="119">
        <f>SUM(C148:C152)</f>
        <v>0</v>
      </c>
      <c r="D147" s="119">
        <f>SUM(D148:D152)</f>
        <v>0</v>
      </c>
      <c r="E147" s="106">
        <f>SUM(E148:E152)</f>
        <v>0</v>
      </c>
    </row>
    <row r="148" spans="1:11" ht="12" customHeight="1" x14ac:dyDescent="0.25">
      <c r="A148" s="22" t="s">
        <v>108</v>
      </c>
      <c r="B148" s="99" t="s">
        <v>258</v>
      </c>
      <c r="C148" s="122"/>
      <c r="D148" s="121"/>
      <c r="E148" s="108"/>
    </row>
    <row r="149" spans="1:11" ht="12" customHeight="1" x14ac:dyDescent="0.25">
      <c r="A149" s="22" t="s">
        <v>110</v>
      </c>
      <c r="B149" s="99" t="s">
        <v>259</v>
      </c>
      <c r="C149" s="125"/>
      <c r="D149" s="125"/>
      <c r="E149" s="126"/>
    </row>
    <row r="150" spans="1:11" ht="12" customHeight="1" x14ac:dyDescent="0.25">
      <c r="A150" s="22" t="s">
        <v>112</v>
      </c>
      <c r="B150" s="99" t="s">
        <v>260</v>
      </c>
      <c r="C150" s="125"/>
      <c r="D150" s="125"/>
      <c r="E150" s="126"/>
    </row>
    <row r="151" spans="1:11" ht="12" customHeight="1" x14ac:dyDescent="0.25">
      <c r="A151" s="22" t="s">
        <v>114</v>
      </c>
      <c r="B151" s="99" t="s">
        <v>261</v>
      </c>
      <c r="C151" s="125"/>
      <c r="D151" s="125"/>
      <c r="E151" s="126"/>
    </row>
    <row r="152" spans="1:11" customFormat="1" ht="12" customHeight="1" thickBot="1" x14ac:dyDescent="0.25">
      <c r="A152" s="22" t="s">
        <v>262</v>
      </c>
      <c r="B152" s="99" t="s">
        <v>263</v>
      </c>
      <c r="C152" s="122"/>
      <c r="D152" s="127"/>
      <c r="E152" s="128"/>
    </row>
    <row r="153" spans="1:11" ht="15" customHeight="1" thickBot="1" x14ac:dyDescent="0.3">
      <c r="A153" s="16" t="s">
        <v>116</v>
      </c>
      <c r="B153" s="118" t="s">
        <v>264</v>
      </c>
      <c r="C153" s="119">
        <v>0</v>
      </c>
      <c r="D153" s="119">
        <v>0</v>
      </c>
      <c r="E153" s="106">
        <v>0</v>
      </c>
      <c r="H153" s="129"/>
      <c r="I153" s="130"/>
      <c r="J153" s="130"/>
      <c r="K153" s="130"/>
    </row>
    <row r="154" spans="1:11" customFormat="1" ht="15" customHeight="1" thickBot="1" x14ac:dyDescent="0.25">
      <c r="A154" s="16" t="s">
        <v>126</v>
      </c>
      <c r="B154" s="118" t="s">
        <v>265</v>
      </c>
      <c r="C154" s="131"/>
      <c r="D154" s="132"/>
      <c r="E154" s="133"/>
    </row>
    <row r="155" spans="1:11" customFormat="1" ht="15" customHeight="1" thickBot="1" x14ac:dyDescent="0.25">
      <c r="A155" s="73" t="s">
        <v>266</v>
      </c>
      <c r="B155" s="118" t="s">
        <v>267</v>
      </c>
      <c r="C155" s="134">
        <f>+C131+C135+C142+C147+C153+C154</f>
        <v>140403</v>
      </c>
      <c r="D155" s="134">
        <f>+D131+D135+D142+D147+D153+D154</f>
        <v>15898</v>
      </c>
      <c r="E155" s="133">
        <f>+E131+E135+E142+E147+E153+E154</f>
        <v>15898</v>
      </c>
    </row>
    <row r="156" spans="1:11" s="21" customFormat="1" ht="12.95" customHeight="1" thickBot="1" x14ac:dyDescent="0.25">
      <c r="A156" s="135" t="s">
        <v>268</v>
      </c>
      <c r="B156" s="136" t="s">
        <v>269</v>
      </c>
      <c r="C156" s="137">
        <f>C130+C155</f>
        <v>1465403</v>
      </c>
      <c r="D156" s="138">
        <f>D130+D155</f>
        <v>1191796</v>
      </c>
      <c r="E156" s="139">
        <f>E130+E155</f>
        <v>1092554</v>
      </c>
      <c r="F156" s="20"/>
    </row>
    <row r="157" spans="1:11" ht="7.5" customHeight="1" x14ac:dyDescent="0.25"/>
  </sheetData>
  <mergeCells count="4">
    <mergeCell ref="A3:E3"/>
    <mergeCell ref="A4:B4"/>
    <mergeCell ref="A91:E91"/>
    <mergeCell ref="A92:B92"/>
  </mergeCells>
  <pageMargins left="0.70866141732283472" right="0.70866141732283472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32.sz.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2016-04-26T06:23:35Z</dcterms:created>
  <dcterms:modified xsi:type="dcterms:W3CDTF">2016-04-26T06:28:24Z</dcterms:modified>
</cp:coreProperties>
</file>