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5" activeTab="0"/>
  </bookViews>
  <sheets>
    <sheet name="1. melléklet" sheetId="1" r:id="rId1"/>
    <sheet name="2. melléklet  " sheetId="2" r:id="rId2"/>
    <sheet name="3. melléklet" sheetId="3" r:id="rId3"/>
    <sheet name="3.a.  melléklet " sheetId="4" r:id="rId4"/>
    <sheet name="3.b  melléklet " sheetId="5" r:id="rId5"/>
    <sheet name="4.  melléklet " sheetId="6" r:id="rId6"/>
    <sheet name="5. melléklet " sheetId="7" r:id="rId7"/>
    <sheet name="6. melléklet  " sheetId="8" r:id="rId8"/>
    <sheet name="7. melléklet " sheetId="9" r:id="rId9"/>
    <sheet name="8.  melléklet " sheetId="10" r:id="rId10"/>
    <sheet name="9. melléklet  " sheetId="11" r:id="rId11"/>
    <sheet name="10. melléklet" sheetId="12" r:id="rId12"/>
  </sheets>
  <definedNames>
    <definedName name="Excel_BuiltIn_Print_Area_8">'4.  melléklet '!#REF!</definedName>
    <definedName name="Excel_BuiltIn_Print_Area_9">"$#HIV!.$A$2:$L$19"</definedName>
    <definedName name="Excel_BuiltIn_Print_Titles_3_1">'3. melléklet'!$A$2:$IU$3</definedName>
    <definedName name="Excel_BuiltIn_Print_Titles_4_1">#REF!</definedName>
    <definedName name="_xlnm.Print_Titles" localSheetId="0">'1. melléklet'!$1:$2</definedName>
    <definedName name="_xlnm.Print_Titles" localSheetId="1">'2. melléklet  '!$2:$3</definedName>
    <definedName name="_xlnm.Print_Titles" localSheetId="2">'3. melléklet'!$2:$3</definedName>
    <definedName name="_xlnm.Print_Titles" localSheetId="3">'3.a.  melléklet '!$1:$2</definedName>
    <definedName name="_xlnm.Print_Titles" localSheetId="8">'7. melléklet '!$5:$6</definedName>
    <definedName name="_xlnm.Print_Area" localSheetId="4">'3.b  melléklet '!$A$1:$I$19</definedName>
    <definedName name="_xlnm.Print_Area" localSheetId="7">'6. melléklet  '!$A$1:$H$11</definedName>
  </definedNames>
  <calcPr fullCalcOnLoad="1"/>
</workbook>
</file>

<file path=xl/sharedStrings.xml><?xml version="1.0" encoding="utf-8"?>
<sst xmlns="http://schemas.openxmlformats.org/spreadsheetml/2006/main" count="745" uniqueCount="433">
  <si>
    <t>Beruházás</t>
  </si>
  <si>
    <t>Támogatás összesen</t>
  </si>
  <si>
    <t>Kiadások, bevételek megnevezése</t>
  </si>
  <si>
    <t>Vállalkozási tevékenységet terhelő befizetési kötelezettség</t>
  </si>
  <si>
    <t>Sor-sz.</t>
  </si>
  <si>
    <t>Megnevezés</t>
  </si>
  <si>
    <t>teljesítés %-a</t>
  </si>
  <si>
    <t>Működési bevételek</t>
  </si>
  <si>
    <t>1.</t>
  </si>
  <si>
    <t>2.</t>
  </si>
  <si>
    <t>Működési bevételek összesen</t>
  </si>
  <si>
    <t>II.</t>
  </si>
  <si>
    <t>III.</t>
  </si>
  <si>
    <t>Felhalmozási bevételek összesen</t>
  </si>
  <si>
    <t>IV.</t>
  </si>
  <si>
    <t>V.</t>
  </si>
  <si>
    <t>VI.</t>
  </si>
  <si>
    <t>VII.</t>
  </si>
  <si>
    <t>Finanszírozási bevételek</t>
  </si>
  <si>
    <t>Finanszírozási bevételek összesen</t>
  </si>
  <si>
    <t>VIII.</t>
  </si>
  <si>
    <t>I.</t>
  </si>
  <si>
    <t>Felhalmozási kiadások</t>
  </si>
  <si>
    <t>Felhalmozási kiadások összesen</t>
  </si>
  <si>
    <t>FINANSZÍROZÁSI KIADÁSOK</t>
  </si>
  <si>
    <t>Költségvetési létszámkeret (fő)</t>
  </si>
  <si>
    <t xml:space="preserve">Megnevezés </t>
  </si>
  <si>
    <t>telj.%-a</t>
  </si>
  <si>
    <t xml:space="preserve">1. </t>
  </si>
  <si>
    <t xml:space="preserve">2. </t>
  </si>
  <si>
    <t>3.</t>
  </si>
  <si>
    <t>4.</t>
  </si>
  <si>
    <t>3.3 Dologi kiadások</t>
  </si>
  <si>
    <t>Művelődési Ház</t>
  </si>
  <si>
    <t>5.</t>
  </si>
  <si>
    <t>6.</t>
  </si>
  <si>
    <t>7.</t>
  </si>
  <si>
    <t>Működési célú kiadások összesen</t>
  </si>
  <si>
    <t>FINANSZÍROZÁSI BEVÉTELEK</t>
  </si>
  <si>
    <t>telj. %-a</t>
  </si>
  <si>
    <t>BEVÉTELEK</t>
  </si>
  <si>
    <t>Összesen</t>
  </si>
  <si>
    <t>Beruházások</t>
  </si>
  <si>
    <t>Felújítások</t>
  </si>
  <si>
    <t>8.</t>
  </si>
  <si>
    <t>10.</t>
  </si>
  <si>
    <t>11.</t>
  </si>
  <si>
    <t>12.</t>
  </si>
  <si>
    <t xml:space="preserve">Ellátottak pénzbeli juttatásai összesen: </t>
  </si>
  <si>
    <t>Hozzájárulás jogcíme</t>
  </si>
  <si>
    <t>Önkormányzatot ténylegesen megillető állami hozzájárulás</t>
  </si>
  <si>
    <t>Eltérés</t>
  </si>
  <si>
    <t>Mutatószám</t>
  </si>
  <si>
    <t>Hozzájárulás</t>
  </si>
  <si>
    <t>Összege</t>
  </si>
  <si>
    <t>Ft/fő</t>
  </si>
  <si>
    <t>eFt</t>
  </si>
  <si>
    <t>KIADÁSOK</t>
  </si>
  <si>
    <t>Személyi juttatások</t>
  </si>
  <si>
    <t>Munkáltatókat terhelő járulékok</t>
  </si>
  <si>
    <t>Dologi kiadások</t>
  </si>
  <si>
    <t>KIADÁSOK ÖSSZESEN</t>
  </si>
  <si>
    <t>Fenntartói támogatás</t>
  </si>
  <si>
    <t>BEVÉTELEK ÖSSZESEN</t>
  </si>
  <si>
    <t>Engedélyezett létszám (fő)</t>
  </si>
  <si>
    <t>Sorsz.</t>
  </si>
  <si>
    <t>Feladat megnevezése</t>
  </si>
  <si>
    <t>FELHALMOZÁSI KIADÁSOK</t>
  </si>
  <si>
    <t xml:space="preserve"> Beruházások</t>
  </si>
  <si>
    <t>Beruházások összesen</t>
  </si>
  <si>
    <t xml:space="preserve"> Felújítások</t>
  </si>
  <si>
    <t>Felújítások összesen:</t>
  </si>
  <si>
    <t>Megnevezés (támogatást biztosító)</t>
  </si>
  <si>
    <t xml:space="preserve">Bevétel </t>
  </si>
  <si>
    <t>Kiadás</t>
  </si>
  <si>
    <t>Tárgyévi támogatás</t>
  </si>
  <si>
    <t>Következő évben</t>
  </si>
  <si>
    <t>Előző években</t>
  </si>
  <si>
    <t>Tárgy évben</t>
  </si>
  <si>
    <t>További években</t>
  </si>
  <si>
    <t>ESZKÖZÖK</t>
  </si>
  <si>
    <t>13.</t>
  </si>
  <si>
    <t>16.</t>
  </si>
  <si>
    <t xml:space="preserve">Befektetett pénzügyi eszközök </t>
  </si>
  <si>
    <t>A)</t>
  </si>
  <si>
    <t>Pénztárak, csekkek, betétkönyvek</t>
  </si>
  <si>
    <t>Idegen pénzeszközök</t>
  </si>
  <si>
    <t>B)</t>
  </si>
  <si>
    <t>FORRÁSOK</t>
  </si>
  <si>
    <t>KÖTELEZETTSÉGEK ÖSSZESEN  (I+II+III)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</si>
  <si>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</si>
  <si>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</si>
  <si>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</si>
  <si>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</si>
  <si>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</si>
  <si>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</si>
  <si>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</si>
  <si>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Helyi adók, gépjárműadó</t>
  </si>
  <si>
    <t>Építményadó</t>
  </si>
  <si>
    <t>-</t>
  </si>
  <si>
    <t>Magánszemélyek kommunális adója</t>
  </si>
  <si>
    <t>Beszedett idegenforgalmi adó</t>
  </si>
  <si>
    <t>Helyi iparűzési adó</t>
  </si>
  <si>
    <t>Gépjárműadó</t>
  </si>
  <si>
    <t>Katalizátoros kedvezmény</t>
  </si>
  <si>
    <t>Környezetvédelmi besorolás</t>
  </si>
  <si>
    <t>100 %</t>
  </si>
  <si>
    <t>Helyi adók összesen(1-5)</t>
  </si>
  <si>
    <t>ESZKÖZÖK ÖSSZESEN</t>
  </si>
  <si>
    <t>Ssz.</t>
  </si>
  <si>
    <t xml:space="preserve">3. </t>
  </si>
  <si>
    <t xml:space="preserve">4. </t>
  </si>
  <si>
    <t xml:space="preserve">5. </t>
  </si>
  <si>
    <t>ezer Ft-ban</t>
  </si>
  <si>
    <t>Közhatalmi bevételek</t>
  </si>
  <si>
    <t>Finanszírozási kiadások</t>
  </si>
  <si>
    <t>Ellátottak pénzbeli juttatásai</t>
  </si>
  <si>
    <t>Működési célú átvett pénzeszközök</t>
  </si>
  <si>
    <t>Közhatalmi bevételek összesen</t>
  </si>
  <si>
    <t>Felhalmozási bevételek</t>
  </si>
  <si>
    <t>Támogatás</t>
  </si>
  <si>
    <t>Óvodapedagógusok elismert létszáma- 8 hó</t>
  </si>
  <si>
    <t>Óvoadped nevelő munkáját közvetlenül segítők - 8 hó</t>
  </si>
  <si>
    <t>Óvodapedagógusok elismert létszáma- 4 hó</t>
  </si>
  <si>
    <t>Óvodaped nevelő munkáját közvetlenül segítők- 4 hó</t>
  </si>
  <si>
    <t>Óvoda ped átlagbérének pótlólagos összege</t>
  </si>
  <si>
    <t>Óvodaműködtetési támogatás - 8 hó</t>
  </si>
  <si>
    <t>Óvodaműködtetési támogatás - 4 hó</t>
  </si>
  <si>
    <t>Családi támogatások</t>
  </si>
  <si>
    <t>Családi támogatások összesen</t>
  </si>
  <si>
    <t>Foglalkoztatással, munkanélküliséggel kapcsolatos ellátások</t>
  </si>
  <si>
    <t>Lakhatással kapcsolatos ellátások</t>
  </si>
  <si>
    <t>Egyéb nem intézményi ellátások</t>
  </si>
  <si>
    <t>Egyéb nem intézményi ellátások összesen</t>
  </si>
  <si>
    <t>Zalakomári Közös Önkormányzati Hivatal</t>
  </si>
  <si>
    <t>Művelődési Ház eszközbeszerzés</t>
  </si>
  <si>
    <t>költségvetési intézmény</t>
  </si>
  <si>
    <t>Működési támogatások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</si>
  <si>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</si>
  <si>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</si>
  <si>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</si>
  <si>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</si>
  <si>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</si>
  <si>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</si>
  <si>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</si>
  <si>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</si>
  <si>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</si>
  <si>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</si>
  <si>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</si>
  <si>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</si>
  <si>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</si>
  <si>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</si>
  <si>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</si>
  <si>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</si>
  <si>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</si>
  <si>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</si>
  <si>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</si>
  <si>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</si>
  <si>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áruhasználati és szolgáltatási adók</t>
  </si>
  <si>
    <t>Egyéb közhatalmi bevételek</t>
  </si>
  <si>
    <t xml:space="preserve">IV.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</si>
  <si>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</si>
  <si>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</si>
  <si>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</si>
  <si>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</si>
  <si>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</si>
  <si>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</si>
  <si>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</si>
  <si>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</si>
  <si>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</si>
  <si>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</si>
  <si>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támogatások, kölcsönök visszatérülése</t>
  </si>
  <si>
    <t>Egyéb 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</si>
  <si>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</si>
  <si>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</si>
  <si>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</si>
  <si>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</si>
  <si>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</si>
  <si>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Belföldi finanszírozás bevételei</t>
  </si>
  <si>
    <t>1.1. Hitel, kölcsönfelvétel</t>
  </si>
  <si>
    <t>1.2. Maradvány igénybevétele</t>
  </si>
  <si>
    <t xml:space="preserve">KIADÁSOK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</si>
  <si>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</si>
  <si>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</si>
  <si>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</si>
  <si>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</si>
  <si>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</si>
  <si>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</si>
  <si>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</si>
  <si>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 és propagandakiadások</t>
  </si>
  <si>
    <t>Különféle befizetések és egyéb dologi kiadások</t>
  </si>
  <si>
    <t>Dologi kiadások összesen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</si>
  <si>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</si>
  <si>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</si>
  <si>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</si>
  <si>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</si>
  <si>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</si>
  <si>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</si>
  <si>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</si>
  <si>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Egyéb felhalmozási célú kiadások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</si>
  <si>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</si>
  <si>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</si>
  <si>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</si>
  <si>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</si>
  <si>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</si>
  <si>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</si>
  <si>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</si>
  <si>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Ebből  - kötelező feladatellátáshoz kapcsolódó</t>
  </si>
  <si>
    <t xml:space="preserve">            - önként vállalt feladatellátáshoz kapcs. </t>
  </si>
  <si>
    <t>MŰKÖDÉSI CÉLÚ BEVÉTELEK</t>
  </si>
  <si>
    <t xml:space="preserve">Működési célú támogatások </t>
  </si>
  <si>
    <t>1.1. Önkormányzatok működési támogatásai</t>
  </si>
  <si>
    <t>1.2. Elvonások és befizetések bevételei</t>
  </si>
  <si>
    <t>1.3. Működési célú támog, kölcsön visszatérül</t>
  </si>
  <si>
    <t>1.4. Egyéb működési célú támog bevételei</t>
  </si>
  <si>
    <t>2.1.Jövedelemadók</t>
  </si>
  <si>
    <t xml:space="preserve"> 2.2.Szociális hozzájárulási adó és járulék</t>
  </si>
  <si>
    <t>2.3.Bérhez és foglalkoztatáshoz kapcs adó</t>
  </si>
  <si>
    <t>2.4.Vagyoni típusú adó</t>
  </si>
  <si>
    <t>2.5.Termékek és szolgáltatások adói</t>
  </si>
  <si>
    <t>2.6.Egyéb közhatalmi bevételek</t>
  </si>
  <si>
    <t>FELHALMOZÁSI BEVÉTELEK</t>
  </si>
  <si>
    <t>Felhalmozási támogatások</t>
  </si>
  <si>
    <t>Felhalmozási célú bevétel összesen</t>
  </si>
  <si>
    <t>Bevételek összesen</t>
  </si>
  <si>
    <t>MŰKÖDÉSI CÉLÚ KIADÁSOK</t>
  </si>
  <si>
    <t>Zalakomár Község Önkormányzata</t>
  </si>
  <si>
    <t>1.1  Személyi juttatások</t>
  </si>
  <si>
    <t>1.2  Munkaadókat terhelő járulékok</t>
  </si>
  <si>
    <t>1.3 Dologi kiadások</t>
  </si>
  <si>
    <t>Zalakomári Közös Önk. Hivatal kiadásai</t>
  </si>
  <si>
    <t>2.1 Személyi juttatásai</t>
  </si>
  <si>
    <t>2.2  Munkaadókat terhelő járulékok</t>
  </si>
  <si>
    <t>2.3 Dologi kiadások</t>
  </si>
  <si>
    <t>Zalakomári Művelődési Ház kiadásai</t>
  </si>
  <si>
    <t>3.1  Személyi juttatások</t>
  </si>
  <si>
    <t>3.2 Munkaadókat terhelő járulékok</t>
  </si>
  <si>
    <t>Felhalmozási célú kiadás összesen</t>
  </si>
  <si>
    <t>Kiadások összesen</t>
  </si>
  <si>
    <t>1.3. ÁH belüli megelőlegezés</t>
  </si>
  <si>
    <t>1.3. ÁH belüli megelőlegezések</t>
  </si>
  <si>
    <t>1.1. Gyermekvédelmi támogatás</t>
  </si>
  <si>
    <t>1.2. Óvodáztatási támogatás</t>
  </si>
  <si>
    <t>1.3. Egyéb pénzbeli és természetbeli ellátás</t>
  </si>
  <si>
    <t>Intézményi ellátottak pénzbeli juttatásai</t>
  </si>
  <si>
    <t xml:space="preserve">Ellátottak pénzbeli juttatásai </t>
  </si>
  <si>
    <t>011130</t>
  </si>
  <si>
    <t>Kölcsön nyújtása háztartásoknak</t>
  </si>
  <si>
    <t>Közművelődés</t>
  </si>
  <si>
    <t>082091</t>
  </si>
  <si>
    <t>Maradvány</t>
  </si>
  <si>
    <t>Önkorm jogalkotó és igazgatási tevékenysége</t>
  </si>
  <si>
    <t>Egyéb működési kiadások</t>
  </si>
  <si>
    <t>Egyéb működési célú támogatások</t>
  </si>
  <si>
    <t xml:space="preserve">Immateriális javak összesen </t>
  </si>
  <si>
    <t xml:space="preserve">Tárgyi eszközök összesen </t>
  </si>
  <si>
    <t>Koncesszióba, vagyonkezelésbe adott eszközök</t>
  </si>
  <si>
    <t>BEFEKTETETT ESZKÖZÖK ÖSSZESEN (I.+II.+III.IV)</t>
  </si>
  <si>
    <t xml:space="preserve">Készletek összesen  </t>
  </si>
  <si>
    <t xml:space="preserve">Értékpapírok összesen  </t>
  </si>
  <si>
    <t>NEMZETI VAGYONBA TARTOZÓ FORGÓESZKÖZÖK</t>
  </si>
  <si>
    <t>Hosszú lejáratú betétek</t>
  </si>
  <si>
    <t>Forintszámlák, devizaszámlák</t>
  </si>
  <si>
    <t>C.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</si>
  <si>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</si>
  <si>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</si>
  <si>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</si>
  <si>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</si>
  <si>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D.</t>
  </si>
  <si>
    <t>KÖVETELÉSEK</t>
  </si>
  <si>
    <t>E.</t>
  </si>
  <si>
    <t>EGYÉB SAJÁTOS ESZKÖZOLDALI ESZÁMOLÁSOK</t>
  </si>
  <si>
    <t>F.</t>
  </si>
  <si>
    <t>AKTÍV IDŐBELI ELHATÁROLÁSOK</t>
  </si>
  <si>
    <t>Nemzeti vagyon és egyéb eszközök induláskori értéke és vált.</t>
  </si>
  <si>
    <t>Felhalmozott eredmény</t>
  </si>
  <si>
    <t>Eszközök értékhelyesbítésének forrása</t>
  </si>
  <si>
    <t>Mérleg szerinti eredmény</t>
  </si>
  <si>
    <t xml:space="preserve">SAJÁT TŐKE ÖSSZESEN </t>
  </si>
  <si>
    <t>Költségvetési évben esedékes kötelezettségek</t>
  </si>
  <si>
    <t>Költségvetési évet követően esedékes kötelezettségek</t>
  </si>
  <si>
    <t>Kötelezettség jellegű sajátos elszámolások</t>
  </si>
  <si>
    <t>G.</t>
  </si>
  <si>
    <t>H.</t>
  </si>
  <si>
    <t>EGYÉB SAJÁTOS FORRÁSOLDALI ELSZÁMOLÁS</t>
  </si>
  <si>
    <t>K.</t>
  </si>
  <si>
    <t>PASSZÍV IDŐBELI ELHATÁROLÁSOK</t>
  </si>
  <si>
    <t>Önkormányzat  és intézmények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</si>
  <si>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</si>
  <si>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</si>
  <si>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</si>
  <si>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</si>
  <si>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</si>
  <si>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</si>
  <si>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A.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</si>
  <si>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</si>
  <si>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</si>
  <si>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</si>
  <si>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</si>
  <si>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07.</t>
  </si>
  <si>
    <t>Vállalkozási tevékenység finanszírozási bevételei</t>
  </si>
  <si>
    <t>Vállalkozási tevékenység finanszírozási kiadásai</t>
  </si>
  <si>
    <t>Vállalkozási tevékenység finanszírozási egyenlege</t>
  </si>
  <si>
    <t>B.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</si>
  <si>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</si>
  <si>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</si>
  <si>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</si>
  <si>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</si>
  <si>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 xml:space="preserve">G. </t>
  </si>
  <si>
    <t>Vállalkozási tevékenység felhasználható maradványa</t>
  </si>
  <si>
    <t>01.</t>
  </si>
  <si>
    <t>Közhatalmi eredményszemléletű bevételek</t>
  </si>
  <si>
    <t>02.</t>
  </si>
  <si>
    <t>Eszközök és szolgáltatások értékesítésének nettó eredményszemléletű bevételei</t>
  </si>
  <si>
    <t>03.</t>
  </si>
  <si>
    <t>Tevékenység egyéb nettó eredményszemléletű bevételei</t>
  </si>
  <si>
    <t>Tevékenység nettó eredményszemléleti bevételei</t>
  </si>
  <si>
    <t>04.</t>
  </si>
  <si>
    <t>Saját termelésű készletek állományváltozása</t>
  </si>
  <si>
    <t>05.</t>
  </si>
  <si>
    <t>Saját előállítású eszközök aktivált értéke</t>
  </si>
  <si>
    <t>Aktivált saját teljesítmények értéke</t>
  </si>
  <si>
    <t>06.</t>
  </si>
  <si>
    <t>Központi működési célú támogatások eredményszemléleltű bevételei</t>
  </si>
  <si>
    <t>Egyéb működési célú támogatások eredményszemléletű bevételei</t>
  </si>
  <si>
    <t>08.</t>
  </si>
  <si>
    <t>Különféle egyéb eredményszemléletű bevételek</t>
  </si>
  <si>
    <t>Egyéb eredményszemléletű bevételek</t>
  </si>
  <si>
    <t>09.</t>
  </si>
  <si>
    <t>Anyagköltség</t>
  </si>
  <si>
    <t>Igénybe vett szolgáltatások értéke</t>
  </si>
  <si>
    <t>Eladott áruk beszerzési értéke</t>
  </si>
  <si>
    <t>Eladott (közvetített) szolgáltatások értéke</t>
  </si>
  <si>
    <t>Anyag jellegű ráfordítások</t>
  </si>
  <si>
    <t>Bérköltség</t>
  </si>
  <si>
    <t>Személyi jellegű egyéb kifizetések</t>
  </si>
  <si>
    <t>Bérjárulékok</t>
  </si>
  <si>
    <t xml:space="preserve">V. </t>
  </si>
  <si>
    <t>Személyi jellegű ráfordítások</t>
  </si>
  <si>
    <t>Értékcsökkenési leírás</t>
  </si>
  <si>
    <t xml:space="preserve">VII. </t>
  </si>
  <si>
    <t>Egyéb ráfordítások</t>
  </si>
  <si>
    <t>TEVÉKENYSÉG EREDMÉNYE</t>
  </si>
  <si>
    <t>Kapott (járó) osztalék és részesedés</t>
  </si>
  <si>
    <t>Kapott (járó) kamatok és kamatjellegű eredményszemléletű bevételek</t>
  </si>
  <si>
    <t>Pénzügyi műveleltek egyéb eredményszemléletű bevételei</t>
  </si>
  <si>
    <t>Pénzügyi műveletek eredményszemléletű bevételei</t>
  </si>
  <si>
    <t>Fizetendő kamatok és kamatjellegű ráfordítások</t>
  </si>
  <si>
    <t>Részesedések, értékpapírok és pénzeszközök értékvesztése</t>
  </si>
  <si>
    <t>Pénzügyi műveletek egyéb ráfordításai</t>
  </si>
  <si>
    <t xml:space="preserve">IX. </t>
  </si>
  <si>
    <t>Pénzügyi műveletek ráfordításai</t>
  </si>
  <si>
    <t>PÉNZÜGYI MŰVELETEK EREDMÉNYE</t>
  </si>
  <si>
    <t>Felhalmozási célú támogatások eredményszemléletű bevételei</t>
  </si>
  <si>
    <t>MÉRLEG SZERINTI EREDMÉNY</t>
  </si>
  <si>
    <t>Egyéb  önkormányzati feladatok támogatása</t>
  </si>
  <si>
    <t>Önkormányzati hivatal működésének támogatása</t>
  </si>
  <si>
    <t>Település üzemeltetési feladatok támogatása</t>
  </si>
  <si>
    <t>1.5. Működési célú költségvetési és kiegészítő támogatás</t>
  </si>
  <si>
    <t>Készletértékesítés ellenértéke</t>
  </si>
  <si>
    <t>2.1. Foglalkoztatást helyettesítő támogatás</t>
  </si>
  <si>
    <t>3.1. Lakásfenntartási támogatás</t>
  </si>
  <si>
    <t>5.1. Rendszeres szociális segély</t>
  </si>
  <si>
    <t>5.2. Átmeneti segély</t>
  </si>
  <si>
    <t>5.3. Köztemetés</t>
  </si>
  <si>
    <t>5.4. Saját hatáskörben biztosított ellátások</t>
  </si>
  <si>
    <t>5.5. Települési támogatás</t>
  </si>
  <si>
    <t>Pedagógus II. óvodapedagógusok kiegészítő támogatása</t>
  </si>
  <si>
    <t>Lakott külterülettel kapcsolatos feladatok támogatása</t>
  </si>
  <si>
    <t>Óvodai, iskolai étkeztetés támogatása</t>
  </si>
  <si>
    <t xml:space="preserve"> </t>
  </si>
  <si>
    <t>Egyéb működési célú támogatások bevételei ÁH belülről</t>
  </si>
  <si>
    <t>1.2. Települési önk egyes köznevelési feladatainak támogatása</t>
  </si>
  <si>
    <t>FORRÁSOK ÖSSZESEN</t>
  </si>
  <si>
    <t>Szünidei étkeztetés</t>
  </si>
  <si>
    <t>14.</t>
  </si>
  <si>
    <t>15.</t>
  </si>
  <si>
    <t>24.</t>
  </si>
  <si>
    <t>26.</t>
  </si>
  <si>
    <t>2017. évi eredeti előirányzat</t>
  </si>
  <si>
    <t>2017. évi módosított előirányzat</t>
  </si>
  <si>
    <t>2017. évi teljesítés</t>
  </si>
  <si>
    <t>2017.évi eredeti ei.</t>
  </si>
  <si>
    <t>2017.évi módosított</t>
  </si>
  <si>
    <t xml:space="preserve">2017.évi teljesítés </t>
  </si>
  <si>
    <t>2017. évi eredetei  előirányzat</t>
  </si>
  <si>
    <t>2017. évi eredeti előir.</t>
  </si>
  <si>
    <t>2017. évi. mód. előir.</t>
  </si>
  <si>
    <t>2017. évi. teljesítés</t>
  </si>
  <si>
    <t>Nagykanizsa-Surd-Zalakomár Szociális Társulás</t>
  </si>
  <si>
    <t xml:space="preserve">Zalakarosi Hétközi és Hétvégi Orvosi Ügyelet </t>
  </si>
  <si>
    <t>Fogorvosi ügyelet</t>
  </si>
  <si>
    <t>Óvodai Társulás támogatása</t>
  </si>
  <si>
    <t>Belső ellenőrzés</t>
  </si>
  <si>
    <t xml:space="preserve">KMB Szolgálat (Rendőrkapitányság) </t>
  </si>
  <si>
    <t>Bursa Ösztöndíj</t>
  </si>
  <si>
    <t>Nagykanizsai Tankerületi Központ</t>
  </si>
  <si>
    <t>Zalakomári Iskola könyvtár felújítása</t>
  </si>
  <si>
    <t>Polgárőrség támogatása</t>
  </si>
  <si>
    <t>Fogorvosi szolgálat</t>
  </si>
  <si>
    <t>Zala Megye Polgári Védelmi Szövetsége</t>
  </si>
  <si>
    <t>Egyetértés Sportegyesület</t>
  </si>
  <si>
    <t>Iskola egészségügyi szolgáltatás</t>
  </si>
  <si>
    <t>Innovatív Dél Zalai Vidékfejlesztési Egyesület</t>
  </si>
  <si>
    <t>Háztartások támogatása</t>
  </si>
  <si>
    <t>Országos Mentőszolgálat Alapítvány</t>
  </si>
  <si>
    <t>Támogatások, Kölcsönök nyújtása</t>
  </si>
  <si>
    <t>2017. évi</t>
  </si>
  <si>
    <t>2017. évi ei.</t>
  </si>
  <si>
    <t>2017 évi mód</t>
  </si>
  <si>
    <t>2017. évi telj.</t>
  </si>
  <si>
    <t>2017. évi előirányzat</t>
  </si>
  <si>
    <t>2017. évi módosítás</t>
  </si>
  <si>
    <t>Térfigyelő kamerarendszer</t>
  </si>
  <si>
    <t>Chipolvasó, kutyakennel</t>
  </si>
  <si>
    <t>Kazán 2 db</t>
  </si>
  <si>
    <t xml:space="preserve">Közmunkaprogram eszközei </t>
  </si>
  <si>
    <t>Településarculati kézikönyv</t>
  </si>
  <si>
    <t>Védőnőí. Szívhanghallgató, hűtőgép</t>
  </si>
  <si>
    <t>Közmunkaprogram: felújítások térkő</t>
  </si>
  <si>
    <t>Orvosi rendelő felújítása</t>
  </si>
  <si>
    <t>Sportöltöző tetőjavítás</t>
  </si>
  <si>
    <t>609</t>
  </si>
  <si>
    <t>114</t>
  </si>
  <si>
    <t>723</t>
  </si>
  <si>
    <t>2.1.Bursa visszautalás</t>
  </si>
  <si>
    <t>2.2. Gyermekvédelmi Erzsébet utalvány</t>
  </si>
  <si>
    <t>2.3. Társadalombiztosítási támogatás</t>
  </si>
  <si>
    <t>2.4. Közmunkaprogram támogatása</t>
  </si>
  <si>
    <t>2.5. Közös Hivatal támogatása</t>
  </si>
  <si>
    <t>2.7. Mezőőrök támogatása</t>
  </si>
  <si>
    <t>2.6.. MVH beruházási támogatás</t>
  </si>
  <si>
    <t>Térítési díj visszafizetési kötelezettség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</si>
</sst>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mm\ d/"/>
    <numFmt numFmtId="166" formatCode="#,##0.0"/>
    <numFmt numFmtId="167" formatCode="#,###"/>
    <numFmt numFmtId="168" formatCode="#,##0.00&quot; Ft&quot;"/>
    <numFmt numFmtId="169" formatCode="&quot;H-&quot;0000"/>
    <numFmt numFmtId="170" formatCode="\ #,##0&quot;     &quot;;\-#,##0&quot;     &quot;;&quot; -&quot;#&quot;     &quot;;@\ 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0.0%"/>
    <numFmt numFmtId="175" formatCode="#,##0;[Red]#,##0"/>
    <numFmt numFmtId="176" formatCode="[$-40E]yyyy\.\ mmmm\ d\."/>
  </numFmts>
  <fonts count="65">
    <font>
      <sz val="10"/>
      <name val="Arial CE"/>
      <family val="2"/>
    </font>
    <font>
      <sz val="10"/>
      <name val="Arial"/>
      <family val="0"/>
    </font>
    <font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545">
    <xf numFmtId="0" fontId="0" fillId="0" borderId="0" xfId="0" applyAlignment="1">
      <alignment/>
    </xf>
    <xf numFmtId="0" fontId="1" fillId="0" borderId="0" xfId="61" applyAlignment="1">
      <alignment/>
      <protection/>
    </xf>
    <xf numFmtId="0" fontId="1" fillId="0" borderId="0" xfId="61">
      <alignment/>
      <protection/>
    </xf>
    <xf numFmtId="0" fontId="1" fillId="0" borderId="0" xfId="61" applyFont="1">
      <alignment/>
      <protection/>
    </xf>
    <xf numFmtId="1" fontId="1" fillId="0" borderId="0" xfId="61" applyNumberFormat="1" applyAlignment="1">
      <alignment/>
      <protection/>
    </xf>
    <xf numFmtId="0" fontId="4" fillId="0" borderId="0" xfId="61" applyFont="1" applyAlignment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0" fillId="0" borderId="0" xfId="61" applyFont="1" applyAlignment="1">
      <alignment/>
      <protection/>
    </xf>
    <xf numFmtId="0" fontId="10" fillId="0" borderId="0" xfId="61" applyFont="1">
      <alignment/>
      <protection/>
    </xf>
    <xf numFmtId="3" fontId="10" fillId="0" borderId="0" xfId="61" applyNumberFormat="1" applyFont="1">
      <alignment/>
      <protection/>
    </xf>
    <xf numFmtId="3" fontId="10" fillId="0" borderId="0" xfId="61" applyNumberFormat="1" applyFont="1" applyAlignment="1">
      <alignment horizontal="right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/>
      <protection/>
    </xf>
    <xf numFmtId="3" fontId="13" fillId="0" borderId="0" xfId="61" applyNumberFormat="1" applyFont="1">
      <alignment/>
      <protection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9" fillId="0" borderId="10" xfId="61" applyNumberFormat="1" applyFont="1" applyBorder="1" applyAlignment="1">
      <alignment horizontal="center"/>
      <protection/>
    </xf>
    <xf numFmtId="3" fontId="16" fillId="0" borderId="10" xfId="61" applyNumberFormat="1" applyFont="1" applyBorder="1" applyAlignment="1">
      <alignment horizontal="right"/>
      <protection/>
    </xf>
    <xf numFmtId="3" fontId="9" fillId="0" borderId="10" xfId="61" applyNumberFormat="1" applyFont="1" applyBorder="1" applyAlignment="1">
      <alignment horizontal="right"/>
      <protection/>
    </xf>
    <xf numFmtId="3" fontId="9" fillId="0" borderId="11" xfId="61" applyNumberFormat="1" applyFont="1" applyBorder="1" applyAlignment="1">
      <alignment horizontal="right"/>
      <protection/>
    </xf>
    <xf numFmtId="3" fontId="16" fillId="0" borderId="11" xfId="61" applyNumberFormat="1" applyFont="1" applyBorder="1" applyAlignment="1">
      <alignment horizontal="righ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/>
      <protection/>
    </xf>
    <xf numFmtId="3" fontId="9" fillId="0" borderId="0" xfId="61" applyNumberFormat="1" applyFont="1" applyAlignment="1">
      <alignment horizontal="right"/>
      <protection/>
    </xf>
    <xf numFmtId="3" fontId="9" fillId="0" borderId="0" xfId="61" applyNumberFormat="1" applyFont="1" applyAlignment="1">
      <alignment/>
      <protection/>
    </xf>
    <xf numFmtId="0" fontId="11" fillId="0" borderId="0" xfId="61" applyFont="1">
      <alignment/>
      <protection/>
    </xf>
    <xf numFmtId="0" fontId="4" fillId="0" borderId="0" xfId="61" applyFont="1">
      <alignment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3" fontId="9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67" applyFont="1" applyAlignment="1">
      <alignment horizontal="center" vertical="center" wrapText="1"/>
      <protection/>
    </xf>
    <xf numFmtId="0" fontId="9" fillId="0" borderId="0" xfId="67" applyFont="1">
      <alignment/>
      <protection/>
    </xf>
    <xf numFmtId="0" fontId="16" fillId="0" borderId="12" xfId="67" applyFont="1" applyBorder="1" applyAlignment="1">
      <alignment horizontal="center"/>
      <protection/>
    </xf>
    <xf numFmtId="0" fontId="16" fillId="0" borderId="12" xfId="67" applyFont="1" applyBorder="1" applyAlignment="1">
      <alignment horizontal="left"/>
      <protection/>
    </xf>
    <xf numFmtId="0" fontId="9" fillId="0" borderId="12" xfId="67" applyFont="1" applyBorder="1">
      <alignment/>
      <protection/>
    </xf>
    <xf numFmtId="3" fontId="9" fillId="0" borderId="12" xfId="67" applyNumberFormat="1" applyFont="1" applyBorder="1">
      <alignment/>
      <protection/>
    </xf>
    <xf numFmtId="165" fontId="16" fillId="0" borderId="12" xfId="67" applyNumberFormat="1" applyFont="1" applyBorder="1" applyAlignment="1">
      <alignment horizontal="center"/>
      <protection/>
    </xf>
    <xf numFmtId="3" fontId="16" fillId="0" borderId="12" xfId="67" applyNumberFormat="1" applyFont="1" applyBorder="1">
      <alignment/>
      <protection/>
    </xf>
    <xf numFmtId="0" fontId="9" fillId="0" borderId="12" xfId="67" applyFont="1" applyBorder="1" applyAlignment="1">
      <alignment horizontal="left"/>
      <protection/>
    </xf>
    <xf numFmtId="3" fontId="9" fillId="0" borderId="0" xfId="67" applyNumberFormat="1" applyFont="1">
      <alignment/>
      <protection/>
    </xf>
    <xf numFmtId="0" fontId="16" fillId="0" borderId="0" xfId="67" applyFont="1">
      <alignment/>
      <protection/>
    </xf>
    <xf numFmtId="0" fontId="16" fillId="0" borderId="0" xfId="67" applyFont="1" applyAlignment="1">
      <alignment horizontal="center"/>
      <protection/>
    </xf>
    <xf numFmtId="0" fontId="9" fillId="0" borderId="0" xfId="67" applyFont="1" applyAlignment="1">
      <alignment horizontal="left"/>
      <protection/>
    </xf>
    <xf numFmtId="0" fontId="16" fillId="33" borderId="12" xfId="59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6" fillId="33" borderId="12" xfId="59" applyFont="1" applyFill="1" applyBorder="1" applyAlignment="1">
      <alignment horizontal="right"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2" xfId="59" applyFont="1" applyFill="1" applyBorder="1" applyAlignment="1">
      <alignment horizontal="right" vertical="center"/>
      <protection/>
    </xf>
    <xf numFmtId="0" fontId="9" fillId="0" borderId="12" xfId="64" applyFont="1" applyBorder="1">
      <alignment/>
      <protection/>
    </xf>
    <xf numFmtId="0" fontId="9" fillId="0" borderId="12" xfId="59" applyFont="1" applyBorder="1" applyAlignment="1">
      <alignment horizontal="left" vertical="center"/>
      <protection/>
    </xf>
    <xf numFmtId="3" fontId="9" fillId="0" borderId="12" xfId="59" applyNumberFormat="1" applyFont="1" applyBorder="1" applyAlignment="1">
      <alignment vertical="center"/>
      <protection/>
    </xf>
    <xf numFmtId="3" fontId="9" fillId="0" borderId="12" xfId="64" applyNumberFormat="1" applyFont="1" applyBorder="1">
      <alignment/>
      <protection/>
    </xf>
    <xf numFmtId="3" fontId="9" fillId="0" borderId="12" xfId="59" applyNumberFormat="1" applyFont="1" applyBorder="1" applyAlignment="1">
      <alignment horizontal="right" vertical="center"/>
      <protection/>
    </xf>
    <xf numFmtId="3" fontId="16" fillId="0" borderId="12" xfId="59" applyNumberFormat="1" applyFont="1" applyBorder="1" applyAlignment="1">
      <alignment vertical="center"/>
      <protection/>
    </xf>
    <xf numFmtId="0" fontId="9" fillId="0" borderId="0" xfId="64" applyFont="1">
      <alignment/>
      <protection/>
    </xf>
    <xf numFmtId="0" fontId="19" fillId="33" borderId="12" xfId="0" applyFont="1" applyFill="1" applyBorder="1" applyAlignment="1">
      <alignment horizontal="center" vertical="center" wrapText="1"/>
    </xf>
    <xf numFmtId="0" fontId="9" fillId="0" borderId="0" xfId="61" applyFont="1" applyAlignment="1">
      <alignment vertical="center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vertical="center" wrapText="1"/>
      <protection/>
    </xf>
    <xf numFmtId="0" fontId="11" fillId="0" borderId="12" xfId="61" applyFont="1" applyFill="1" applyBorder="1" applyAlignment="1">
      <alignment vertical="center" wrapText="1"/>
      <protection/>
    </xf>
    <xf numFmtId="0" fontId="13" fillId="0" borderId="12" xfId="6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164" fontId="9" fillId="0" borderId="0" xfId="61" applyNumberFormat="1" applyFont="1" applyBorder="1" applyAlignment="1">
      <alignment vertic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0" fontId="11" fillId="0" borderId="12" xfId="61" applyFont="1" applyBorder="1" applyAlignment="1">
      <alignment vertical="center"/>
      <protection/>
    </xf>
    <xf numFmtId="3" fontId="16" fillId="0" borderId="12" xfId="61" applyNumberFormat="1" applyFont="1" applyBorder="1" applyAlignment="1">
      <alignment vertical="center"/>
      <protection/>
    </xf>
    <xf numFmtId="0" fontId="20" fillId="0" borderId="12" xfId="61" applyFont="1" applyBorder="1" applyAlignment="1">
      <alignment vertical="center"/>
      <protection/>
    </xf>
    <xf numFmtId="3" fontId="14" fillId="0" borderId="12" xfId="61" applyNumberFormat="1" applyFont="1" applyBorder="1" applyAlignment="1">
      <alignment vertical="center"/>
      <protection/>
    </xf>
    <xf numFmtId="49" fontId="16" fillId="0" borderId="12" xfId="61" applyNumberFormat="1" applyFont="1" applyBorder="1" applyAlignment="1">
      <alignment horizontal="center" vertical="center"/>
      <protection/>
    </xf>
    <xf numFmtId="166" fontId="16" fillId="0" borderId="12" xfId="61" applyNumberFormat="1" applyFont="1" applyBorder="1" applyAlignment="1">
      <alignment horizontal="center" vertical="center"/>
      <protection/>
    </xf>
    <xf numFmtId="166" fontId="11" fillId="0" borderId="12" xfId="61" applyNumberFormat="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3" fontId="13" fillId="0" borderId="0" xfId="61" applyNumberFormat="1" applyFont="1" applyBorder="1" applyAlignment="1">
      <alignment vertical="center"/>
      <protection/>
    </xf>
    <xf numFmtId="164" fontId="13" fillId="0" borderId="0" xfId="61" applyNumberFormat="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3" fontId="13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/>
      <protection/>
    </xf>
    <xf numFmtId="3" fontId="10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Border="1" applyAlignment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164" fontId="16" fillId="0" borderId="12" xfId="61" applyNumberFormat="1" applyFont="1" applyBorder="1" applyAlignment="1">
      <alignment horizontal="center" vertical="center"/>
      <protection/>
    </xf>
    <xf numFmtId="164" fontId="11" fillId="0" borderId="12" xfId="61" applyNumberFormat="1" applyFont="1" applyBorder="1" applyAlignment="1">
      <alignment vertical="center"/>
      <protection/>
    </xf>
    <xf numFmtId="164" fontId="9" fillId="0" borderId="12" xfId="61" applyNumberFormat="1" applyFont="1" applyBorder="1" applyAlignment="1">
      <alignment vertical="center"/>
      <protection/>
    </xf>
    <xf numFmtId="49" fontId="9" fillId="0" borderId="0" xfId="61" applyNumberFormat="1" applyFont="1" applyBorder="1" applyAlignment="1">
      <alignment horizontal="center" vertical="center" wrapText="1"/>
      <protection/>
    </xf>
    <xf numFmtId="49" fontId="9" fillId="0" borderId="0" xfId="61" applyNumberFormat="1" applyFont="1" applyBorder="1" applyAlignment="1">
      <alignment vertical="center" wrapText="1"/>
      <protection/>
    </xf>
    <xf numFmtId="3" fontId="21" fillId="0" borderId="0" xfId="61" applyNumberFormat="1" applyFont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 wrapText="1"/>
      <protection/>
    </xf>
    <xf numFmtId="3" fontId="15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" fontId="12" fillId="0" borderId="0" xfId="61" applyNumberFormat="1" applyFont="1" applyFill="1" applyBorder="1" applyAlignment="1">
      <alignment vertical="center"/>
      <protection/>
    </xf>
    <xf numFmtId="164" fontId="13" fillId="0" borderId="0" xfId="61" applyNumberFormat="1" applyFont="1" applyFill="1" applyBorder="1" applyAlignment="1">
      <alignment vertical="center"/>
      <protection/>
    </xf>
    <xf numFmtId="16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Border="1">
      <alignment/>
      <protection/>
    </xf>
    <xf numFmtId="0" fontId="13" fillId="0" borderId="0" xfId="61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3" fillId="0" borderId="0" xfId="63" applyFont="1">
      <alignment/>
      <protection/>
    </xf>
    <xf numFmtId="3" fontId="13" fillId="0" borderId="0" xfId="63" applyNumberFormat="1" applyFont="1">
      <alignment/>
      <protection/>
    </xf>
    <xf numFmtId="0" fontId="13" fillId="0" borderId="0" xfId="63" applyFont="1" applyAlignment="1">
      <alignment horizontal="center"/>
      <protection/>
    </xf>
    <xf numFmtId="0" fontId="9" fillId="0" borderId="0" xfId="63" applyFont="1" applyAlignment="1">
      <alignment/>
      <protection/>
    </xf>
    <xf numFmtId="3" fontId="9" fillId="0" borderId="0" xfId="63" applyNumberFormat="1" applyFont="1" applyAlignment="1">
      <alignment/>
      <protection/>
    </xf>
    <xf numFmtId="0" fontId="22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0" fontId="9" fillId="0" borderId="0" xfId="57" applyFont="1" applyAlignment="1">
      <alignment/>
      <protection/>
    </xf>
    <xf numFmtId="0" fontId="13" fillId="0" borderId="0" xfId="57" applyFont="1" applyAlignment="1">
      <alignment horizontal="right"/>
      <protection/>
    </xf>
    <xf numFmtId="0" fontId="16" fillId="33" borderId="10" xfId="57" applyFont="1" applyFill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left"/>
      <protection/>
    </xf>
    <xf numFmtId="3" fontId="9" fillId="0" borderId="10" xfId="57" applyNumberFormat="1" applyFont="1" applyBorder="1">
      <alignment/>
      <protection/>
    </xf>
    <xf numFmtId="0" fontId="18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left"/>
      <protection/>
    </xf>
    <xf numFmtId="3" fontId="16" fillId="0" borderId="10" xfId="57" applyNumberFormat="1" applyFont="1" applyBorder="1">
      <alignment/>
      <protection/>
    </xf>
    <xf numFmtId="0" fontId="11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17" fillId="0" borderId="10" xfId="57" applyFont="1" applyBorder="1">
      <alignment/>
      <protection/>
    </xf>
    <xf numFmtId="0" fontId="13" fillId="0" borderId="0" xfId="68" applyFont="1">
      <alignment/>
      <protection/>
    </xf>
    <xf numFmtId="0" fontId="19" fillId="0" borderId="0" xfId="68" applyFont="1" applyAlignment="1">
      <alignment horizontal="right"/>
      <protection/>
    </xf>
    <xf numFmtId="0" fontId="13" fillId="0" borderId="10" xfId="68" applyFont="1" applyBorder="1" applyAlignment="1">
      <alignment horizontal="center"/>
      <protection/>
    </xf>
    <xf numFmtId="3" fontId="9" fillId="0" borderId="10" xfId="68" applyNumberFormat="1" applyFont="1" applyBorder="1">
      <alignment/>
      <protection/>
    </xf>
    <xf numFmtId="3" fontId="16" fillId="0" borderId="10" xfId="68" applyNumberFormat="1" applyFont="1" applyBorder="1" applyAlignment="1">
      <alignment/>
      <protection/>
    </xf>
    <xf numFmtId="0" fontId="13" fillId="0" borderId="10" xfId="68" applyFont="1" applyFill="1" applyBorder="1" applyAlignment="1">
      <alignment horizontal="center"/>
      <protection/>
    </xf>
    <xf numFmtId="3" fontId="16" fillId="0" borderId="10" xfId="68" applyNumberFormat="1" applyFont="1" applyBorder="1">
      <alignment/>
      <protection/>
    </xf>
    <xf numFmtId="0" fontId="13" fillId="0" borderId="0" xfId="68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1" fillId="33" borderId="1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horizontal="center"/>
      <protection/>
    </xf>
    <xf numFmtId="0" fontId="13" fillId="0" borderId="0" xfId="56" applyFont="1" applyAlignment="1">
      <alignment/>
      <protection/>
    </xf>
    <xf numFmtId="0" fontId="13" fillId="0" borderId="10" xfId="56" applyFont="1" applyBorder="1" applyAlignment="1">
      <alignment horizontal="center"/>
      <protection/>
    </xf>
    <xf numFmtId="0" fontId="13" fillId="0" borderId="10" xfId="56" applyFont="1" applyBorder="1" applyAlignment="1">
      <alignment horizontal="center" wrapText="1"/>
      <protection/>
    </xf>
    <xf numFmtId="0" fontId="13" fillId="0" borderId="10" xfId="56" applyFont="1" applyBorder="1" applyAlignment="1">
      <alignment horizontal="justify" wrapText="1"/>
      <protection/>
    </xf>
    <xf numFmtId="3" fontId="13" fillId="0" borderId="10" xfId="56" applyNumberFormat="1" applyFont="1" applyBorder="1" applyAlignment="1">
      <alignment horizontal="center" wrapText="1"/>
      <protection/>
    </xf>
    <xf numFmtId="0" fontId="13" fillId="0" borderId="10" xfId="56" applyNumberFormat="1" applyFont="1" applyBorder="1" applyAlignment="1">
      <alignment horizontal="center"/>
      <protection/>
    </xf>
    <xf numFmtId="9" fontId="13" fillId="0" borderId="10" xfId="56" applyNumberFormat="1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0" fontId="16" fillId="0" borderId="10" xfId="56" applyFont="1" applyBorder="1" applyAlignment="1">
      <alignment horizontal="center" wrapText="1"/>
      <protection/>
    </xf>
    <xf numFmtId="3" fontId="16" fillId="0" borderId="10" xfId="56" applyNumberFormat="1" applyFont="1" applyBorder="1" applyAlignment="1">
      <alignment horizontal="center" wrapText="1"/>
      <protection/>
    </xf>
    <xf numFmtId="9" fontId="16" fillId="0" borderId="10" xfId="56" applyNumberFormat="1" applyFont="1" applyBorder="1" applyAlignment="1">
      <alignment horizontal="center" wrapText="1"/>
      <protection/>
    </xf>
    <xf numFmtId="0" fontId="9" fillId="0" borderId="0" xfId="56" applyFont="1" applyAlignment="1">
      <alignment horizontal="center"/>
      <protection/>
    </xf>
    <xf numFmtId="0" fontId="13" fillId="0" borderId="0" xfId="56" applyFont="1" applyAlignment="1">
      <alignment horizontal="right"/>
      <protection/>
    </xf>
    <xf numFmtId="0" fontId="13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13" xfId="62" applyFont="1" applyBorder="1" applyAlignment="1">
      <alignment horizontal="center" wrapText="1"/>
      <protection/>
    </xf>
    <xf numFmtId="0" fontId="9" fillId="0" borderId="12" xfId="62" applyFont="1" applyBorder="1" applyAlignment="1">
      <alignment horizontal="left" wrapText="1"/>
      <protection/>
    </xf>
    <xf numFmtId="3" fontId="9" fillId="0" borderId="12" xfId="62" applyNumberFormat="1" applyFont="1" applyBorder="1" applyAlignment="1">
      <alignment horizontal="right" wrapText="1"/>
      <protection/>
    </xf>
    <xf numFmtId="0" fontId="13" fillId="0" borderId="0" xfId="62" applyFont="1" applyAlignment="1">
      <alignment horizontal="left"/>
      <protection/>
    </xf>
    <xf numFmtId="0" fontId="9" fillId="0" borderId="13" xfId="62" applyFont="1" applyBorder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14" fillId="0" borderId="13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vertical="top" wrapText="1"/>
      <protection/>
    </xf>
    <xf numFmtId="3" fontId="9" fillId="0" borderId="12" xfId="62" applyNumberFormat="1" applyFont="1" applyBorder="1" applyAlignment="1">
      <alignment horizontal="right" vertical="top" wrapText="1"/>
      <protection/>
    </xf>
    <xf numFmtId="0" fontId="16" fillId="0" borderId="13" xfId="62" applyFont="1" applyBorder="1" applyAlignment="1">
      <alignment horizontal="left"/>
      <protection/>
    </xf>
    <xf numFmtId="0" fontId="16" fillId="0" borderId="12" xfId="62" applyFont="1" applyBorder="1" applyAlignment="1">
      <alignment horizontal="left" wrapText="1"/>
      <protection/>
    </xf>
    <xf numFmtId="3" fontId="16" fillId="0" borderId="12" xfId="62" applyNumberFormat="1" applyFont="1" applyBorder="1" applyAlignment="1">
      <alignment horizontal="right" wrapText="1"/>
      <protection/>
    </xf>
    <xf numFmtId="3" fontId="16" fillId="0" borderId="12" xfId="0" applyNumberFormat="1" applyFont="1" applyBorder="1" applyAlignment="1">
      <alignment horizontal="right" wrapText="1"/>
    </xf>
    <xf numFmtId="0" fontId="11" fillId="0" borderId="0" xfId="62" applyFont="1" applyAlignment="1">
      <alignment horizontal="left"/>
      <protection/>
    </xf>
    <xf numFmtId="0" fontId="13" fillId="0" borderId="0" xfId="62" applyFont="1" applyAlignment="1">
      <alignment horizontal="right"/>
      <protection/>
    </xf>
    <xf numFmtId="0" fontId="16" fillId="0" borderId="12" xfId="59" applyFont="1" applyBorder="1" applyAlignment="1">
      <alignment horizontal="left" vertical="center"/>
      <protection/>
    </xf>
    <xf numFmtId="3" fontId="16" fillId="0" borderId="12" xfId="59" applyNumberFormat="1" applyFont="1" applyBorder="1" applyAlignment="1">
      <alignment horizontal="right" vertical="center"/>
      <protection/>
    </xf>
    <xf numFmtId="3" fontId="16" fillId="0" borderId="12" xfId="64" applyNumberFormat="1" applyFont="1" applyBorder="1">
      <alignment/>
      <protection/>
    </xf>
    <xf numFmtId="49" fontId="16" fillId="0" borderId="10" xfId="0" applyNumberFormat="1" applyFont="1" applyBorder="1" applyAlignment="1">
      <alignment horizontal="center"/>
    </xf>
    <xf numFmtId="3" fontId="12" fillId="0" borderId="13" xfId="40" applyNumberFormat="1" applyFont="1" applyFill="1" applyBorder="1" applyAlignment="1" applyProtection="1">
      <alignment/>
      <protection/>
    </xf>
    <xf numFmtId="3" fontId="10" fillId="0" borderId="13" xfId="40" applyNumberFormat="1" applyFont="1" applyFill="1" applyBorder="1" applyAlignment="1" applyProtection="1">
      <alignment/>
      <protection/>
    </xf>
    <xf numFmtId="3" fontId="13" fillId="0" borderId="13" xfId="40" applyNumberFormat="1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3" fillId="0" borderId="13" xfId="40" applyNumberFormat="1" applyFont="1" applyFill="1" applyBorder="1" applyAlignment="1" applyProtection="1">
      <alignment wrapText="1"/>
      <protection/>
    </xf>
    <xf numFmtId="49" fontId="9" fillId="0" borderId="11" xfId="0" applyNumberFormat="1" applyFont="1" applyBorder="1" applyAlignment="1">
      <alignment horizontal="center"/>
    </xf>
    <xf numFmtId="3" fontId="13" fillId="0" borderId="14" xfId="40" applyNumberFormat="1" applyFont="1" applyFill="1" applyBorder="1" applyAlignment="1" applyProtection="1">
      <alignment/>
      <protection/>
    </xf>
    <xf numFmtId="3" fontId="12" fillId="0" borderId="10" xfId="40" applyNumberFormat="1" applyFont="1" applyFill="1" applyBorder="1" applyAlignment="1" applyProtection="1">
      <alignment/>
      <protection/>
    </xf>
    <xf numFmtId="3" fontId="12" fillId="0" borderId="10" xfId="0" applyNumberFormat="1" applyFont="1" applyBorder="1" applyAlignment="1">
      <alignment/>
    </xf>
    <xf numFmtId="3" fontId="13" fillId="0" borderId="10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3" fontId="11" fillId="0" borderId="13" xfId="40" applyNumberFormat="1" applyFont="1" applyFill="1" applyBorder="1" applyAlignment="1" applyProtection="1">
      <alignment/>
      <protection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left" vertical="center"/>
      <protection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3" fontId="13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67" fontId="16" fillId="0" borderId="10" xfId="0" applyNumberFormat="1" applyFont="1" applyBorder="1" applyAlignment="1">
      <alignment/>
    </xf>
    <xf numFmtId="3" fontId="9" fillId="34" borderId="10" xfId="40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61" applyNumberFormat="1" applyFont="1" applyBorder="1">
      <alignment/>
      <protection/>
    </xf>
    <xf numFmtId="3" fontId="9" fillId="0" borderId="15" xfId="61" applyNumberFormat="1" applyFont="1" applyBorder="1" applyAlignment="1">
      <alignment horizontal="right"/>
      <protection/>
    </xf>
    <xf numFmtId="3" fontId="9" fillId="0" borderId="10" xfId="0" applyNumberFormat="1" applyFont="1" applyBorder="1" applyAlignment="1">
      <alignment horizontal="left" wrapText="1"/>
    </xf>
    <xf numFmtId="3" fontId="9" fillId="0" borderId="10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/>
    </xf>
    <xf numFmtId="167" fontId="17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167" fontId="9" fillId="0" borderId="11" xfId="0" applyNumberFormat="1" applyFont="1" applyBorder="1" applyAlignment="1">
      <alignment/>
    </xf>
    <xf numFmtId="167" fontId="16" fillId="0" borderId="12" xfId="67" applyNumberFormat="1" applyFont="1" applyBorder="1">
      <alignment/>
      <protection/>
    </xf>
    <xf numFmtId="0" fontId="9" fillId="0" borderId="12" xfId="67" applyFont="1" applyBorder="1" applyAlignment="1">
      <alignment horizontal="center"/>
      <protection/>
    </xf>
    <xf numFmtId="0" fontId="11" fillId="33" borderId="12" xfId="64" applyFont="1" applyFill="1" applyBorder="1" applyAlignment="1">
      <alignment horizontal="center"/>
      <protection/>
    </xf>
    <xf numFmtId="0" fontId="16" fillId="33" borderId="12" xfId="64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wrapText="1"/>
      <protection/>
    </xf>
    <xf numFmtId="3" fontId="9" fillId="0" borderId="12" xfId="61" applyNumberFormat="1" applyFont="1" applyBorder="1" applyAlignment="1">
      <alignment/>
      <protection/>
    </xf>
    <xf numFmtId="3" fontId="16" fillId="0" borderId="12" xfId="61" applyNumberFormat="1" applyFont="1" applyBorder="1" applyAlignment="1">
      <alignment/>
      <protection/>
    </xf>
    <xf numFmtId="3" fontId="14" fillId="0" borderId="12" xfId="61" applyNumberFormat="1" applyFont="1" applyBorder="1" applyAlignment="1">
      <alignment/>
      <protection/>
    </xf>
    <xf numFmtId="166" fontId="16" fillId="0" borderId="12" xfId="61" applyNumberFormat="1" applyFont="1" applyBorder="1" applyAlignment="1">
      <alignment/>
      <protection/>
    </xf>
    <xf numFmtId="3" fontId="9" fillId="0" borderId="12" xfId="0" applyNumberFormat="1" applyFont="1" applyBorder="1" applyAlignment="1">
      <alignment/>
    </xf>
    <xf numFmtId="0" fontId="9" fillId="0" borderId="0" xfId="68" applyFont="1">
      <alignment/>
      <protection/>
    </xf>
    <xf numFmtId="0" fontId="9" fillId="0" borderId="0" xfId="68" applyFont="1" applyBorder="1" applyAlignment="1">
      <alignment horizontal="center"/>
      <protection/>
    </xf>
    <xf numFmtId="0" fontId="11" fillId="0" borderId="10" xfId="68" applyFont="1" applyBorder="1" applyAlignment="1">
      <alignment horizontal="center"/>
      <protection/>
    </xf>
    <xf numFmtId="0" fontId="11" fillId="0" borderId="0" xfId="68" applyFont="1">
      <alignment/>
      <protection/>
    </xf>
    <xf numFmtId="0" fontId="11" fillId="0" borderId="10" xfId="68" applyFont="1" applyFill="1" applyBorder="1" applyAlignment="1">
      <alignment horizontal="center"/>
      <protection/>
    </xf>
    <xf numFmtId="0" fontId="9" fillId="0" borderId="10" xfId="68" applyFont="1" applyBorder="1" applyAlignment="1">
      <alignment horizontal="center"/>
      <protection/>
    </xf>
    <xf numFmtId="0" fontId="16" fillId="0" borderId="10" xfId="68" applyFont="1" applyBorder="1" applyAlignment="1">
      <alignment horizontal="center"/>
      <protection/>
    </xf>
    <xf numFmtId="0" fontId="9" fillId="0" borderId="10" xfId="68" applyFont="1" applyFill="1" applyBorder="1" applyAlignment="1">
      <alignment horizontal="center"/>
      <protection/>
    </xf>
    <xf numFmtId="0" fontId="16" fillId="0" borderId="10" xfId="68" applyFont="1" applyFill="1" applyBorder="1" applyAlignment="1">
      <alignment horizontal="center"/>
      <protection/>
    </xf>
    <xf numFmtId="3" fontId="9" fillId="0" borderId="10" xfId="68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4" fontId="16" fillId="33" borderId="12" xfId="59" applyNumberFormat="1" applyFont="1" applyFill="1" applyBorder="1" applyAlignment="1">
      <alignment horizontal="center" vertical="center"/>
      <protection/>
    </xf>
    <xf numFmtId="164" fontId="16" fillId="33" borderId="12" xfId="59" applyNumberFormat="1" applyFont="1" applyFill="1" applyBorder="1" applyAlignment="1">
      <alignment horizontal="right" vertical="center"/>
      <protection/>
    </xf>
    <xf numFmtId="164" fontId="16" fillId="0" borderId="12" xfId="59" applyNumberFormat="1" applyFont="1" applyFill="1" applyBorder="1" applyAlignment="1">
      <alignment horizontal="right" vertical="center"/>
      <protection/>
    </xf>
    <xf numFmtId="164" fontId="9" fillId="0" borderId="12" xfId="59" applyNumberFormat="1" applyFont="1" applyBorder="1" applyAlignment="1">
      <alignment vertical="center"/>
      <protection/>
    </xf>
    <xf numFmtId="164" fontId="9" fillId="0" borderId="12" xfId="59" applyNumberFormat="1" applyFont="1" applyBorder="1" applyAlignment="1">
      <alignment horizontal="right" vertical="center"/>
      <protection/>
    </xf>
    <xf numFmtId="164" fontId="16" fillId="0" borderId="12" xfId="59" applyNumberFormat="1" applyFont="1" applyBorder="1" applyAlignment="1">
      <alignment vertical="center"/>
      <protection/>
    </xf>
    <xf numFmtId="164" fontId="13" fillId="0" borderId="0" xfId="64" applyNumberFormat="1" applyFont="1">
      <alignment/>
      <protection/>
    </xf>
    <xf numFmtId="3" fontId="18" fillId="0" borderId="12" xfId="0" applyNumberFormat="1" applyFont="1" applyBorder="1" applyAlignment="1">
      <alignment horizontal="right"/>
    </xf>
    <xf numFmtId="3" fontId="16" fillId="0" borderId="12" xfId="61" applyNumberFormat="1" applyFont="1" applyBorder="1">
      <alignment/>
      <protection/>
    </xf>
    <xf numFmtId="166" fontId="9" fillId="0" borderId="12" xfId="61" applyNumberFormat="1" applyFont="1" applyBorder="1" applyAlignment="1">
      <alignment vertical="center"/>
      <protection/>
    </xf>
    <xf numFmtId="0" fontId="26" fillId="0" borderId="0" xfId="61" applyFont="1">
      <alignment/>
      <protection/>
    </xf>
    <xf numFmtId="167" fontId="1" fillId="0" borderId="0" xfId="61" applyNumberFormat="1">
      <alignment/>
      <protection/>
    </xf>
    <xf numFmtId="0" fontId="27" fillId="0" borderId="13" xfId="61" applyFont="1" applyFill="1" applyBorder="1" applyAlignment="1">
      <alignment horizontal="left" vertical="center"/>
      <protection/>
    </xf>
    <xf numFmtId="3" fontId="11" fillId="0" borderId="10" xfId="61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/>
      <protection/>
    </xf>
    <xf numFmtId="3" fontId="27" fillId="0" borderId="13" xfId="42" applyNumberFormat="1" applyFont="1" applyFill="1" applyBorder="1" applyAlignment="1" applyProtection="1">
      <alignment/>
      <protection/>
    </xf>
    <xf numFmtId="3" fontId="13" fillId="0" borderId="10" xfId="65" applyNumberFormat="1" applyFont="1" applyBorder="1">
      <alignment/>
      <protection/>
    </xf>
    <xf numFmtId="167" fontId="13" fillId="0" borderId="10" xfId="65" applyNumberFormat="1" applyFont="1" applyBorder="1">
      <alignment/>
      <protection/>
    </xf>
    <xf numFmtId="3" fontId="11" fillId="0" borderId="10" xfId="61" applyNumberFormat="1" applyFont="1" applyBorder="1" applyAlignment="1">
      <alignment horizontal="right"/>
      <protection/>
    </xf>
    <xf numFmtId="49" fontId="13" fillId="0" borderId="10" xfId="65" applyNumberFormat="1" applyFont="1" applyBorder="1" applyAlignment="1">
      <alignment horizontal="center"/>
      <protection/>
    </xf>
    <xf numFmtId="3" fontId="19" fillId="0" borderId="13" xfId="42" applyNumberFormat="1" applyFont="1" applyFill="1" applyBorder="1" applyAlignment="1" applyProtection="1">
      <alignment/>
      <protection/>
    </xf>
    <xf numFmtId="3" fontId="13" fillId="0" borderId="10" xfId="61" applyNumberFormat="1" applyFont="1" applyBorder="1" applyAlignment="1">
      <alignment horizontal="right"/>
      <protection/>
    </xf>
    <xf numFmtId="0" fontId="13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3" fontId="11" fillId="0" borderId="10" xfId="65" applyNumberFormat="1" applyFont="1" applyBorder="1">
      <alignment/>
      <protection/>
    </xf>
    <xf numFmtId="167" fontId="11" fillId="0" borderId="10" xfId="65" applyNumberFormat="1" applyFont="1" applyBorder="1">
      <alignment/>
      <protection/>
    </xf>
    <xf numFmtId="3" fontId="13" fillId="34" borderId="10" xfId="42" applyNumberFormat="1" applyFont="1" applyFill="1" applyBorder="1" applyAlignment="1" applyProtection="1">
      <alignment/>
      <protection/>
    </xf>
    <xf numFmtId="3" fontId="11" fillId="34" borderId="10" xfId="65" applyNumberFormat="1" applyFont="1" applyFill="1" applyBorder="1" applyAlignment="1" applyProtection="1">
      <alignment/>
      <protection/>
    </xf>
    <xf numFmtId="3" fontId="25" fillId="0" borderId="10" xfId="65" applyNumberFormat="1" applyFont="1" applyFill="1" applyBorder="1">
      <alignment/>
      <protection/>
    </xf>
    <xf numFmtId="49" fontId="25" fillId="0" borderId="10" xfId="65" applyNumberFormat="1" applyFont="1" applyBorder="1" applyAlignment="1">
      <alignment horizontal="center"/>
      <protection/>
    </xf>
    <xf numFmtId="3" fontId="28" fillId="0" borderId="13" xfId="42" applyNumberFormat="1" applyFont="1" applyFill="1" applyBorder="1" applyAlignment="1" applyProtection="1">
      <alignment/>
      <protection/>
    </xf>
    <xf numFmtId="3" fontId="25" fillId="0" borderId="10" xfId="65" applyNumberFormat="1" applyFont="1" applyBorder="1">
      <alignment/>
      <protection/>
    </xf>
    <xf numFmtId="167" fontId="25" fillId="0" borderId="10" xfId="65" applyNumberFormat="1" applyFont="1" applyBorder="1">
      <alignment/>
      <protection/>
    </xf>
    <xf numFmtId="3" fontId="25" fillId="0" borderId="10" xfId="61" applyNumberFormat="1" applyFont="1" applyBorder="1" applyAlignment="1">
      <alignment horizontal="right"/>
      <protection/>
    </xf>
    <xf numFmtId="0" fontId="19" fillId="0" borderId="13" xfId="65" applyFont="1" applyFill="1" applyBorder="1">
      <alignment/>
      <protection/>
    </xf>
    <xf numFmtId="3" fontId="13" fillId="0" borderId="10" xfId="61" applyNumberFormat="1" applyFont="1" applyBorder="1">
      <alignment/>
      <protection/>
    </xf>
    <xf numFmtId="0" fontId="27" fillId="0" borderId="13" xfId="65" applyFont="1" applyFill="1" applyBorder="1">
      <alignment/>
      <protection/>
    </xf>
    <xf numFmtId="3" fontId="19" fillId="0" borderId="13" xfId="42" applyNumberFormat="1" applyFont="1" applyFill="1" applyBorder="1" applyAlignment="1" applyProtection="1">
      <alignment wrapText="1"/>
      <protection/>
    </xf>
    <xf numFmtId="1" fontId="13" fillId="0" borderId="10" xfId="61" applyNumberFormat="1" applyFont="1" applyBorder="1" applyAlignment="1">
      <alignment horizontal="right"/>
      <protection/>
    </xf>
    <xf numFmtId="3" fontId="27" fillId="0" borderId="14" xfId="42" applyNumberFormat="1" applyFont="1" applyFill="1" applyBorder="1" applyAlignment="1" applyProtection="1">
      <alignment/>
      <protection/>
    </xf>
    <xf numFmtId="3" fontId="11" fillId="0" borderId="11" xfId="65" applyNumberFormat="1" applyFont="1" applyBorder="1">
      <alignment/>
      <protection/>
    </xf>
    <xf numFmtId="167" fontId="11" fillId="0" borderId="11" xfId="65" applyNumberFormat="1" applyFont="1" applyBorder="1">
      <alignment/>
      <protection/>
    </xf>
    <xf numFmtId="3" fontId="13" fillId="0" borderId="11" xfId="61" applyNumberFormat="1" applyFont="1" applyBorder="1" applyAlignment="1">
      <alignment horizontal="right"/>
      <protection/>
    </xf>
    <xf numFmtId="49" fontId="13" fillId="0" borderId="13" xfId="65" applyNumberFormat="1" applyFont="1" applyBorder="1" applyAlignment="1">
      <alignment horizontal="center"/>
      <protection/>
    </xf>
    <xf numFmtId="3" fontId="19" fillId="0" borderId="12" xfId="42" applyNumberFormat="1" applyFont="1" applyFill="1" applyBorder="1" applyAlignment="1" applyProtection="1">
      <alignment/>
      <protection/>
    </xf>
    <xf numFmtId="3" fontId="13" fillId="0" borderId="12" xfId="65" applyNumberFormat="1" applyFont="1" applyBorder="1">
      <alignment/>
      <protection/>
    </xf>
    <xf numFmtId="167" fontId="13" fillId="0" borderId="12" xfId="65" applyNumberFormat="1" applyFont="1" applyBorder="1">
      <alignment/>
      <protection/>
    </xf>
    <xf numFmtId="3" fontId="13" fillId="0" borderId="12" xfId="61" applyNumberFormat="1" applyFont="1" applyBorder="1" applyAlignment="1">
      <alignment horizontal="right"/>
      <protection/>
    </xf>
    <xf numFmtId="49" fontId="13" fillId="0" borderId="14" xfId="65" applyNumberFormat="1" applyFont="1" applyBorder="1" applyAlignment="1">
      <alignment horizontal="center"/>
      <protection/>
    </xf>
    <xf numFmtId="3" fontId="27" fillId="0" borderId="12" xfId="42" applyNumberFormat="1" applyFont="1" applyFill="1" applyBorder="1" applyAlignment="1" applyProtection="1">
      <alignment/>
      <protection/>
    </xf>
    <xf numFmtId="3" fontId="11" fillId="0" borderId="12" xfId="65" applyNumberFormat="1" applyFont="1" applyBorder="1">
      <alignment/>
      <protection/>
    </xf>
    <xf numFmtId="49" fontId="11" fillId="0" borderId="13" xfId="65" applyNumberFormat="1" applyFont="1" applyBorder="1" applyAlignment="1">
      <alignment horizontal="center"/>
      <protection/>
    </xf>
    <xf numFmtId="3" fontId="27" fillId="0" borderId="12" xfId="65" applyNumberFormat="1" applyFont="1" applyBorder="1" applyAlignment="1">
      <alignment/>
      <protection/>
    </xf>
    <xf numFmtId="0" fontId="11" fillId="0" borderId="12" xfId="65" applyFont="1" applyBorder="1">
      <alignment/>
      <protection/>
    </xf>
    <xf numFmtId="0" fontId="13" fillId="0" borderId="12" xfId="65" applyFont="1" applyBorder="1">
      <alignment/>
      <protection/>
    </xf>
    <xf numFmtId="0" fontId="11" fillId="0" borderId="13" xfId="65" applyFont="1" applyBorder="1" applyAlignment="1">
      <alignment horizontal="center"/>
      <protection/>
    </xf>
    <xf numFmtId="167" fontId="11" fillId="0" borderId="12" xfId="65" applyNumberFormat="1" applyFont="1" applyBorder="1">
      <alignment/>
      <protection/>
    </xf>
    <xf numFmtId="3" fontId="13" fillId="0" borderId="12" xfId="61" applyNumberFormat="1" applyFont="1" applyFill="1" applyBorder="1" applyAlignment="1">
      <alignment horizontal="right"/>
      <protection/>
    </xf>
    <xf numFmtId="3" fontId="19" fillId="0" borderId="12" xfId="65" applyNumberFormat="1" applyFont="1" applyBorder="1" applyAlignment="1">
      <alignment/>
      <protection/>
    </xf>
    <xf numFmtId="3" fontId="13" fillId="0" borderId="12" xfId="61" applyNumberFormat="1" applyFont="1" applyFill="1" applyBorder="1">
      <alignment/>
      <protection/>
    </xf>
    <xf numFmtId="0" fontId="13" fillId="0" borderId="13" xfId="65" applyFont="1" applyBorder="1" applyAlignment="1">
      <alignment horizontal="center"/>
      <protection/>
    </xf>
    <xf numFmtId="3" fontId="11" fillId="0" borderId="12" xfId="61" applyNumberFormat="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right" vertical="center" wrapText="1"/>
      <protection/>
    </xf>
    <xf numFmtId="0" fontId="13" fillId="0" borderId="12" xfId="58" applyFont="1" applyBorder="1">
      <alignment/>
      <protection/>
    </xf>
    <xf numFmtId="3" fontId="13" fillId="0" borderId="12" xfId="58" applyNumberFormat="1" applyFont="1" applyBorder="1" applyAlignment="1">
      <alignment horizontal="right"/>
      <protection/>
    </xf>
    <xf numFmtId="49" fontId="11" fillId="0" borderId="13" xfId="65" applyNumberFormat="1" applyFont="1" applyBorder="1" applyAlignment="1">
      <alignment horizontal="center" vertical="center"/>
      <protection/>
    </xf>
    <xf numFmtId="49" fontId="27" fillId="0" borderId="12" xfId="65" applyNumberFormat="1" applyFont="1" applyBorder="1" applyAlignment="1">
      <alignment vertical="center"/>
      <protection/>
    </xf>
    <xf numFmtId="3" fontId="11" fillId="0" borderId="12" xfId="65" applyNumberFormat="1" applyFont="1" applyBorder="1" applyAlignment="1">
      <alignment vertical="center"/>
      <protection/>
    </xf>
    <xf numFmtId="3" fontId="11" fillId="0" borderId="12" xfId="42" applyNumberFormat="1" applyFont="1" applyFill="1" applyBorder="1" applyAlignment="1" applyProtection="1">
      <alignment horizontal="right" vertical="center"/>
      <protection/>
    </xf>
    <xf numFmtId="49" fontId="13" fillId="0" borderId="13" xfId="65" applyNumberFormat="1" applyFont="1" applyBorder="1" applyAlignment="1">
      <alignment horizontal="center" vertical="center"/>
      <protection/>
    </xf>
    <xf numFmtId="49" fontId="19" fillId="0" borderId="12" xfId="65" applyNumberFormat="1" applyFont="1" applyBorder="1" applyAlignment="1">
      <alignment vertical="center"/>
      <protection/>
    </xf>
    <xf numFmtId="3" fontId="13" fillId="0" borderId="12" xfId="65" applyNumberFormat="1" applyFont="1" applyBorder="1" applyAlignment="1">
      <alignment/>
      <protection/>
    </xf>
    <xf numFmtId="3" fontId="13" fillId="0" borderId="12" xfId="42" applyNumberFormat="1" applyFont="1" applyFill="1" applyBorder="1" applyAlignment="1" applyProtection="1">
      <alignment/>
      <protection/>
    </xf>
    <xf numFmtId="3" fontId="13" fillId="0" borderId="12" xfId="61" applyNumberFormat="1" applyFont="1" applyBorder="1" applyAlignment="1">
      <alignment/>
      <protection/>
    </xf>
    <xf numFmtId="3" fontId="11" fillId="0" borderId="12" xfId="65" applyNumberFormat="1" applyFont="1" applyBorder="1" applyAlignment="1">
      <alignment/>
      <protection/>
    </xf>
    <xf numFmtId="49" fontId="27" fillId="0" borderId="12" xfId="65" applyNumberFormat="1" applyFont="1" applyBorder="1" applyAlignment="1">
      <alignment vertical="center" wrapText="1"/>
      <protection/>
    </xf>
    <xf numFmtId="3" fontId="11" fillId="0" borderId="12" xfId="42" applyNumberFormat="1" applyFont="1" applyFill="1" applyBorder="1" applyAlignment="1" applyProtection="1">
      <alignment/>
      <protection/>
    </xf>
    <xf numFmtId="3" fontId="11" fillId="0" borderId="12" xfId="61" applyNumberFormat="1" applyFont="1" applyBorder="1" applyAlignment="1">
      <alignment/>
      <protection/>
    </xf>
    <xf numFmtId="3" fontId="13" fillId="0" borderId="12" xfId="58" applyNumberFormat="1" applyFont="1" applyBorder="1" applyAlignment="1">
      <alignment/>
      <protection/>
    </xf>
    <xf numFmtId="3" fontId="11" fillId="0" borderId="12" xfId="58" applyNumberFormat="1" applyFont="1" applyBorder="1" applyAlignment="1">
      <alignment/>
      <protection/>
    </xf>
    <xf numFmtId="49" fontId="27" fillId="0" borderId="12" xfId="65" applyNumberFormat="1" applyFont="1" applyBorder="1" applyAlignment="1">
      <alignment/>
      <protection/>
    </xf>
    <xf numFmtId="3" fontId="20" fillId="0" borderId="12" xfId="65" applyNumberFormat="1" applyFont="1" applyBorder="1" applyAlignment="1">
      <alignment/>
      <protection/>
    </xf>
    <xf numFmtId="49" fontId="25" fillId="0" borderId="13" xfId="65" applyNumberFormat="1" applyFont="1" applyBorder="1" applyAlignment="1">
      <alignment horizontal="center" vertical="center"/>
      <protection/>
    </xf>
    <xf numFmtId="49" fontId="28" fillId="0" borderId="12" xfId="65" applyNumberFormat="1" applyFont="1" applyBorder="1" applyAlignment="1">
      <alignment vertical="center"/>
      <protection/>
    </xf>
    <xf numFmtId="3" fontId="25" fillId="0" borderId="12" xfId="65" applyNumberFormat="1" applyFont="1" applyBorder="1" applyAlignment="1">
      <alignment/>
      <protection/>
    </xf>
    <xf numFmtId="3" fontId="25" fillId="0" borderId="12" xfId="42" applyNumberFormat="1" applyFont="1" applyFill="1" applyBorder="1" applyAlignment="1" applyProtection="1">
      <alignment/>
      <protection/>
    </xf>
    <xf numFmtId="175" fontId="13" fillId="0" borderId="12" xfId="42" applyNumberFormat="1" applyFont="1" applyFill="1" applyBorder="1" applyAlignment="1" applyProtection="1">
      <alignment/>
      <protection/>
    </xf>
    <xf numFmtId="3" fontId="13" fillId="0" borderId="12" xfId="42" applyNumberFormat="1" applyFont="1" applyFill="1" applyBorder="1" applyAlignment="1" applyProtection="1">
      <alignment horizontal="right" vertical="center"/>
      <protection/>
    </xf>
    <xf numFmtId="3" fontId="11" fillId="0" borderId="12" xfId="42" applyNumberFormat="1" applyFont="1" applyFill="1" applyBorder="1" applyAlignment="1" applyProtection="1">
      <alignment vertical="center"/>
      <protection/>
    </xf>
    <xf numFmtId="3" fontId="13" fillId="0" borderId="12" xfId="42" applyNumberFormat="1" applyFont="1" applyFill="1" applyBorder="1" applyAlignment="1" applyProtection="1">
      <alignment vertical="center"/>
      <protection/>
    </xf>
    <xf numFmtId="3" fontId="13" fillId="0" borderId="12" xfId="58" applyNumberFormat="1" applyFont="1" applyFill="1" applyBorder="1">
      <alignment/>
      <protection/>
    </xf>
    <xf numFmtId="3" fontId="11" fillId="0" borderId="12" xfId="61" applyNumberFormat="1" applyFont="1" applyBorder="1">
      <alignment/>
      <protection/>
    </xf>
    <xf numFmtId="0" fontId="29" fillId="0" borderId="0" xfId="0" applyFont="1" applyAlignment="1">
      <alignment/>
    </xf>
    <xf numFmtId="0" fontId="19" fillId="0" borderId="0" xfId="66" applyFont="1">
      <alignment/>
      <protection/>
    </xf>
    <xf numFmtId="0" fontId="19" fillId="0" borderId="0" xfId="66" applyFont="1" applyAlignment="1">
      <alignment horizontal="right"/>
      <protection/>
    </xf>
    <xf numFmtId="49" fontId="19" fillId="0" borderId="10" xfId="66" applyNumberFormat="1" applyFont="1" applyFill="1" applyBorder="1" applyAlignment="1">
      <alignment horizontal="center"/>
      <protection/>
    </xf>
    <xf numFmtId="0" fontId="27" fillId="0" borderId="13" xfId="66" applyFont="1" applyFill="1" applyBorder="1">
      <alignment/>
      <protection/>
    </xf>
    <xf numFmtId="167" fontId="19" fillId="0" borderId="10" xfId="66" applyNumberFormat="1" applyFont="1" applyFill="1" applyBorder="1">
      <alignment/>
      <protection/>
    </xf>
    <xf numFmtId="49" fontId="19" fillId="0" borderId="10" xfId="66" applyNumberFormat="1" applyFont="1" applyBorder="1" applyAlignment="1">
      <alignment horizontal="center"/>
      <protection/>
    </xf>
    <xf numFmtId="49" fontId="27" fillId="0" borderId="10" xfId="66" applyNumberFormat="1" applyFont="1" applyFill="1" applyBorder="1">
      <alignment/>
      <protection/>
    </xf>
    <xf numFmtId="0" fontId="19" fillId="0" borderId="10" xfId="66" applyFont="1" applyFill="1" applyBorder="1">
      <alignment/>
      <protection/>
    </xf>
    <xf numFmtId="3" fontId="19" fillId="0" borderId="10" xfId="66" applyNumberFormat="1" applyFont="1" applyBorder="1">
      <alignment/>
      <protection/>
    </xf>
    <xf numFmtId="0" fontId="19" fillId="0" borderId="13" xfId="66" applyFont="1" applyFill="1" applyBorder="1">
      <alignment/>
      <protection/>
    </xf>
    <xf numFmtId="49" fontId="19" fillId="0" borderId="10" xfId="66" applyNumberFormat="1" applyFont="1" applyFill="1" applyBorder="1">
      <alignment/>
      <protection/>
    </xf>
    <xf numFmtId="3" fontId="19" fillId="0" borderId="10" xfId="66" applyNumberFormat="1" applyFont="1" applyFill="1" applyBorder="1">
      <alignment/>
      <protection/>
    </xf>
    <xf numFmtId="3" fontId="19" fillId="0" borderId="13" xfId="43" applyNumberFormat="1" applyFont="1" applyFill="1" applyBorder="1" applyAlignment="1" applyProtection="1">
      <alignment/>
      <protection/>
    </xf>
    <xf numFmtId="167" fontId="28" fillId="0" borderId="10" xfId="66" applyNumberFormat="1" applyFont="1" applyFill="1" applyBorder="1">
      <alignment/>
      <protection/>
    </xf>
    <xf numFmtId="49" fontId="19" fillId="0" borderId="11" xfId="66" applyNumberFormat="1" applyFont="1" applyFill="1" applyBorder="1" applyAlignment="1">
      <alignment horizontal="center"/>
      <protection/>
    </xf>
    <xf numFmtId="0" fontId="19" fillId="0" borderId="14" xfId="66" applyFont="1" applyFill="1" applyBorder="1">
      <alignment/>
      <protection/>
    </xf>
    <xf numFmtId="167" fontId="19" fillId="0" borderId="11" xfId="66" applyNumberFormat="1" applyFont="1" applyFill="1" applyBorder="1">
      <alignment/>
      <protection/>
    </xf>
    <xf numFmtId="49" fontId="19" fillId="0" borderId="11" xfId="66" applyNumberFormat="1" applyFont="1" applyBorder="1" applyAlignment="1">
      <alignment horizontal="center"/>
      <protection/>
    </xf>
    <xf numFmtId="49" fontId="19" fillId="0" borderId="11" xfId="66" applyNumberFormat="1" applyFont="1" applyFill="1" applyBorder="1">
      <alignment/>
      <protection/>
    </xf>
    <xf numFmtId="3" fontId="19" fillId="0" borderId="11" xfId="66" applyNumberFormat="1" applyFont="1" applyBorder="1">
      <alignment/>
      <protection/>
    </xf>
    <xf numFmtId="3" fontId="19" fillId="0" borderId="11" xfId="66" applyNumberFormat="1" applyFont="1" applyFill="1" applyBorder="1">
      <alignment/>
      <protection/>
    </xf>
    <xf numFmtId="49" fontId="19" fillId="0" borderId="12" xfId="66" applyNumberFormat="1" applyFont="1" applyFill="1" applyBorder="1" applyAlignment="1">
      <alignment horizontal="center"/>
      <protection/>
    </xf>
    <xf numFmtId="0" fontId="19" fillId="0" borderId="12" xfId="66" applyFont="1" applyFill="1" applyBorder="1">
      <alignment/>
      <protection/>
    </xf>
    <xf numFmtId="167" fontId="19" fillId="0" borderId="12" xfId="66" applyNumberFormat="1" applyFont="1" applyFill="1" applyBorder="1">
      <alignment/>
      <protection/>
    </xf>
    <xf numFmtId="49" fontId="19" fillId="0" borderId="12" xfId="66" applyNumberFormat="1" applyFont="1" applyBorder="1" applyAlignment="1">
      <alignment horizontal="center"/>
      <protection/>
    </xf>
    <xf numFmtId="49" fontId="19" fillId="0" borderId="12" xfId="66" applyNumberFormat="1" applyFont="1" applyFill="1" applyBorder="1">
      <alignment/>
      <protection/>
    </xf>
    <xf numFmtId="3" fontId="19" fillId="0" borderId="12" xfId="66" applyNumberFormat="1" applyFont="1" applyBorder="1">
      <alignment/>
      <protection/>
    </xf>
    <xf numFmtId="3" fontId="19" fillId="0" borderId="12" xfId="66" applyNumberFormat="1" applyFont="1" applyFill="1" applyBorder="1">
      <alignment/>
      <protection/>
    </xf>
    <xf numFmtId="49" fontId="27" fillId="0" borderId="12" xfId="66" applyNumberFormat="1" applyFont="1" applyBorder="1" applyAlignment="1">
      <alignment horizontal="center"/>
      <protection/>
    </xf>
    <xf numFmtId="49" fontId="27" fillId="0" borderId="12" xfId="66" applyNumberFormat="1" applyFont="1" applyFill="1" applyBorder="1">
      <alignment/>
      <protection/>
    </xf>
    <xf numFmtId="167" fontId="27" fillId="0" borderId="12" xfId="66" applyNumberFormat="1" applyFont="1" applyFill="1" applyBorder="1">
      <alignment/>
      <protection/>
    </xf>
    <xf numFmtId="49" fontId="27" fillId="0" borderId="12" xfId="66" applyNumberFormat="1" applyFont="1" applyBorder="1">
      <alignment/>
      <protection/>
    </xf>
    <xf numFmtId="167" fontId="28" fillId="0" borderId="12" xfId="66" applyNumberFormat="1" applyFont="1" applyBorder="1">
      <alignment/>
      <protection/>
    </xf>
    <xf numFmtId="0" fontId="27" fillId="0" borderId="12" xfId="66" applyFont="1" applyFill="1" applyBorder="1">
      <alignment/>
      <protection/>
    </xf>
    <xf numFmtId="49" fontId="19" fillId="0" borderId="12" xfId="66" applyNumberFormat="1" applyFont="1" applyBorder="1">
      <alignment/>
      <protection/>
    </xf>
    <xf numFmtId="0" fontId="27" fillId="0" borderId="12" xfId="66" applyFont="1" applyBorder="1">
      <alignment/>
      <protection/>
    </xf>
    <xf numFmtId="167" fontId="27" fillId="0" borderId="12" xfId="66" applyNumberFormat="1" applyFont="1" applyBorder="1">
      <alignment/>
      <protection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74" fontId="29" fillId="0" borderId="0" xfId="0" applyNumberFormat="1" applyFont="1" applyAlignment="1">
      <alignment/>
    </xf>
    <xf numFmtId="174" fontId="19" fillId="0" borderId="0" xfId="66" applyNumberFormat="1" applyFont="1">
      <alignment/>
      <protection/>
    </xf>
    <xf numFmtId="174" fontId="27" fillId="0" borderId="16" xfId="66" applyNumberFormat="1" applyFont="1" applyFill="1" applyBorder="1" applyAlignment="1">
      <alignment horizontal="left" vertical="center"/>
      <protection/>
    </xf>
    <xf numFmtId="174" fontId="19" fillId="0" borderId="10" xfId="66" applyNumberFormat="1" applyFont="1" applyBorder="1" applyAlignment="1">
      <alignment vertical="center"/>
      <protection/>
    </xf>
    <xf numFmtId="174" fontId="27" fillId="0" borderId="10" xfId="66" applyNumberFormat="1" applyFont="1" applyBorder="1" applyAlignment="1">
      <alignment vertical="center"/>
      <protection/>
    </xf>
    <xf numFmtId="174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174" fontId="19" fillId="0" borderId="10" xfId="66" applyNumberFormat="1" applyFont="1" applyBorder="1">
      <alignment/>
      <protection/>
    </xf>
    <xf numFmtId="174" fontId="19" fillId="0" borderId="10" xfId="66" applyNumberFormat="1" applyFont="1" applyFill="1" applyBorder="1">
      <alignment/>
      <protection/>
    </xf>
    <xf numFmtId="174" fontId="27" fillId="0" borderId="10" xfId="66" applyNumberFormat="1" applyFont="1" applyFill="1" applyBorder="1">
      <alignment/>
      <protection/>
    </xf>
    <xf numFmtId="174" fontId="11" fillId="0" borderId="10" xfId="61" applyNumberFormat="1" applyFont="1" applyFill="1" applyBorder="1" applyAlignment="1">
      <alignment horizontal="center" vertical="center" wrapText="1"/>
      <protection/>
    </xf>
    <xf numFmtId="174" fontId="11" fillId="0" borderId="10" xfId="61" applyNumberFormat="1" applyFont="1" applyBorder="1" applyAlignment="1">
      <alignment horizontal="right"/>
      <protection/>
    </xf>
    <xf numFmtId="174" fontId="13" fillId="0" borderId="10" xfId="61" applyNumberFormat="1" applyFont="1" applyBorder="1" applyAlignment="1">
      <alignment horizontal="right"/>
      <protection/>
    </xf>
    <xf numFmtId="174" fontId="13" fillId="0" borderId="0" xfId="61" applyNumberFormat="1" applyFont="1">
      <alignment/>
      <protection/>
    </xf>
    <xf numFmtId="4" fontId="9" fillId="0" borderId="12" xfId="59" applyNumberFormat="1" applyFont="1" applyBorder="1" applyAlignment="1">
      <alignment vertical="center"/>
      <protection/>
    </xf>
    <xf numFmtId="3" fontId="16" fillId="0" borderId="12" xfId="59" applyNumberFormat="1" applyFont="1" applyFill="1" applyBorder="1" applyAlignment="1">
      <alignment horizontal="right" vertical="center"/>
      <protection/>
    </xf>
    <xf numFmtId="0" fontId="16" fillId="0" borderId="10" xfId="57" applyFont="1" applyBorder="1" applyAlignment="1">
      <alignment horizontal="center"/>
      <protection/>
    </xf>
    <xf numFmtId="0" fontId="16" fillId="0" borderId="10" xfId="57" applyFont="1" applyBorder="1" applyAlignment="1">
      <alignment horizontal="left"/>
      <protection/>
    </xf>
    <xf numFmtId="9" fontId="13" fillId="0" borderId="0" xfId="61" applyNumberFormat="1" applyFont="1">
      <alignment/>
      <protection/>
    </xf>
    <xf numFmtId="0" fontId="16" fillId="0" borderId="13" xfId="65" applyFont="1" applyBorder="1">
      <alignment/>
      <protection/>
    </xf>
    <xf numFmtId="3" fontId="16" fillId="0" borderId="12" xfId="65" applyNumberFormat="1" applyFont="1" applyBorder="1" applyAlignment="1">
      <alignment/>
      <protection/>
    </xf>
    <xf numFmtId="167" fontId="16" fillId="0" borderId="12" xfId="65" applyNumberFormat="1" applyFont="1" applyBorder="1">
      <alignment/>
      <protection/>
    </xf>
    <xf numFmtId="174" fontId="16" fillId="0" borderId="10" xfId="61" applyNumberFormat="1" applyFont="1" applyBorder="1" applyAlignment="1">
      <alignment horizontal="right"/>
      <protection/>
    </xf>
    <xf numFmtId="0" fontId="3" fillId="0" borderId="0" xfId="61" applyFont="1">
      <alignment/>
      <protection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61" applyNumberFormat="1" applyFont="1" applyBorder="1">
      <alignment/>
      <protection/>
    </xf>
    <xf numFmtId="0" fontId="16" fillId="0" borderId="13" xfId="65" applyFont="1" applyBorder="1" applyAlignment="1">
      <alignment horizontal="center"/>
      <protection/>
    </xf>
    <xf numFmtId="49" fontId="11" fillId="0" borderId="12" xfId="66" applyNumberFormat="1" applyFont="1" applyFill="1" applyBorder="1" applyAlignment="1">
      <alignment horizontal="center"/>
      <protection/>
    </xf>
    <xf numFmtId="0" fontId="11" fillId="0" borderId="12" xfId="66" applyFont="1" applyFill="1" applyBorder="1">
      <alignment/>
      <protection/>
    </xf>
    <xf numFmtId="167" fontId="11" fillId="0" borderId="12" xfId="66" applyNumberFormat="1" applyFont="1" applyFill="1" applyBorder="1">
      <alignment/>
      <protection/>
    </xf>
    <xf numFmtId="174" fontId="11" fillId="0" borderId="10" xfId="66" applyNumberFormat="1" applyFont="1" applyBorder="1" applyAlignment="1">
      <alignment vertical="center"/>
      <protection/>
    </xf>
    <xf numFmtId="49" fontId="13" fillId="0" borderId="12" xfId="66" applyNumberFormat="1" applyFont="1" applyBorder="1" applyAlignment="1">
      <alignment horizontal="center"/>
      <protection/>
    </xf>
    <xf numFmtId="49" fontId="11" fillId="0" borderId="12" xfId="66" applyNumberFormat="1" applyFont="1" applyBorder="1">
      <alignment/>
      <protection/>
    </xf>
    <xf numFmtId="3" fontId="13" fillId="0" borderId="12" xfId="66" applyNumberFormat="1" applyFont="1" applyBorder="1">
      <alignment/>
      <protection/>
    </xf>
    <xf numFmtId="167" fontId="25" fillId="0" borderId="12" xfId="66" applyNumberFormat="1" applyFont="1" applyBorder="1">
      <alignment/>
      <protection/>
    </xf>
    <xf numFmtId="174" fontId="13" fillId="0" borderId="10" xfId="66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1" fillId="0" borderId="12" xfId="66" applyFont="1" applyBorder="1">
      <alignment/>
      <protection/>
    </xf>
    <xf numFmtId="167" fontId="11" fillId="0" borderId="12" xfId="66" applyNumberFormat="1" applyFont="1" applyBorder="1">
      <alignment/>
      <protection/>
    </xf>
    <xf numFmtId="174" fontId="11" fillId="0" borderId="10" xfId="66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74" fontId="9" fillId="0" borderId="10" xfId="61" applyNumberFormat="1" applyFont="1" applyBorder="1" applyAlignment="1">
      <alignment horizontal="center"/>
      <protection/>
    </xf>
    <xf numFmtId="174" fontId="9" fillId="0" borderId="10" xfId="61" applyNumberFormat="1" applyFont="1" applyBorder="1" applyAlignment="1">
      <alignment horizontal="right"/>
      <protection/>
    </xf>
    <xf numFmtId="174" fontId="9" fillId="0" borderId="0" xfId="61" applyNumberFormat="1" applyFont="1">
      <alignment/>
      <protection/>
    </xf>
    <xf numFmtId="174" fontId="16" fillId="0" borderId="12" xfId="67" applyNumberFormat="1" applyFont="1" applyBorder="1">
      <alignment/>
      <protection/>
    </xf>
    <xf numFmtId="174" fontId="9" fillId="0" borderId="12" xfId="67" applyNumberFormat="1" applyFont="1" applyBorder="1">
      <alignment/>
      <protection/>
    </xf>
    <xf numFmtId="174" fontId="9" fillId="0" borderId="0" xfId="67" applyNumberFormat="1" applyFont="1">
      <alignment/>
      <protection/>
    </xf>
    <xf numFmtId="4" fontId="11" fillId="33" borderId="12" xfId="64" applyNumberFormat="1" applyFont="1" applyFill="1" applyBorder="1">
      <alignment/>
      <protection/>
    </xf>
    <xf numFmtId="4" fontId="16" fillId="33" borderId="12" xfId="64" applyNumberFormat="1" applyFont="1" applyFill="1" applyBorder="1">
      <alignment/>
      <protection/>
    </xf>
    <xf numFmtId="4" fontId="9" fillId="0" borderId="12" xfId="64" applyNumberFormat="1" applyFont="1" applyBorder="1">
      <alignment/>
      <protection/>
    </xf>
    <xf numFmtId="4" fontId="16" fillId="0" borderId="12" xfId="64" applyNumberFormat="1" applyFont="1" applyBorder="1">
      <alignment/>
      <protection/>
    </xf>
    <xf numFmtId="4" fontId="9" fillId="0" borderId="0" xfId="64" applyNumberFormat="1" applyFont="1">
      <alignment/>
      <protection/>
    </xf>
    <xf numFmtId="0" fontId="23" fillId="0" borderId="12" xfId="63" applyFont="1" applyBorder="1" applyAlignment="1">
      <alignment horizontal="center"/>
      <protection/>
    </xf>
    <xf numFmtId="0" fontId="23" fillId="0" borderId="12" xfId="63" applyFont="1" applyBorder="1" applyAlignment="1">
      <alignment horizontal="left"/>
      <protection/>
    </xf>
    <xf numFmtId="0" fontId="18" fillId="0" borderId="12" xfId="63" applyFont="1" applyBorder="1" applyAlignment="1">
      <alignment/>
      <protection/>
    </xf>
    <xf numFmtId="3" fontId="18" fillId="0" borderId="12" xfId="63" applyNumberFormat="1" applyFont="1" applyBorder="1" applyAlignment="1">
      <alignment/>
      <protection/>
    </xf>
    <xf numFmtId="0" fontId="18" fillId="0" borderId="12" xfId="63" applyFont="1" applyBorder="1" applyAlignment="1">
      <alignment horizontal="left"/>
      <protection/>
    </xf>
    <xf numFmtId="0" fontId="24" fillId="0" borderId="12" xfId="63" applyFont="1" applyBorder="1" applyAlignment="1">
      <alignment horizontal="center"/>
      <protection/>
    </xf>
    <xf numFmtId="0" fontId="9" fillId="0" borderId="12" xfId="60" applyFont="1" applyBorder="1" applyAlignment="1">
      <alignment horizontal="left"/>
      <protection/>
    </xf>
    <xf numFmtId="3" fontId="9" fillId="0" borderId="12" xfId="60" applyNumberFormat="1" applyFont="1" applyBorder="1" applyAlignment="1">
      <alignment/>
      <protection/>
    </xf>
    <xf numFmtId="3" fontId="17" fillId="0" borderId="12" xfId="63" applyNumberFormat="1" applyFont="1" applyBorder="1" applyAlignment="1">
      <alignment/>
      <protection/>
    </xf>
    <xf numFmtId="0" fontId="16" fillId="0" borderId="12" xfId="60" applyFont="1" applyBorder="1" applyAlignment="1">
      <alignment horizontal="left"/>
      <protection/>
    </xf>
    <xf numFmtId="3" fontId="16" fillId="0" borderId="12" xfId="60" applyNumberFormat="1" applyFont="1" applyBorder="1" applyAlignment="1">
      <alignment/>
      <protection/>
    </xf>
    <xf numFmtId="0" fontId="24" fillId="0" borderId="12" xfId="63" applyFont="1" applyBorder="1" applyAlignment="1">
      <alignment horizontal="left"/>
      <protection/>
    </xf>
    <xf numFmtId="0" fontId="24" fillId="33" borderId="12" xfId="63" applyFont="1" applyFill="1" applyBorder="1" applyAlignment="1">
      <alignment horizontal="center"/>
      <protection/>
    </xf>
    <xf numFmtId="0" fontId="23" fillId="33" borderId="12" xfId="63" applyFont="1" applyFill="1" applyBorder="1" applyAlignment="1">
      <alignment horizontal="left"/>
      <protection/>
    </xf>
    <xf numFmtId="3" fontId="18" fillId="33" borderId="12" xfId="63" applyNumberFormat="1" applyFont="1" applyFill="1" applyBorder="1" applyAlignment="1">
      <alignment/>
      <protection/>
    </xf>
    <xf numFmtId="3" fontId="9" fillId="0" borderId="10" xfId="65" applyNumberFormat="1" applyFont="1" applyBorder="1">
      <alignment/>
      <protection/>
    </xf>
    <xf numFmtId="167" fontId="9" fillId="0" borderId="10" xfId="65" applyNumberFormat="1" applyFont="1" applyBorder="1">
      <alignment/>
      <protection/>
    </xf>
    <xf numFmtId="3" fontId="17" fillId="0" borderId="10" xfId="65" applyNumberFormat="1" applyFont="1" applyBorder="1">
      <alignment/>
      <protection/>
    </xf>
    <xf numFmtId="167" fontId="17" fillId="0" borderId="10" xfId="65" applyNumberFormat="1" applyFont="1" applyBorder="1">
      <alignment/>
      <protection/>
    </xf>
    <xf numFmtId="3" fontId="17" fillId="0" borderId="10" xfId="61" applyNumberFormat="1" applyFont="1" applyBorder="1" applyAlignment="1">
      <alignment horizontal="right"/>
      <protection/>
    </xf>
    <xf numFmtId="0" fontId="11" fillId="0" borderId="0" xfId="61" applyFont="1" applyBorder="1">
      <alignment/>
      <protection/>
    </xf>
    <xf numFmtId="167" fontId="9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left" wrapText="1"/>
    </xf>
    <xf numFmtId="174" fontId="9" fillId="0" borderId="17" xfId="67" applyNumberFormat="1" applyFont="1" applyBorder="1">
      <alignment/>
      <protection/>
    </xf>
    <xf numFmtId="167" fontId="16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6" fillId="0" borderId="0" xfId="61" applyNumberFormat="1" applyFont="1" applyBorder="1">
      <alignment/>
      <protection/>
    </xf>
    <xf numFmtId="3" fontId="11" fillId="33" borderId="10" xfId="61" applyNumberFormat="1" applyFont="1" applyFill="1" applyBorder="1" applyAlignment="1">
      <alignment horizontal="center" vertical="center" wrapText="1"/>
      <protection/>
    </xf>
    <xf numFmtId="174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16" fillId="33" borderId="13" xfId="66" applyFont="1" applyFill="1" applyBorder="1" applyAlignment="1">
      <alignment horizontal="center" vertical="center" wrapText="1"/>
      <protection/>
    </xf>
    <xf numFmtId="174" fontId="16" fillId="33" borderId="10" xfId="66" applyNumberFormat="1" applyFont="1" applyFill="1" applyBorder="1" applyAlignment="1">
      <alignment horizontal="center" vertical="center"/>
      <protection/>
    </xf>
    <xf numFmtId="0" fontId="16" fillId="33" borderId="10" xfId="66" applyFont="1" applyFill="1" applyBorder="1" applyAlignment="1">
      <alignment horizontal="center" vertical="center" wrapText="1"/>
      <protection/>
    </xf>
    <xf numFmtId="0" fontId="16" fillId="33" borderId="10" xfId="66" applyFont="1" applyFill="1" applyBorder="1" applyAlignment="1">
      <alignment horizontal="center" vertical="center"/>
      <protection/>
    </xf>
    <xf numFmtId="3" fontId="16" fillId="33" borderId="10" xfId="61" applyNumberFormat="1" applyFont="1" applyFill="1" applyBorder="1" applyAlignment="1">
      <alignment horizontal="center" vertical="center" wrapText="1"/>
      <protection/>
    </xf>
    <xf numFmtId="174" fontId="16" fillId="33" borderId="10" xfId="61" applyNumberFormat="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/>
      <protection/>
    </xf>
    <xf numFmtId="3" fontId="16" fillId="33" borderId="12" xfId="67" applyNumberFormat="1" applyFont="1" applyFill="1" applyBorder="1" applyAlignment="1">
      <alignment horizontal="center" vertical="center" wrapText="1"/>
      <protection/>
    </xf>
    <xf numFmtId="174" fontId="16" fillId="33" borderId="12" xfId="67" applyNumberFormat="1" applyFont="1" applyFill="1" applyBorder="1" applyAlignment="1">
      <alignment horizontal="center" vertical="center" wrapText="1"/>
      <protection/>
    </xf>
    <xf numFmtId="0" fontId="16" fillId="33" borderId="12" xfId="67" applyFont="1" applyFill="1" applyBorder="1" applyAlignment="1">
      <alignment horizontal="center" vertical="center" wrapText="1"/>
      <protection/>
    </xf>
    <xf numFmtId="0" fontId="16" fillId="33" borderId="12" xfId="59" applyFont="1" applyFill="1" applyBorder="1" applyAlignment="1">
      <alignment horizontal="center" vertical="center"/>
      <protection/>
    </xf>
    <xf numFmtId="0" fontId="16" fillId="33" borderId="12" xfId="59" applyFont="1" applyFill="1" applyBorder="1" applyAlignment="1">
      <alignment horizontal="center" vertical="top" wrapText="1"/>
      <protection/>
    </xf>
    <xf numFmtId="0" fontId="13" fillId="0" borderId="0" xfId="61" applyFont="1" applyBorder="1" applyAlignment="1">
      <alignment vertical="center"/>
      <protection/>
    </xf>
    <xf numFmtId="0" fontId="13" fillId="33" borderId="12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49" fontId="16" fillId="0" borderId="18" xfId="61" applyNumberFormat="1" applyFont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2" fontId="16" fillId="0" borderId="12" xfId="61" applyNumberFormat="1" applyFont="1" applyFill="1" applyBorder="1" applyAlignment="1">
      <alignment horizontal="center" vertical="center" wrapText="1"/>
      <protection/>
    </xf>
    <xf numFmtId="2" fontId="13" fillId="0" borderId="12" xfId="0" applyNumberFormat="1" applyFont="1" applyBorder="1" applyAlignment="1">
      <alignment horizontal="center" vertical="center" wrapText="1"/>
    </xf>
    <xf numFmtId="49" fontId="13" fillId="33" borderId="12" xfId="61" applyNumberFormat="1" applyFont="1" applyFill="1" applyBorder="1" applyAlignment="1">
      <alignment horizontal="center" vertical="center"/>
      <protection/>
    </xf>
    <xf numFmtId="49" fontId="13" fillId="33" borderId="12" xfId="61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0" fontId="22" fillId="33" borderId="12" xfId="63" applyFont="1" applyFill="1" applyBorder="1" applyAlignment="1">
      <alignment horizontal="center" vertical="center" wrapText="1"/>
      <protection/>
    </xf>
    <xf numFmtId="0" fontId="23" fillId="33" borderId="12" xfId="63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62" applyFont="1" applyFill="1" applyBorder="1" applyAlignment="1">
      <alignment horizontal="center" vertical="center" wrapText="1"/>
      <protection/>
    </xf>
    <xf numFmtId="0" fontId="19" fillId="0" borderId="0" xfId="62" applyFont="1" applyBorder="1" applyAlignment="1">
      <alignment horizontal="right"/>
      <protection/>
    </xf>
    <xf numFmtId="0" fontId="12" fillId="33" borderId="13" xfId="62" applyFont="1" applyFill="1" applyBorder="1" applyAlignment="1">
      <alignment horizontal="center" vertical="center" wrapText="1"/>
      <protection/>
    </xf>
    <xf numFmtId="0" fontId="16" fillId="33" borderId="13" xfId="57" applyFont="1" applyFill="1" applyBorder="1" applyAlignment="1">
      <alignment horizontal="center" vertical="center" wrapText="1"/>
      <protection/>
    </xf>
    <xf numFmtId="0" fontId="16" fillId="33" borderId="21" xfId="57" applyFont="1" applyFill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left"/>
      <protection/>
    </xf>
    <xf numFmtId="0" fontId="18" fillId="0" borderId="0" xfId="57" applyFont="1" applyBorder="1" applyAlignment="1">
      <alignment horizontal="left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10" xfId="57" applyFont="1" applyFill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wrapText="1"/>
      <protection/>
    </xf>
    <xf numFmtId="0" fontId="13" fillId="0" borderId="0" xfId="56" applyFont="1" applyBorder="1" applyAlignment="1">
      <alignment horizontal="center"/>
      <protection/>
    </xf>
    <xf numFmtId="0" fontId="13" fillId="0" borderId="10" xfId="56" applyFont="1" applyBorder="1" applyAlignment="1">
      <alignment horizontal="left" wrapText="1"/>
      <protection/>
    </xf>
    <xf numFmtId="0" fontId="11" fillId="33" borderId="10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left" wrapText="1"/>
      <protection/>
    </xf>
    <xf numFmtId="0" fontId="13" fillId="0" borderId="0" xfId="56" applyFont="1" applyBorder="1" applyAlignment="1">
      <alignment horizontal="right"/>
      <protection/>
    </xf>
    <xf numFmtId="0" fontId="11" fillId="33" borderId="10" xfId="56" applyFont="1" applyFill="1" applyBorder="1" applyAlignment="1">
      <alignment horizontal="center"/>
      <protection/>
    </xf>
    <xf numFmtId="0" fontId="16" fillId="0" borderId="10" xfId="68" applyFont="1" applyBorder="1" applyAlignment="1">
      <alignment horizontal="left"/>
      <protection/>
    </xf>
    <xf numFmtId="0" fontId="16" fillId="0" borderId="13" xfId="68" applyFont="1" applyBorder="1" applyAlignment="1">
      <alignment horizontal="left" wrapText="1"/>
      <protection/>
    </xf>
    <xf numFmtId="0" fontId="16" fillId="0" borderId="22" xfId="68" applyFont="1" applyBorder="1" applyAlignment="1">
      <alignment horizontal="left" wrapText="1"/>
      <protection/>
    </xf>
    <xf numFmtId="0" fontId="16" fillId="0" borderId="21" xfId="68" applyFont="1" applyBorder="1" applyAlignment="1">
      <alignment horizontal="left" wrapText="1"/>
      <protection/>
    </xf>
    <xf numFmtId="0" fontId="16" fillId="33" borderId="10" xfId="68" applyFont="1" applyFill="1" applyBorder="1" applyAlignment="1">
      <alignment horizontal="center" vertical="center" wrapText="1"/>
      <protection/>
    </xf>
    <xf numFmtId="0" fontId="16" fillId="33" borderId="10" xfId="68" applyFont="1" applyFill="1" applyBorder="1" applyAlignment="1">
      <alignment horizontal="center" vertical="center"/>
      <protection/>
    </xf>
    <xf numFmtId="0" fontId="9" fillId="0" borderId="10" xfId="68" applyFont="1" applyBorder="1" applyAlignment="1">
      <alignment horizontal="left"/>
      <protection/>
    </xf>
    <xf numFmtId="0" fontId="16" fillId="33" borderId="11" xfId="68" applyFont="1" applyFill="1" applyBorder="1" applyAlignment="1">
      <alignment horizontal="center" vertical="center"/>
      <protection/>
    </xf>
    <xf numFmtId="0" fontId="16" fillId="33" borderId="16" xfId="68" applyFont="1" applyFill="1" applyBorder="1" applyAlignment="1">
      <alignment horizontal="center" vertical="center"/>
      <protection/>
    </xf>
    <xf numFmtId="0" fontId="17" fillId="0" borderId="10" xfId="68" applyFont="1" applyBorder="1" applyAlignment="1">
      <alignment horizontal="left"/>
      <protection/>
    </xf>
    <xf numFmtId="0" fontId="10" fillId="0" borderId="13" xfId="68" applyFont="1" applyBorder="1" applyAlignment="1">
      <alignment horizontal="left" wrapText="1"/>
      <protection/>
    </xf>
    <xf numFmtId="0" fontId="10" fillId="0" borderId="22" xfId="68" applyFont="1" applyBorder="1" applyAlignment="1">
      <alignment horizontal="left" wrapText="1"/>
      <protection/>
    </xf>
    <xf numFmtId="0" fontId="10" fillId="0" borderId="21" xfId="68" applyFont="1" applyBorder="1" applyAlignment="1">
      <alignment horizontal="left" wrapText="1"/>
      <protection/>
    </xf>
    <xf numFmtId="0" fontId="12" fillId="33" borderId="10" xfId="68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24" fillId="0" borderId="10" xfId="68" applyFont="1" applyBorder="1" applyAlignment="1">
      <alignment horizontal="left"/>
      <protection/>
    </xf>
    <xf numFmtId="0" fontId="10" fillId="0" borderId="10" xfId="68" applyFont="1" applyBorder="1" applyAlignment="1">
      <alignment horizontal="left"/>
      <protection/>
    </xf>
    <xf numFmtId="0" fontId="12" fillId="0" borderId="10" xfId="68" applyFont="1" applyBorder="1" applyAlignment="1">
      <alignment horizontal="left"/>
      <protection/>
    </xf>
    <xf numFmtId="0" fontId="12" fillId="0" borderId="13" xfId="68" applyFont="1" applyBorder="1" applyAlignment="1">
      <alignment horizontal="left" wrapText="1"/>
      <protection/>
    </xf>
    <xf numFmtId="0" fontId="12" fillId="0" borderId="22" xfId="68" applyFont="1" applyBorder="1" applyAlignment="1">
      <alignment horizontal="left" wrapText="1"/>
      <protection/>
    </xf>
    <xf numFmtId="0" fontId="12" fillId="0" borderId="21" xfId="68" applyFont="1" applyBorder="1" applyAlignment="1">
      <alignment horizontal="left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Ezres_Munka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_10szm" xfId="56"/>
    <cellStyle name="Normál_13. mell. helyett" xfId="57"/>
    <cellStyle name="Normál_1szm" xfId="58"/>
    <cellStyle name="Normál_2004.évi normatívák" xfId="59"/>
    <cellStyle name="Normál_2010.évi tervezett beruházás, felújítás" xfId="60"/>
    <cellStyle name="Normál_3aszm" xfId="61"/>
    <cellStyle name="Normál_5szm" xfId="62"/>
    <cellStyle name="Normál_6szm" xfId="63"/>
    <cellStyle name="Normál_költségvetés módosítás I." xfId="64"/>
    <cellStyle name="Normál_Munka1" xfId="65"/>
    <cellStyle name="Normál_Munka2" xfId="66"/>
    <cellStyle name="Normál_pe.átadások, támogatások 2003.évben" xfId="67"/>
    <cellStyle name="Normál_pénzmaradvány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="93" zoomScaleNormal="93" zoomScaleSheetLayoutView="56" workbookViewId="0" topLeftCell="A84">
      <selection activeCell="E97" sqref="E97"/>
    </sheetView>
  </sheetViews>
  <sheetFormatPr defaultColWidth="9.00390625" defaultRowHeight="12.75"/>
  <cols>
    <col min="1" max="1" width="5.00390625" style="20" customWidth="1"/>
    <col min="2" max="2" width="49.75390625" style="20" customWidth="1"/>
    <col min="3" max="3" width="12.375" style="19" customWidth="1"/>
    <col min="4" max="4" width="12.625" style="19" customWidth="1"/>
    <col min="5" max="5" width="11.375" style="21" customWidth="1"/>
    <col min="6" max="6" width="9.75390625" style="398" customWidth="1"/>
    <col min="7" max="16384" width="9.125" style="2" customWidth="1"/>
  </cols>
  <sheetData>
    <row r="1" spans="1:6" s="3" customFormat="1" ht="24.75" customHeight="1">
      <c r="A1" s="474" t="s">
        <v>4</v>
      </c>
      <c r="B1" s="475" t="s">
        <v>5</v>
      </c>
      <c r="C1" s="474" t="s">
        <v>379</v>
      </c>
      <c r="D1" s="474" t="s">
        <v>380</v>
      </c>
      <c r="E1" s="472" t="s">
        <v>381</v>
      </c>
      <c r="F1" s="473" t="s">
        <v>6</v>
      </c>
    </row>
    <row r="2" spans="1:6" ht="24.75" customHeight="1">
      <c r="A2" s="474"/>
      <c r="B2" s="475"/>
      <c r="C2" s="474"/>
      <c r="D2" s="474"/>
      <c r="E2" s="472"/>
      <c r="F2" s="473"/>
    </row>
    <row r="3" spans="1:6" ht="20.25" customHeight="1">
      <c r="A3" s="204"/>
      <c r="B3" s="265" t="s">
        <v>40</v>
      </c>
      <c r="C3" s="204"/>
      <c r="D3" s="204"/>
      <c r="E3" s="266"/>
      <c r="F3" s="395"/>
    </row>
    <row r="4" spans="1:6" ht="18" customHeight="1">
      <c r="A4" s="267" t="s">
        <v>21</v>
      </c>
      <c r="B4" s="268" t="s">
        <v>137</v>
      </c>
      <c r="C4" s="269"/>
      <c r="D4" s="270"/>
      <c r="E4" s="271"/>
      <c r="F4" s="396"/>
    </row>
    <row r="5" spans="1:6" ht="18" customHeight="1">
      <c r="A5" s="272" t="s">
        <v>8</v>
      </c>
      <c r="B5" s="273" t="s">
        <v>138</v>
      </c>
      <c r="C5" s="269"/>
      <c r="D5" s="270"/>
      <c r="E5" s="274"/>
      <c r="F5" s="397"/>
    </row>
    <row r="6" spans="1:6" ht="20.25" customHeight="1">
      <c r="A6" s="272"/>
      <c r="B6" s="273" t="s">
        <v>139</v>
      </c>
      <c r="C6" s="269">
        <v>78936</v>
      </c>
      <c r="D6" s="270">
        <v>79936</v>
      </c>
      <c r="E6" s="274">
        <v>79936</v>
      </c>
      <c r="F6" s="397">
        <f>E6/D6</f>
        <v>1</v>
      </c>
    </row>
    <row r="7" spans="1:6" ht="19.5" customHeight="1">
      <c r="A7" s="272"/>
      <c r="B7" s="273" t="s">
        <v>140</v>
      </c>
      <c r="C7" s="269">
        <v>93212</v>
      </c>
      <c r="D7" s="270">
        <v>98963</v>
      </c>
      <c r="E7" s="274">
        <v>98963</v>
      </c>
      <c r="F7" s="397">
        <f aca="true" t="shared" si="0" ref="F7:F70">E7/D7</f>
        <v>1</v>
      </c>
    </row>
    <row r="8" spans="1:6" ht="18.75" customHeight="1">
      <c r="A8" s="272"/>
      <c r="B8" s="273" t="s">
        <v>141</v>
      </c>
      <c r="C8" s="269">
        <v>80700</v>
      </c>
      <c r="D8" s="269">
        <v>80183</v>
      </c>
      <c r="E8" s="274">
        <v>80183</v>
      </c>
      <c r="F8" s="397">
        <f t="shared" si="0"/>
        <v>1</v>
      </c>
    </row>
    <row r="9" spans="1:6" ht="18.75" customHeight="1">
      <c r="A9" s="272"/>
      <c r="B9" s="273" t="s">
        <v>142</v>
      </c>
      <c r="C9" s="269">
        <v>3462</v>
      </c>
      <c r="D9" s="270">
        <v>3888</v>
      </c>
      <c r="E9" s="274">
        <v>3888</v>
      </c>
      <c r="F9" s="397">
        <f t="shared" si="0"/>
        <v>1</v>
      </c>
    </row>
    <row r="10" spans="1:6" ht="18" customHeight="1">
      <c r="A10" s="272"/>
      <c r="B10" s="273" t="s">
        <v>358</v>
      </c>
      <c r="C10" s="269"/>
      <c r="D10" s="270">
        <v>8740</v>
      </c>
      <c r="E10" s="274">
        <v>8740</v>
      </c>
      <c r="F10" s="397">
        <f t="shared" si="0"/>
        <v>1</v>
      </c>
    </row>
    <row r="11" spans="1:8" ht="18" customHeight="1">
      <c r="A11" s="275" t="s">
        <v>9</v>
      </c>
      <c r="B11" s="273" t="s">
        <v>143</v>
      </c>
      <c r="C11" s="269">
        <v>107389</v>
      </c>
      <c r="D11" s="270">
        <v>141988</v>
      </c>
      <c r="E11" s="274">
        <v>123016</v>
      </c>
      <c r="F11" s="397">
        <f t="shared" si="0"/>
        <v>0.8663830746260247</v>
      </c>
      <c r="H11" s="264"/>
    </row>
    <row r="12" spans="1:6" ht="18" customHeight="1">
      <c r="A12" s="276"/>
      <c r="B12" s="268" t="s">
        <v>144</v>
      </c>
      <c r="C12" s="277">
        <f>SUM(C6:C11)</f>
        <v>363699</v>
      </c>
      <c r="D12" s="277">
        <f>SUM(D6:D11)</f>
        <v>413698</v>
      </c>
      <c r="E12" s="277">
        <f>SUM(E6:E11)</f>
        <v>394726</v>
      </c>
      <c r="F12" s="396">
        <f t="shared" si="0"/>
        <v>0.954140459949045</v>
      </c>
    </row>
    <row r="13" spans="1:6" ht="19.5" customHeight="1">
      <c r="A13" s="267" t="s">
        <v>11</v>
      </c>
      <c r="B13" s="268" t="s">
        <v>145</v>
      </c>
      <c r="C13" s="277"/>
      <c r="D13" s="278"/>
      <c r="E13" s="274"/>
      <c r="F13" s="397"/>
    </row>
    <row r="14" spans="1:6" ht="18" customHeight="1">
      <c r="A14" s="272" t="s">
        <v>8</v>
      </c>
      <c r="B14" s="273" t="s">
        <v>146</v>
      </c>
      <c r="C14" s="279"/>
      <c r="D14" s="279"/>
      <c r="E14" s="274"/>
      <c r="F14" s="397"/>
    </row>
    <row r="15" spans="1:6" ht="18" customHeight="1">
      <c r="A15" s="272" t="s">
        <v>9</v>
      </c>
      <c r="B15" s="273" t="s">
        <v>147</v>
      </c>
      <c r="C15" s="279"/>
      <c r="D15" s="279"/>
      <c r="E15" s="274"/>
      <c r="F15" s="397"/>
    </row>
    <row r="16" spans="1:6" ht="18" customHeight="1">
      <c r="A16" s="267"/>
      <c r="B16" s="268" t="s">
        <v>148</v>
      </c>
      <c r="C16" s="280">
        <v>0</v>
      </c>
      <c r="D16" s="280">
        <f>D14+D15</f>
        <v>0</v>
      </c>
      <c r="E16" s="280">
        <f>E14+E15</f>
        <v>0</v>
      </c>
      <c r="F16" s="396">
        <v>0</v>
      </c>
    </row>
    <row r="17" spans="1:6" ht="18" customHeight="1">
      <c r="A17" s="267" t="s">
        <v>12</v>
      </c>
      <c r="B17" s="268" t="s">
        <v>114</v>
      </c>
      <c r="C17" s="269"/>
      <c r="D17" s="270"/>
      <c r="E17" s="274"/>
      <c r="F17" s="397"/>
    </row>
    <row r="18" spans="1:6" ht="18" customHeight="1">
      <c r="A18" s="272" t="s">
        <v>8</v>
      </c>
      <c r="B18" s="273" t="s">
        <v>149</v>
      </c>
      <c r="C18" s="269"/>
      <c r="D18" s="270"/>
      <c r="E18" s="274"/>
      <c r="F18" s="397"/>
    </row>
    <row r="19" spans="1:6" ht="18" customHeight="1">
      <c r="A19" s="272" t="s">
        <v>9</v>
      </c>
      <c r="B19" s="273" t="s">
        <v>150</v>
      </c>
      <c r="C19" s="281"/>
      <c r="D19" s="270"/>
      <c r="E19" s="274"/>
      <c r="F19" s="397"/>
    </row>
    <row r="20" spans="1:6" ht="18" customHeight="1">
      <c r="A20" s="272" t="s">
        <v>30</v>
      </c>
      <c r="B20" s="273" t="s">
        <v>151</v>
      </c>
      <c r="C20" s="281"/>
      <c r="D20" s="270"/>
      <c r="E20" s="274"/>
      <c r="F20" s="397"/>
    </row>
    <row r="21" spans="1:6" ht="18" customHeight="1">
      <c r="A21" s="272" t="s">
        <v>31</v>
      </c>
      <c r="B21" s="273" t="s">
        <v>152</v>
      </c>
      <c r="C21" s="269">
        <v>21900</v>
      </c>
      <c r="D21" s="269">
        <v>21900</v>
      </c>
      <c r="E21" s="269">
        <v>22221</v>
      </c>
      <c r="F21" s="397">
        <f t="shared" si="0"/>
        <v>1.0146575342465753</v>
      </c>
    </row>
    <row r="22" spans="1:6" s="263" customFormat="1" ht="18" customHeight="1">
      <c r="A22" s="282"/>
      <c r="B22" s="283" t="s">
        <v>153</v>
      </c>
      <c r="C22" s="284">
        <v>4900</v>
      </c>
      <c r="D22" s="285">
        <v>4900</v>
      </c>
      <c r="E22" s="286">
        <v>5641</v>
      </c>
      <c r="F22" s="397">
        <f t="shared" si="0"/>
        <v>1.1512244897959183</v>
      </c>
    </row>
    <row r="23" spans="1:6" s="263" customFormat="1" ht="18" customHeight="1">
      <c r="A23" s="282"/>
      <c r="B23" s="283" t="s">
        <v>154</v>
      </c>
      <c r="C23" s="284">
        <v>17000</v>
      </c>
      <c r="D23" s="285">
        <v>17000</v>
      </c>
      <c r="E23" s="286">
        <v>16580</v>
      </c>
      <c r="F23" s="397">
        <f t="shared" si="0"/>
        <v>0.9752941176470589</v>
      </c>
    </row>
    <row r="24" spans="1:6" ht="18" customHeight="1">
      <c r="A24" s="272" t="s">
        <v>34</v>
      </c>
      <c r="B24" s="287" t="s">
        <v>155</v>
      </c>
      <c r="C24" s="269">
        <v>42000</v>
      </c>
      <c r="D24" s="269">
        <v>42000</v>
      </c>
      <c r="E24" s="269">
        <f>E25+E26</f>
        <v>43216</v>
      </c>
      <c r="F24" s="397">
        <f t="shared" si="0"/>
        <v>1.028952380952381</v>
      </c>
    </row>
    <row r="25" spans="1:6" ht="18" customHeight="1">
      <c r="A25" s="272"/>
      <c r="B25" s="287" t="s">
        <v>156</v>
      </c>
      <c r="C25" s="269">
        <v>38000</v>
      </c>
      <c r="D25" s="270">
        <v>38000</v>
      </c>
      <c r="E25" s="274">
        <v>39009</v>
      </c>
      <c r="F25" s="397">
        <f t="shared" si="0"/>
        <v>1.0265526315789473</v>
      </c>
    </row>
    <row r="26" spans="1:6" ht="18" customHeight="1">
      <c r="A26" s="272"/>
      <c r="B26" s="287" t="s">
        <v>157</v>
      </c>
      <c r="C26" s="269">
        <v>4000</v>
      </c>
      <c r="D26" s="270">
        <v>4000</v>
      </c>
      <c r="E26" s="274">
        <v>4207</v>
      </c>
      <c r="F26" s="397">
        <f t="shared" si="0"/>
        <v>1.05175</v>
      </c>
    </row>
    <row r="27" spans="1:6" ht="18" customHeight="1">
      <c r="A27" s="272" t="s">
        <v>35</v>
      </c>
      <c r="B27" s="287" t="s">
        <v>158</v>
      </c>
      <c r="C27" s="269"/>
      <c r="D27" s="270"/>
      <c r="E27" s="274">
        <v>0</v>
      </c>
      <c r="F27" s="397">
        <v>0</v>
      </c>
    </row>
    <row r="28" spans="1:6" ht="18" customHeight="1">
      <c r="A28" s="272" t="s">
        <v>36</v>
      </c>
      <c r="B28" s="287" t="s">
        <v>159</v>
      </c>
      <c r="C28" s="269">
        <v>2400</v>
      </c>
      <c r="D28" s="270">
        <v>2400</v>
      </c>
      <c r="E28" s="288">
        <v>3541</v>
      </c>
      <c r="F28" s="397">
        <f t="shared" si="0"/>
        <v>1.4754166666666666</v>
      </c>
    </row>
    <row r="29" spans="1:6" ht="22.5" customHeight="1">
      <c r="A29" s="267"/>
      <c r="B29" s="289" t="s">
        <v>118</v>
      </c>
      <c r="C29" s="277">
        <f>C21+C24++C28</f>
        <v>66300</v>
      </c>
      <c r="D29" s="277">
        <f>D21+D24++D28</f>
        <v>66300</v>
      </c>
      <c r="E29" s="277">
        <f>E21+E24++E28</f>
        <v>68978</v>
      </c>
      <c r="F29" s="396">
        <f t="shared" si="0"/>
        <v>1.040392156862745</v>
      </c>
    </row>
    <row r="30" spans="1:6" ht="18" customHeight="1">
      <c r="A30" s="267" t="s">
        <v>160</v>
      </c>
      <c r="B30" s="289" t="s">
        <v>7</v>
      </c>
      <c r="C30" s="277"/>
      <c r="D30" s="278"/>
      <c r="E30" s="274"/>
      <c r="F30" s="397"/>
    </row>
    <row r="31" spans="1:6" ht="18" customHeight="1">
      <c r="A31" s="272" t="s">
        <v>8</v>
      </c>
      <c r="B31" s="287" t="s">
        <v>359</v>
      </c>
      <c r="C31" s="269">
        <v>886</v>
      </c>
      <c r="D31" s="270">
        <v>886</v>
      </c>
      <c r="E31" s="274">
        <v>1488</v>
      </c>
      <c r="F31" s="397">
        <f t="shared" si="0"/>
        <v>1.6794582392776525</v>
      </c>
    </row>
    <row r="32" spans="1:6" ht="18" customHeight="1">
      <c r="A32" s="272" t="s">
        <v>29</v>
      </c>
      <c r="B32" s="273" t="s">
        <v>161</v>
      </c>
      <c r="C32" s="269">
        <v>7301</v>
      </c>
      <c r="D32" s="269">
        <v>7301</v>
      </c>
      <c r="E32" s="274">
        <v>8338</v>
      </c>
      <c r="F32" s="397">
        <f t="shared" si="0"/>
        <v>1.1420353376249828</v>
      </c>
    </row>
    <row r="33" spans="1:6" ht="18" customHeight="1">
      <c r="A33" s="272" t="s">
        <v>30</v>
      </c>
      <c r="B33" s="273" t="s">
        <v>162</v>
      </c>
      <c r="C33" s="269">
        <v>3530</v>
      </c>
      <c r="D33" s="270">
        <v>3530</v>
      </c>
      <c r="E33" s="274">
        <v>2620</v>
      </c>
      <c r="F33" s="397">
        <f t="shared" si="0"/>
        <v>0.7422096317280453</v>
      </c>
    </row>
    <row r="34" spans="1:6" ht="18" customHeight="1">
      <c r="A34" s="272" t="s">
        <v>31</v>
      </c>
      <c r="B34" s="273" t="s">
        <v>163</v>
      </c>
      <c r="C34" s="269"/>
      <c r="D34" s="270">
        <v>5085</v>
      </c>
      <c r="E34" s="274">
        <v>0</v>
      </c>
      <c r="F34" s="397">
        <f t="shared" si="0"/>
        <v>0</v>
      </c>
    </row>
    <row r="35" spans="1:6" ht="18" customHeight="1">
      <c r="A35" s="272" t="s">
        <v>34</v>
      </c>
      <c r="B35" s="273" t="s">
        <v>164</v>
      </c>
      <c r="C35" s="269">
        <v>1461</v>
      </c>
      <c r="D35" s="269">
        <v>1461</v>
      </c>
      <c r="E35" s="274">
        <v>1983</v>
      </c>
      <c r="F35" s="397">
        <f t="shared" si="0"/>
        <v>1.3572895277207393</v>
      </c>
    </row>
    <row r="36" spans="1:6" ht="18" customHeight="1">
      <c r="A36" s="272" t="s">
        <v>35</v>
      </c>
      <c r="B36" s="290" t="s">
        <v>165</v>
      </c>
      <c r="C36" s="269">
        <v>1143</v>
      </c>
      <c r="D36" s="270">
        <v>1143</v>
      </c>
      <c r="E36" s="274">
        <v>1995</v>
      </c>
      <c r="F36" s="397">
        <f t="shared" si="0"/>
        <v>1.7454068241469816</v>
      </c>
    </row>
    <row r="37" spans="1:6" ht="18" customHeight="1">
      <c r="A37" s="272" t="s">
        <v>36</v>
      </c>
      <c r="B37" s="273" t="s">
        <v>166</v>
      </c>
      <c r="C37" s="269"/>
      <c r="D37" s="270"/>
      <c r="E37" s="274">
        <v>3</v>
      </c>
      <c r="F37" s="397"/>
    </row>
    <row r="38" spans="1:6" ht="18" customHeight="1">
      <c r="A38" s="272" t="s">
        <v>44</v>
      </c>
      <c r="B38" s="273" t="s">
        <v>167</v>
      </c>
      <c r="C38" s="269"/>
      <c r="D38" s="270"/>
      <c r="E38" s="274">
        <v>1289</v>
      </c>
      <c r="F38" s="397">
        <v>0</v>
      </c>
    </row>
    <row r="39" spans="1:6" ht="22.5" customHeight="1">
      <c r="A39" s="267"/>
      <c r="B39" s="268" t="s">
        <v>10</v>
      </c>
      <c r="C39" s="277">
        <f>SUM(C31:C38)</f>
        <v>14321</v>
      </c>
      <c r="D39" s="277">
        <f>SUM(D31:D38)</f>
        <v>19406</v>
      </c>
      <c r="E39" s="277">
        <f>SUM(E31:E38)</f>
        <v>17716</v>
      </c>
      <c r="F39" s="396">
        <f>E39/D39</f>
        <v>0.9129135318973514</v>
      </c>
    </row>
    <row r="40" spans="1:6" ht="18" customHeight="1">
      <c r="A40" s="267" t="s">
        <v>15</v>
      </c>
      <c r="B40" s="268" t="s">
        <v>119</v>
      </c>
      <c r="C40" s="277"/>
      <c r="D40" s="278"/>
      <c r="E40" s="271"/>
      <c r="F40" s="397"/>
    </row>
    <row r="41" spans="1:7" s="1" customFormat="1" ht="21" customHeight="1">
      <c r="A41" s="272" t="s">
        <v>8</v>
      </c>
      <c r="B41" s="273" t="s">
        <v>168</v>
      </c>
      <c r="C41" s="270"/>
      <c r="D41" s="270"/>
      <c r="E41" s="271"/>
      <c r="F41" s="397"/>
      <c r="G41" s="2"/>
    </row>
    <row r="42" spans="1:7" ht="20.25" customHeight="1">
      <c r="A42" s="272" t="s">
        <v>29</v>
      </c>
      <c r="B42" s="273" t="s">
        <v>169</v>
      </c>
      <c r="C42" s="269">
        <v>360</v>
      </c>
      <c r="D42" s="270">
        <v>360</v>
      </c>
      <c r="E42" s="274">
        <v>5410</v>
      </c>
      <c r="F42" s="397">
        <f t="shared" si="0"/>
        <v>15.027777777777779</v>
      </c>
      <c r="G42" s="1"/>
    </row>
    <row r="43" spans="1:7" s="4" customFormat="1" ht="20.25" customHeight="1">
      <c r="A43" s="272" t="s">
        <v>30</v>
      </c>
      <c r="B43" s="273" t="s">
        <v>170</v>
      </c>
      <c r="C43" s="269"/>
      <c r="D43" s="270"/>
      <c r="E43" s="291"/>
      <c r="F43" s="397"/>
      <c r="G43" s="2"/>
    </row>
    <row r="44" spans="1:7" s="3" customFormat="1" ht="20.25" customHeight="1">
      <c r="A44" s="267"/>
      <c r="B44" s="268" t="s">
        <v>13</v>
      </c>
      <c r="C44" s="277">
        <v>360</v>
      </c>
      <c r="D44" s="277">
        <v>360</v>
      </c>
      <c r="E44" s="277">
        <v>5410</v>
      </c>
      <c r="F44" s="396">
        <f t="shared" si="0"/>
        <v>15.027777777777779</v>
      </c>
      <c r="G44" s="4"/>
    </row>
    <row r="45" spans="1:6" s="3" customFormat="1" ht="18" customHeight="1">
      <c r="A45" s="267" t="s">
        <v>16</v>
      </c>
      <c r="B45" s="292" t="s">
        <v>117</v>
      </c>
      <c r="C45" s="293"/>
      <c r="D45" s="294"/>
      <c r="E45" s="295"/>
      <c r="F45" s="396"/>
    </row>
    <row r="46" spans="1:7" s="5" customFormat="1" ht="18.75" customHeight="1">
      <c r="A46" s="296" t="s">
        <v>8</v>
      </c>
      <c r="B46" s="297" t="s">
        <v>171</v>
      </c>
      <c r="C46" s="298"/>
      <c r="D46" s="299">
        <v>80</v>
      </c>
      <c r="E46" s="300">
        <v>150</v>
      </c>
      <c r="F46" s="397">
        <f t="shared" si="0"/>
        <v>1.875</v>
      </c>
      <c r="G46" s="3"/>
    </row>
    <row r="47" spans="1:7" ht="21.75" customHeight="1">
      <c r="A47" s="301" t="s">
        <v>29</v>
      </c>
      <c r="B47" s="297" t="s">
        <v>172</v>
      </c>
      <c r="C47" s="298"/>
      <c r="D47" s="299"/>
      <c r="E47" s="300">
        <v>15</v>
      </c>
      <c r="F47" s="396"/>
      <c r="G47" s="5"/>
    </row>
    <row r="48" spans="1:6" ht="18.75" customHeight="1">
      <c r="A48" s="296"/>
      <c r="B48" s="302" t="s">
        <v>173</v>
      </c>
      <c r="C48" s="303">
        <v>0</v>
      </c>
      <c r="D48" s="303">
        <f>D46</f>
        <v>80</v>
      </c>
      <c r="E48" s="303">
        <f>E46+E47</f>
        <v>165</v>
      </c>
      <c r="F48" s="396">
        <f t="shared" si="0"/>
        <v>2.0625</v>
      </c>
    </row>
    <row r="49" spans="1:6" ht="21" customHeight="1">
      <c r="A49" s="304" t="s">
        <v>17</v>
      </c>
      <c r="B49" s="305" t="s">
        <v>174</v>
      </c>
      <c r="C49" s="303"/>
      <c r="D49" s="306"/>
      <c r="E49" s="300"/>
      <c r="F49" s="396"/>
    </row>
    <row r="50" spans="1:6" ht="21" customHeight="1">
      <c r="A50" s="296" t="s">
        <v>8</v>
      </c>
      <c r="B50" s="297" t="s">
        <v>175</v>
      </c>
      <c r="C50" s="298"/>
      <c r="D50" s="307"/>
      <c r="E50" s="300"/>
      <c r="F50" s="396"/>
    </row>
    <row r="51" spans="1:6" ht="20.25" customHeight="1">
      <c r="A51" s="296" t="s">
        <v>29</v>
      </c>
      <c r="B51" s="297" t="s">
        <v>176</v>
      </c>
      <c r="C51" s="298"/>
      <c r="D51" s="298"/>
      <c r="E51" s="310"/>
      <c r="F51" s="397"/>
    </row>
    <row r="52" spans="1:6" ht="20.25" customHeight="1">
      <c r="A52" s="296"/>
      <c r="B52" s="302" t="s">
        <v>177</v>
      </c>
      <c r="C52" s="306">
        <v>0</v>
      </c>
      <c r="D52" s="303">
        <v>0</v>
      </c>
      <c r="E52" s="303">
        <f>E50+E51</f>
        <v>0</v>
      </c>
      <c r="F52" s="396"/>
    </row>
    <row r="53" spans="1:6" ht="20.25" customHeight="1">
      <c r="A53" s="308" t="s">
        <v>20</v>
      </c>
      <c r="B53" s="305" t="s">
        <v>18</v>
      </c>
      <c r="C53" s="309"/>
      <c r="D53" s="309"/>
      <c r="E53" s="310"/>
      <c r="F53" s="396"/>
    </row>
    <row r="54" spans="1:6" ht="21" customHeight="1">
      <c r="A54" s="296" t="s">
        <v>28</v>
      </c>
      <c r="B54" s="311" t="s">
        <v>178</v>
      </c>
      <c r="C54" s="299"/>
      <c r="D54" s="299"/>
      <c r="E54" s="312"/>
      <c r="F54" s="396"/>
    </row>
    <row r="55" spans="1:6" ht="19.5" customHeight="1">
      <c r="A55" s="313"/>
      <c r="B55" s="311" t="s">
        <v>179</v>
      </c>
      <c r="C55" s="299"/>
      <c r="D55" s="299"/>
      <c r="E55" s="314"/>
      <c r="F55" s="396"/>
    </row>
    <row r="56" spans="1:6" ht="19.5" customHeight="1">
      <c r="A56" s="313"/>
      <c r="B56" s="311" t="s">
        <v>180</v>
      </c>
      <c r="C56" s="299">
        <v>51970</v>
      </c>
      <c r="D56" s="299">
        <v>57936</v>
      </c>
      <c r="E56" s="315">
        <v>57936</v>
      </c>
      <c r="F56" s="397">
        <f t="shared" si="0"/>
        <v>1</v>
      </c>
    </row>
    <row r="57" spans="1:6" ht="19.5" customHeight="1">
      <c r="A57" s="313"/>
      <c r="B57" s="311" t="s">
        <v>239</v>
      </c>
      <c r="C57" s="299"/>
      <c r="D57" s="299"/>
      <c r="E57" s="315">
        <v>9115</v>
      </c>
      <c r="F57" s="397"/>
    </row>
    <row r="58" spans="1:6" ht="19.5" customHeight="1">
      <c r="A58" s="308"/>
      <c r="B58" s="305" t="s">
        <v>19</v>
      </c>
      <c r="C58" s="309">
        <f>C56+C57</f>
        <v>51970</v>
      </c>
      <c r="D58" s="309">
        <f>D56+D57</f>
        <v>57936</v>
      </c>
      <c r="E58" s="309">
        <f>E56+E57</f>
        <v>67051</v>
      </c>
      <c r="F58" s="396">
        <f t="shared" si="0"/>
        <v>1.157328776581055</v>
      </c>
    </row>
    <row r="59" spans="1:6" s="408" customFormat="1" ht="19.5" customHeight="1">
      <c r="A59" s="411"/>
      <c r="B59" s="405" t="s">
        <v>63</v>
      </c>
      <c r="C59" s="406">
        <f>C58+C52+C48+C44+C39+C29+C16+C12</f>
        <v>496650</v>
      </c>
      <c r="D59" s="406">
        <f>D58+D52+D48+D44+D39+D29+D16+D12</f>
        <v>557780</v>
      </c>
      <c r="E59" s="406">
        <f>E58+E52+E48+E44+E39+E29+E16+E12</f>
        <v>554046</v>
      </c>
      <c r="F59" s="407">
        <f t="shared" si="0"/>
        <v>0.993305604360142</v>
      </c>
    </row>
    <row r="60" spans="1:6" ht="19.5" customHeight="1">
      <c r="A60" s="308"/>
      <c r="B60" s="305"/>
      <c r="C60" s="316"/>
      <c r="D60" s="316"/>
      <c r="E60" s="317"/>
      <c r="F60" s="396"/>
    </row>
    <row r="61" spans="1:6" ht="27" customHeight="1">
      <c r="A61" s="308"/>
      <c r="B61" s="305" t="s">
        <v>181</v>
      </c>
      <c r="C61" s="316"/>
      <c r="D61" s="316"/>
      <c r="E61" s="317"/>
      <c r="F61" s="396"/>
    </row>
    <row r="62" spans="1:6" ht="19.5" customHeight="1">
      <c r="A62" s="318" t="s">
        <v>21</v>
      </c>
      <c r="B62" s="319" t="s">
        <v>58</v>
      </c>
      <c r="C62" s="320"/>
      <c r="D62" s="321"/>
      <c r="E62" s="300"/>
      <c r="F62" s="396"/>
    </row>
    <row r="63" spans="1:6" ht="19.5" customHeight="1">
      <c r="A63" s="322" t="s">
        <v>8</v>
      </c>
      <c r="B63" s="323" t="s">
        <v>182</v>
      </c>
      <c r="C63" s="324">
        <v>127484</v>
      </c>
      <c r="D63" s="325">
        <v>136218</v>
      </c>
      <c r="E63" s="326">
        <v>133869</v>
      </c>
      <c r="F63" s="397">
        <f t="shared" si="0"/>
        <v>0.982755582962604</v>
      </c>
    </row>
    <row r="64" spans="1:6" ht="19.5" customHeight="1">
      <c r="A64" s="322" t="s">
        <v>29</v>
      </c>
      <c r="B64" s="323" t="s">
        <v>183</v>
      </c>
      <c r="C64" s="324">
        <v>7930</v>
      </c>
      <c r="D64" s="325">
        <v>16540</v>
      </c>
      <c r="E64" s="326">
        <v>16425</v>
      </c>
      <c r="F64" s="397">
        <f t="shared" si="0"/>
        <v>0.9930471584038694</v>
      </c>
    </row>
    <row r="65" spans="1:7" ht="19.5" customHeight="1">
      <c r="A65" s="318"/>
      <c r="B65" s="319" t="s">
        <v>184</v>
      </c>
      <c r="C65" s="327">
        <f>C63+C64</f>
        <v>135414</v>
      </c>
      <c r="D65" s="327">
        <f>D63+D64</f>
        <v>152758</v>
      </c>
      <c r="E65" s="327">
        <f>E63+E64</f>
        <v>150294</v>
      </c>
      <c r="F65" s="396">
        <f t="shared" si="0"/>
        <v>0.9838699118867752</v>
      </c>
      <c r="G65" s="39"/>
    </row>
    <row r="66" spans="1:7" ht="33.75" customHeight="1">
      <c r="A66" s="318" t="s">
        <v>11</v>
      </c>
      <c r="B66" s="328" t="s">
        <v>185</v>
      </c>
      <c r="C66" s="327">
        <v>23564</v>
      </c>
      <c r="D66" s="329">
        <v>27207</v>
      </c>
      <c r="E66" s="330">
        <v>27151</v>
      </c>
      <c r="F66" s="396">
        <f t="shared" si="0"/>
        <v>0.997941706178557</v>
      </c>
      <c r="G66" s="39"/>
    </row>
    <row r="67" spans="1:6" ht="24" customHeight="1">
      <c r="A67" s="318" t="s">
        <v>12</v>
      </c>
      <c r="B67" s="319" t="s">
        <v>60</v>
      </c>
      <c r="C67" s="327"/>
      <c r="D67" s="329"/>
      <c r="E67" s="326"/>
      <c r="F67" s="397"/>
    </row>
    <row r="68" spans="1:6" ht="19.5" customHeight="1">
      <c r="A68" s="322" t="s">
        <v>28</v>
      </c>
      <c r="B68" s="323" t="s">
        <v>186</v>
      </c>
      <c r="C68" s="324">
        <v>24355</v>
      </c>
      <c r="D68" s="325">
        <v>19592</v>
      </c>
      <c r="E68" s="326">
        <v>18748</v>
      </c>
      <c r="F68" s="397">
        <f t="shared" si="0"/>
        <v>0.9569211923233973</v>
      </c>
    </row>
    <row r="69" spans="1:6" ht="19.5" customHeight="1">
      <c r="A69" s="322" t="s">
        <v>29</v>
      </c>
      <c r="B69" s="323" t="s">
        <v>187</v>
      </c>
      <c r="C69" s="324">
        <v>4090</v>
      </c>
      <c r="D69" s="325">
        <v>4693</v>
      </c>
      <c r="E69" s="326">
        <v>4122</v>
      </c>
      <c r="F69" s="397">
        <f t="shared" si="0"/>
        <v>0.8783294268058811</v>
      </c>
    </row>
    <row r="70" spans="1:6" ht="19.5" customHeight="1">
      <c r="A70" s="322" t="s">
        <v>30</v>
      </c>
      <c r="B70" s="323" t="s">
        <v>188</v>
      </c>
      <c r="C70" s="324">
        <v>76372</v>
      </c>
      <c r="D70" s="325">
        <v>73778</v>
      </c>
      <c r="E70" s="331">
        <v>58698</v>
      </c>
      <c r="F70" s="397">
        <f t="shared" si="0"/>
        <v>0.7956030252920925</v>
      </c>
    </row>
    <row r="71" spans="1:6" ht="19.5" customHeight="1">
      <c r="A71" s="322" t="s">
        <v>31</v>
      </c>
      <c r="B71" s="323" t="s">
        <v>189</v>
      </c>
      <c r="C71" s="324">
        <v>667</v>
      </c>
      <c r="D71" s="325">
        <v>1067</v>
      </c>
      <c r="E71" s="331">
        <v>954</v>
      </c>
      <c r="F71" s="397">
        <f aca="true" t="shared" si="1" ref="F71:F92">E71/D71</f>
        <v>0.8940955951265229</v>
      </c>
    </row>
    <row r="72" spans="1:6" ht="19.5" customHeight="1">
      <c r="A72" s="322" t="s">
        <v>112</v>
      </c>
      <c r="B72" s="323" t="s">
        <v>190</v>
      </c>
      <c r="C72" s="324">
        <v>27944</v>
      </c>
      <c r="D72" s="325">
        <v>26864</v>
      </c>
      <c r="E72" s="326">
        <v>20765</v>
      </c>
      <c r="F72" s="397">
        <f t="shared" si="1"/>
        <v>0.7729675402025015</v>
      </c>
    </row>
    <row r="73" spans="1:6" ht="19.5" customHeight="1">
      <c r="A73" s="318"/>
      <c r="B73" s="319" t="s">
        <v>191</v>
      </c>
      <c r="C73" s="327">
        <f>SUM(C68:C72)</f>
        <v>133428</v>
      </c>
      <c r="D73" s="327">
        <f>SUM(D68:D72)</f>
        <v>125994</v>
      </c>
      <c r="E73" s="327">
        <f>SUM(E68:E72)</f>
        <v>103287</v>
      </c>
      <c r="F73" s="396">
        <f t="shared" si="1"/>
        <v>0.8197771322443926</v>
      </c>
    </row>
    <row r="74" spans="1:6" ht="19.5" customHeight="1">
      <c r="A74" s="318" t="s">
        <v>14</v>
      </c>
      <c r="B74" s="319" t="s">
        <v>116</v>
      </c>
      <c r="C74" s="327">
        <v>25035</v>
      </c>
      <c r="D74" s="329">
        <v>25423</v>
      </c>
      <c r="E74" s="332">
        <v>21235</v>
      </c>
      <c r="F74" s="396">
        <f t="shared" si="1"/>
        <v>0.8352672776619596</v>
      </c>
    </row>
    <row r="75" spans="1:6" ht="19.5" customHeight="1">
      <c r="A75" s="318" t="s">
        <v>15</v>
      </c>
      <c r="B75" s="333" t="s">
        <v>192</v>
      </c>
      <c r="C75" s="334"/>
      <c r="D75" s="329"/>
      <c r="E75" s="326" t="s">
        <v>370</v>
      </c>
      <c r="F75" s="397"/>
    </row>
    <row r="76" spans="1:6" ht="19.5" customHeight="1">
      <c r="A76" s="335" t="s">
        <v>28</v>
      </c>
      <c r="B76" s="336" t="s">
        <v>193</v>
      </c>
      <c r="C76" s="337">
        <v>538</v>
      </c>
      <c r="D76" s="338">
        <v>2707</v>
      </c>
      <c r="E76" s="326">
        <v>1626</v>
      </c>
      <c r="F76" s="397">
        <f t="shared" si="1"/>
        <v>0.6006649427410418</v>
      </c>
    </row>
    <row r="77" spans="1:6" ht="19.5" customHeight="1">
      <c r="A77" s="335" t="s">
        <v>9</v>
      </c>
      <c r="B77" s="336" t="s">
        <v>194</v>
      </c>
      <c r="C77" s="337"/>
      <c r="D77" s="338"/>
      <c r="E77" s="326"/>
      <c r="F77" s="397"/>
    </row>
    <row r="78" spans="1:6" ht="19.5" customHeight="1">
      <c r="A78" s="322" t="s">
        <v>30</v>
      </c>
      <c r="B78" s="323" t="s">
        <v>195</v>
      </c>
      <c r="C78" s="324">
        <v>126519</v>
      </c>
      <c r="D78" s="325">
        <v>132522</v>
      </c>
      <c r="E78" s="326">
        <v>128647</v>
      </c>
      <c r="F78" s="397">
        <f t="shared" si="1"/>
        <v>0.9707595719955932</v>
      </c>
    </row>
    <row r="79" spans="1:6" ht="19.5" customHeight="1">
      <c r="A79" s="296" t="s">
        <v>31</v>
      </c>
      <c r="B79" s="336" t="s">
        <v>196</v>
      </c>
      <c r="C79" s="339"/>
      <c r="D79" s="339">
        <v>180</v>
      </c>
      <c r="E79" s="331">
        <v>180</v>
      </c>
      <c r="F79" s="397">
        <f t="shared" si="1"/>
        <v>1</v>
      </c>
    </row>
    <row r="80" spans="1:6" ht="19.5" customHeight="1">
      <c r="A80" s="296" t="s">
        <v>112</v>
      </c>
      <c r="B80" s="323" t="s">
        <v>197</v>
      </c>
      <c r="C80" s="324">
        <v>9460</v>
      </c>
      <c r="D80" s="325">
        <v>15433</v>
      </c>
      <c r="E80" s="331">
        <v>11428</v>
      </c>
      <c r="F80" s="397">
        <f t="shared" si="1"/>
        <v>0.7404911553165295</v>
      </c>
    </row>
    <row r="81" spans="1:6" ht="19.5" customHeight="1">
      <c r="A81" s="318"/>
      <c r="B81" s="319" t="s">
        <v>198</v>
      </c>
      <c r="C81" s="327">
        <f>C76+C77+C78+C79+C80</f>
        <v>136517</v>
      </c>
      <c r="D81" s="327">
        <f>D76+D77+D78+D79+D80</f>
        <v>150842</v>
      </c>
      <c r="E81" s="327">
        <f>E76+E77+E78+E79+E80</f>
        <v>141881</v>
      </c>
      <c r="F81" s="396">
        <f t="shared" si="1"/>
        <v>0.9405934686625741</v>
      </c>
    </row>
    <row r="82" spans="1:6" ht="19.5" customHeight="1">
      <c r="A82" s="318" t="s">
        <v>16</v>
      </c>
      <c r="B82" s="319" t="s">
        <v>42</v>
      </c>
      <c r="C82" s="327">
        <v>3510</v>
      </c>
      <c r="D82" s="329">
        <v>18166</v>
      </c>
      <c r="E82" s="332">
        <v>17638</v>
      </c>
      <c r="F82" s="396">
        <f t="shared" si="1"/>
        <v>0.9709347132004844</v>
      </c>
    </row>
    <row r="83" spans="1:6" ht="19.5" customHeight="1">
      <c r="A83" s="318" t="s">
        <v>16</v>
      </c>
      <c r="B83" s="319" t="s">
        <v>43</v>
      </c>
      <c r="C83" s="327">
        <v>30239</v>
      </c>
      <c r="D83" s="329">
        <v>48447</v>
      </c>
      <c r="E83" s="330">
        <v>39164</v>
      </c>
      <c r="F83" s="396">
        <f t="shared" si="1"/>
        <v>0.8083885483105249</v>
      </c>
    </row>
    <row r="84" spans="1:6" ht="19.5" customHeight="1">
      <c r="A84" s="318" t="s">
        <v>20</v>
      </c>
      <c r="B84" s="319" t="s">
        <v>199</v>
      </c>
      <c r="C84" s="320"/>
      <c r="D84" s="321"/>
      <c r="E84" s="300"/>
      <c r="F84" s="397"/>
    </row>
    <row r="85" spans="1:6" ht="19.5" customHeight="1">
      <c r="A85" s="296" t="s">
        <v>28</v>
      </c>
      <c r="B85" s="336" t="s">
        <v>200</v>
      </c>
      <c r="C85" s="340"/>
      <c r="D85" s="340"/>
      <c r="E85" s="300"/>
      <c r="F85" s="397"/>
    </row>
    <row r="86" spans="1:6" ht="19.5" customHeight="1">
      <c r="A86" s="301" t="s">
        <v>9</v>
      </c>
      <c r="B86" s="323" t="s">
        <v>201</v>
      </c>
      <c r="C86" s="341"/>
      <c r="D86" s="342"/>
      <c r="E86" s="317"/>
      <c r="F86" s="397"/>
    </row>
    <row r="87" spans="1:6" ht="19.5" customHeight="1">
      <c r="A87" s="296" t="s">
        <v>202</v>
      </c>
      <c r="B87" s="336" t="s">
        <v>203</v>
      </c>
      <c r="C87" s="324"/>
      <c r="D87" s="325"/>
      <c r="E87" s="343"/>
      <c r="F87" s="397"/>
    </row>
    <row r="88" spans="1:6" ht="19.5" customHeight="1">
      <c r="A88" s="296" t="s">
        <v>31</v>
      </c>
      <c r="B88" s="323" t="s">
        <v>204</v>
      </c>
      <c r="C88" s="307"/>
      <c r="D88" s="299"/>
      <c r="E88" s="310"/>
      <c r="F88" s="397"/>
    </row>
    <row r="89" spans="1:6" ht="22.5" customHeight="1">
      <c r="A89" s="304"/>
      <c r="B89" s="305" t="s">
        <v>205</v>
      </c>
      <c r="C89" s="303">
        <f>SUM(C85:C88)</f>
        <v>0</v>
      </c>
      <c r="D89" s="303">
        <f>SUM(D85:D88)</f>
        <v>0</v>
      </c>
      <c r="E89" s="303">
        <v>0</v>
      </c>
      <c r="F89" s="396"/>
    </row>
    <row r="90" spans="1:6" ht="22.5" customHeight="1">
      <c r="A90" s="304" t="s">
        <v>206</v>
      </c>
      <c r="B90" s="305" t="s">
        <v>115</v>
      </c>
      <c r="C90" s="303">
        <v>8943</v>
      </c>
      <c r="D90" s="303">
        <v>8943</v>
      </c>
      <c r="E90" s="344">
        <v>8943</v>
      </c>
      <c r="F90" s="396">
        <f t="shared" si="1"/>
        <v>1</v>
      </c>
    </row>
    <row r="91" spans="1:6" s="408" customFormat="1" ht="19.5" customHeight="1">
      <c r="A91" s="404"/>
      <c r="B91" s="405" t="s">
        <v>61</v>
      </c>
      <c r="C91" s="406">
        <f>C89+C82++C83+C81+C74+C66+C65+C73+C90</f>
        <v>496650</v>
      </c>
      <c r="D91" s="406">
        <f>D89+D82++D83+D81+D74+D66+D65+D73+D90</f>
        <v>557780</v>
      </c>
      <c r="E91" s="406">
        <f>E89+E82++E83+E81+E74+E66+E65+E73+E90</f>
        <v>509593</v>
      </c>
      <c r="F91" s="407">
        <f t="shared" si="1"/>
        <v>0.9136093083294489</v>
      </c>
    </row>
    <row r="92" spans="1:6" s="3" customFormat="1" ht="20.25" customHeight="1">
      <c r="A92" s="206"/>
      <c r="B92" s="209" t="s">
        <v>207</v>
      </c>
      <c r="C92" s="409">
        <v>462901</v>
      </c>
      <c r="D92" s="409">
        <v>491167</v>
      </c>
      <c r="E92" s="410">
        <v>452791</v>
      </c>
      <c r="F92" s="427">
        <f t="shared" si="1"/>
        <v>0.9218677150541466</v>
      </c>
    </row>
    <row r="93" spans="1:6" s="3" customFormat="1" ht="19.5" customHeight="1">
      <c r="A93" s="207"/>
      <c r="B93" s="209" t="s">
        <v>208</v>
      </c>
      <c r="C93" s="409">
        <v>33749</v>
      </c>
      <c r="D93" s="409">
        <v>66613</v>
      </c>
      <c r="E93" s="410">
        <v>56802</v>
      </c>
      <c r="F93" s="427">
        <f>E93/D93</f>
        <v>0.8527164367315689</v>
      </c>
    </row>
    <row r="94" spans="1:6" ht="20.25" customHeight="1">
      <c r="A94" s="208"/>
      <c r="B94" s="210" t="s">
        <v>25</v>
      </c>
      <c r="C94" s="260">
        <v>92</v>
      </c>
      <c r="D94" s="260">
        <v>92</v>
      </c>
      <c r="E94" s="261">
        <v>95</v>
      </c>
      <c r="F94" s="407">
        <f>E94/D94</f>
        <v>1.0326086956521738</v>
      </c>
    </row>
    <row r="95" spans="1:6" ht="15.75">
      <c r="A95" s="15"/>
      <c r="B95" s="15"/>
      <c r="C95" s="16"/>
      <c r="D95" s="16"/>
      <c r="E95" s="471"/>
      <c r="F95" s="403"/>
    </row>
    <row r="96" spans="1:5" ht="15">
      <c r="A96" s="15"/>
      <c r="B96" s="15"/>
      <c r="C96" s="16"/>
      <c r="D96" s="16"/>
      <c r="E96" s="17"/>
    </row>
    <row r="97" spans="1:5" ht="15">
      <c r="A97" s="15"/>
      <c r="B97" s="15"/>
      <c r="C97" s="16"/>
      <c r="D97" s="16"/>
      <c r="E97" s="17"/>
    </row>
    <row r="98" spans="1:5" ht="15">
      <c r="A98" s="15"/>
      <c r="B98" s="15"/>
      <c r="C98" s="16"/>
      <c r="D98" s="16"/>
      <c r="E98" s="17"/>
    </row>
    <row r="99" spans="1:5" ht="15">
      <c r="A99" s="15"/>
      <c r="B99" s="15"/>
      <c r="C99" s="16"/>
      <c r="D99" s="16"/>
      <c r="E99" s="17"/>
    </row>
    <row r="100" spans="1:5" ht="15">
      <c r="A100" s="15"/>
      <c r="B100" s="15"/>
      <c r="C100" s="16"/>
      <c r="D100" s="16"/>
      <c r="E100" s="17"/>
    </row>
    <row r="101" spans="1:5" ht="15">
      <c r="A101" s="15"/>
      <c r="B101" s="15"/>
      <c r="C101" s="16"/>
      <c r="D101" s="16"/>
      <c r="E101" s="17"/>
    </row>
    <row r="102" spans="1:5" ht="15">
      <c r="A102" s="15"/>
      <c r="B102" s="15"/>
      <c r="C102" s="16"/>
      <c r="D102" s="16"/>
      <c r="E102" s="17"/>
    </row>
    <row r="103" spans="1:5" ht="15">
      <c r="A103" s="15"/>
      <c r="B103" s="15"/>
      <c r="C103" s="16"/>
      <c r="D103" s="16"/>
      <c r="E103" s="17"/>
    </row>
    <row r="104" spans="1:5" ht="15">
      <c r="A104" s="15"/>
      <c r="B104" s="15"/>
      <c r="C104" s="16"/>
      <c r="D104" s="16"/>
      <c r="E104" s="17"/>
    </row>
    <row r="105" spans="1:5" ht="15">
      <c r="A105" s="15"/>
      <c r="B105" s="15"/>
      <c r="C105" s="16"/>
      <c r="D105" s="16"/>
      <c r="E105" s="17"/>
    </row>
    <row r="106" spans="1:5" ht="15">
      <c r="A106" s="15"/>
      <c r="B106" s="15"/>
      <c r="C106" s="16"/>
      <c r="D106" s="16"/>
      <c r="E106" s="17"/>
    </row>
    <row r="107" spans="1:5" ht="15">
      <c r="A107" s="15"/>
      <c r="B107" s="15"/>
      <c r="C107" s="16"/>
      <c r="D107" s="16"/>
      <c r="E107" s="17"/>
    </row>
    <row r="108" spans="1:5" ht="15">
      <c r="A108" s="15"/>
      <c r="B108" s="15"/>
      <c r="C108" s="16"/>
      <c r="D108" s="16"/>
      <c r="E108" s="17"/>
    </row>
    <row r="109" spans="1:5" ht="15">
      <c r="A109" s="15"/>
      <c r="B109" s="15"/>
      <c r="C109" s="16"/>
      <c r="D109" s="16"/>
      <c r="E109" s="17"/>
    </row>
    <row r="110" spans="1:5" ht="15">
      <c r="A110" s="15"/>
      <c r="B110" s="15"/>
      <c r="C110" s="16"/>
      <c r="D110" s="16"/>
      <c r="E110" s="17"/>
    </row>
    <row r="111" spans="1:5" ht="15">
      <c r="A111" s="15"/>
      <c r="B111" s="15"/>
      <c r="C111" s="16"/>
      <c r="D111" s="16"/>
      <c r="E111" s="17"/>
    </row>
    <row r="112" spans="1:5" ht="15">
      <c r="A112" s="15"/>
      <c r="B112" s="15"/>
      <c r="C112" s="16"/>
      <c r="D112" s="16"/>
      <c r="E112" s="17"/>
    </row>
    <row r="113" spans="1:5" ht="15">
      <c r="A113" s="15"/>
      <c r="B113" s="15"/>
      <c r="C113" s="16"/>
      <c r="D113" s="16"/>
      <c r="E113" s="17"/>
    </row>
    <row r="114" spans="1:5" ht="15">
      <c r="A114" s="15"/>
      <c r="B114" s="15"/>
      <c r="C114" s="16"/>
      <c r="D114" s="16"/>
      <c r="E114" s="17"/>
    </row>
    <row r="115" spans="1:5" ht="15">
      <c r="A115" s="15"/>
      <c r="B115" s="15"/>
      <c r="C115" s="16"/>
      <c r="D115" s="16"/>
      <c r="E115" s="17"/>
    </row>
    <row r="116" spans="1:5" ht="15">
      <c r="A116" s="15"/>
      <c r="B116" s="15"/>
      <c r="C116" s="16"/>
      <c r="D116" s="16"/>
      <c r="E116" s="18"/>
    </row>
    <row r="117" spans="1:5" ht="15">
      <c r="A117" s="15"/>
      <c r="B117" s="15"/>
      <c r="C117" s="16"/>
      <c r="D117" s="16"/>
      <c r="E117" s="17"/>
    </row>
    <row r="118" spans="1:5" ht="15">
      <c r="A118" s="15"/>
      <c r="B118" s="15"/>
      <c r="C118" s="16"/>
      <c r="D118" s="16"/>
      <c r="E118" s="17"/>
    </row>
    <row r="119" spans="1:5" ht="15">
      <c r="A119" s="15"/>
      <c r="B119" s="15"/>
      <c r="C119" s="16"/>
      <c r="D119" s="16"/>
      <c r="E119" s="17"/>
    </row>
    <row r="120" spans="1:5" ht="15">
      <c r="A120" s="15"/>
      <c r="B120" s="15"/>
      <c r="C120" s="16"/>
      <c r="D120" s="16"/>
      <c r="E120" s="17"/>
    </row>
    <row r="121" spans="1:5" ht="15">
      <c r="A121" s="15"/>
      <c r="B121" s="15"/>
      <c r="C121" s="16"/>
      <c r="D121" s="16"/>
      <c r="E121" s="17"/>
    </row>
    <row r="122" spans="1:5" ht="15">
      <c r="A122" s="15"/>
      <c r="B122" s="15"/>
      <c r="C122" s="16"/>
      <c r="D122" s="16"/>
      <c r="E122" s="17"/>
    </row>
    <row r="123" spans="1:5" ht="15">
      <c r="A123" s="15"/>
      <c r="B123" s="15"/>
      <c r="C123" s="16"/>
      <c r="D123" s="16"/>
      <c r="E123" s="17"/>
    </row>
    <row r="124" spans="1:5" ht="15">
      <c r="A124" s="15"/>
      <c r="B124" s="15"/>
      <c r="C124" s="16"/>
      <c r="D124" s="16"/>
      <c r="E124" s="17"/>
    </row>
    <row r="125" spans="1:5" ht="15">
      <c r="A125" s="15"/>
      <c r="B125" s="15"/>
      <c r="C125" s="16"/>
      <c r="D125" s="16"/>
      <c r="E125" s="17"/>
    </row>
    <row r="126" spans="1:5" ht="15">
      <c r="A126" s="15"/>
      <c r="B126" s="15"/>
      <c r="C126" s="16"/>
      <c r="D126" s="16"/>
      <c r="E126" s="17"/>
    </row>
    <row r="127" spans="1:5" ht="15">
      <c r="A127" s="15"/>
      <c r="B127" s="15"/>
      <c r="C127" s="16"/>
      <c r="D127" s="16"/>
      <c r="E127" s="17"/>
    </row>
    <row r="128" spans="1:5" ht="15">
      <c r="A128" s="15"/>
      <c r="B128" s="15"/>
      <c r="C128" s="16"/>
      <c r="D128" s="16"/>
      <c r="E128" s="17"/>
    </row>
    <row r="129" spans="1:5" ht="15">
      <c r="A129" s="15"/>
      <c r="B129" s="15"/>
      <c r="C129" s="16"/>
      <c r="D129" s="16"/>
      <c r="E129" s="17"/>
    </row>
    <row r="130" spans="1:5" ht="15">
      <c r="A130" s="15"/>
      <c r="B130" s="15"/>
      <c r="C130" s="16"/>
      <c r="D130" s="16"/>
      <c r="E130" s="17"/>
    </row>
    <row r="131" spans="1:5" ht="15">
      <c r="A131" s="15"/>
      <c r="B131" s="15"/>
      <c r="C131" s="16"/>
      <c r="D131" s="16"/>
      <c r="E131" s="17"/>
    </row>
    <row r="132" spans="1:5" ht="15">
      <c r="A132" s="15"/>
      <c r="B132" s="15"/>
      <c r="C132" s="16"/>
      <c r="D132" s="16"/>
      <c r="E132" s="17"/>
    </row>
    <row r="133" spans="1:5" ht="15">
      <c r="A133" s="15"/>
      <c r="B133" s="15"/>
      <c r="C133" s="16"/>
      <c r="D133" s="16"/>
      <c r="E133" s="17"/>
    </row>
    <row r="134" spans="1:5" ht="15">
      <c r="A134" s="15"/>
      <c r="B134" s="15"/>
      <c r="C134" s="16"/>
      <c r="D134" s="16"/>
      <c r="E134" s="17"/>
    </row>
    <row r="135" spans="1:5" ht="15">
      <c r="A135" s="15"/>
      <c r="B135" s="15"/>
      <c r="C135" s="16"/>
      <c r="D135" s="16"/>
      <c r="E135" s="17"/>
    </row>
    <row r="136" spans="1:5" ht="15">
      <c r="A136" s="15"/>
      <c r="B136" s="15"/>
      <c r="C136" s="16"/>
      <c r="D136" s="16"/>
      <c r="E136" s="17"/>
    </row>
    <row r="137" spans="1:5" ht="15">
      <c r="A137" s="15"/>
      <c r="B137" s="15"/>
      <c r="C137" s="16"/>
      <c r="D137" s="16"/>
      <c r="E137" s="17"/>
    </row>
    <row r="138" spans="1:5" ht="15">
      <c r="A138" s="15"/>
      <c r="B138" s="15"/>
      <c r="C138" s="16"/>
      <c r="D138" s="16"/>
      <c r="E138" s="17"/>
    </row>
    <row r="139" spans="1:5" ht="15">
      <c r="A139" s="15"/>
      <c r="B139" s="15"/>
      <c r="C139" s="16"/>
      <c r="D139" s="16"/>
      <c r="E139" s="17"/>
    </row>
    <row r="140" spans="1:5" ht="15">
      <c r="A140" s="15"/>
      <c r="B140" s="15"/>
      <c r="C140" s="16"/>
      <c r="D140" s="16"/>
      <c r="E140" s="17"/>
    </row>
    <row r="141" spans="1:5" ht="15">
      <c r="A141" s="15"/>
      <c r="B141" s="15"/>
      <c r="C141" s="16"/>
      <c r="D141" s="16"/>
      <c r="E141" s="17"/>
    </row>
    <row r="142" spans="1:5" ht="15">
      <c r="A142" s="15"/>
      <c r="B142" s="15"/>
      <c r="C142" s="16"/>
      <c r="D142" s="16"/>
      <c r="E142" s="17"/>
    </row>
    <row r="143" spans="1:5" ht="15">
      <c r="A143" s="15"/>
      <c r="B143" s="15"/>
      <c r="C143" s="16"/>
      <c r="D143" s="16"/>
      <c r="E143" s="17"/>
    </row>
    <row r="144" spans="1:5" ht="15">
      <c r="A144" s="15"/>
      <c r="B144" s="15"/>
      <c r="C144" s="16"/>
      <c r="D144" s="16"/>
      <c r="E144" s="17"/>
    </row>
    <row r="145" spans="1:5" ht="15">
      <c r="A145" s="15"/>
      <c r="B145" s="15"/>
      <c r="C145" s="16"/>
      <c r="D145" s="16"/>
      <c r="E145" s="17"/>
    </row>
    <row r="146" spans="1:5" ht="15">
      <c r="A146" s="15"/>
      <c r="B146" s="15"/>
      <c r="C146" s="16"/>
      <c r="D146" s="16"/>
      <c r="E146" s="17"/>
    </row>
    <row r="147" spans="1:5" ht="15">
      <c r="A147" s="15"/>
      <c r="B147" s="15"/>
      <c r="C147" s="16"/>
      <c r="D147" s="16"/>
      <c r="E147" s="17"/>
    </row>
    <row r="148" spans="1:5" ht="15">
      <c r="A148" s="15"/>
      <c r="B148" s="15"/>
      <c r="C148" s="16"/>
      <c r="D148" s="16"/>
      <c r="E148" s="17"/>
    </row>
    <row r="149" spans="1:5" ht="15">
      <c r="A149" s="15"/>
      <c r="B149" s="15"/>
      <c r="C149" s="16"/>
      <c r="D149" s="16"/>
      <c r="E149" s="17"/>
    </row>
    <row r="150" spans="1:5" ht="15">
      <c r="A150" s="15"/>
      <c r="B150" s="15"/>
      <c r="C150" s="16"/>
      <c r="D150" s="16"/>
      <c r="E150" s="17"/>
    </row>
    <row r="151" spans="1:5" ht="15">
      <c r="A151" s="15"/>
      <c r="B151" s="15"/>
      <c r="C151" s="16"/>
      <c r="D151" s="16"/>
      <c r="E151" s="17"/>
    </row>
    <row r="152" spans="1:5" ht="15">
      <c r="A152" s="15"/>
      <c r="B152" s="15"/>
      <c r="C152" s="16"/>
      <c r="D152" s="16"/>
      <c r="E152" s="17"/>
    </row>
    <row r="153" spans="1:5" ht="15">
      <c r="A153" s="15"/>
      <c r="B153" s="15"/>
      <c r="C153" s="16"/>
      <c r="D153" s="16"/>
      <c r="E153" s="17"/>
    </row>
    <row r="154" spans="1:5" ht="15">
      <c r="A154" s="15"/>
      <c r="B154" s="15"/>
      <c r="C154" s="16"/>
      <c r="D154" s="16"/>
      <c r="E154" s="17"/>
    </row>
    <row r="155" spans="1:5" ht="15">
      <c r="A155" s="15"/>
      <c r="B155" s="15"/>
      <c r="C155" s="16"/>
      <c r="D155" s="16"/>
      <c r="E155" s="17"/>
    </row>
    <row r="156" spans="1:5" ht="15">
      <c r="A156" s="15"/>
      <c r="B156" s="15"/>
      <c r="C156" s="16"/>
      <c r="D156" s="16"/>
      <c r="E156" s="17"/>
    </row>
    <row r="157" spans="1:5" ht="15">
      <c r="A157" s="15"/>
      <c r="B157" s="15"/>
      <c r="C157" s="16"/>
      <c r="D157" s="16"/>
      <c r="E157" s="17"/>
    </row>
    <row r="158" spans="1:5" ht="15">
      <c r="A158" s="15"/>
      <c r="B158" s="15"/>
      <c r="C158" s="16"/>
      <c r="D158" s="16"/>
      <c r="E158" s="17"/>
    </row>
    <row r="159" spans="1:5" ht="15">
      <c r="A159" s="15"/>
      <c r="B159" s="15"/>
      <c r="C159" s="16"/>
      <c r="D159" s="16"/>
      <c r="E159" s="17"/>
    </row>
    <row r="160" spans="1:5" ht="15">
      <c r="A160" s="15"/>
      <c r="B160" s="15"/>
      <c r="C160" s="16"/>
      <c r="D160" s="16"/>
      <c r="E160" s="17"/>
    </row>
    <row r="161" spans="1:5" ht="15">
      <c r="A161" s="15"/>
      <c r="B161" s="15"/>
      <c r="C161" s="16"/>
      <c r="D161" s="16"/>
      <c r="E161" s="17"/>
    </row>
    <row r="162" spans="1:5" ht="15">
      <c r="A162" s="15"/>
      <c r="B162" s="15"/>
      <c r="C162" s="16"/>
      <c r="D162" s="16"/>
      <c r="E162" s="17"/>
    </row>
    <row r="163" spans="1:5" ht="15">
      <c r="A163" s="15"/>
      <c r="B163" s="15"/>
      <c r="C163" s="16"/>
      <c r="D163" s="16"/>
      <c r="E163" s="17"/>
    </row>
    <row r="164" spans="1:5" ht="15">
      <c r="A164" s="15"/>
      <c r="B164" s="15"/>
      <c r="C164" s="16"/>
      <c r="D164" s="16"/>
      <c r="E164" s="17"/>
    </row>
    <row r="165" spans="1:5" ht="15">
      <c r="A165" s="15"/>
      <c r="B165" s="15"/>
      <c r="C165" s="16"/>
      <c r="D165" s="16"/>
      <c r="E165" s="17"/>
    </row>
    <row r="166" spans="1:5" ht="15">
      <c r="A166" s="15"/>
      <c r="B166" s="15"/>
      <c r="C166" s="16"/>
      <c r="D166" s="16"/>
      <c r="E166" s="17"/>
    </row>
    <row r="167" spans="1:5" ht="15">
      <c r="A167" s="15"/>
      <c r="B167" s="15"/>
      <c r="C167" s="16"/>
      <c r="D167" s="16"/>
      <c r="E167" s="17"/>
    </row>
    <row r="168" spans="1:5" ht="15">
      <c r="A168" s="15"/>
      <c r="B168" s="15"/>
      <c r="C168" s="16"/>
      <c r="D168" s="16"/>
      <c r="E168" s="17"/>
    </row>
    <row r="169" spans="1:5" ht="15">
      <c r="A169" s="15"/>
      <c r="B169" s="15"/>
      <c r="C169" s="16"/>
      <c r="D169" s="16"/>
      <c r="E169" s="17"/>
    </row>
    <row r="170" spans="1:5" ht="15">
      <c r="A170" s="15"/>
      <c r="B170" s="15"/>
      <c r="C170" s="16"/>
      <c r="D170" s="16"/>
      <c r="E170" s="17"/>
    </row>
    <row r="171" spans="1:5" ht="15">
      <c r="A171" s="15"/>
      <c r="B171" s="15"/>
      <c r="C171" s="16"/>
      <c r="D171" s="16"/>
      <c r="E171" s="17"/>
    </row>
    <row r="172" spans="1:5" ht="15">
      <c r="A172" s="15"/>
      <c r="B172" s="15"/>
      <c r="C172" s="16"/>
      <c r="D172" s="16"/>
      <c r="E172" s="17"/>
    </row>
    <row r="173" spans="1:5" ht="15">
      <c r="A173" s="15"/>
      <c r="B173" s="15"/>
      <c r="C173" s="16"/>
      <c r="D173" s="16"/>
      <c r="E173" s="17"/>
    </row>
    <row r="174" spans="1:5" ht="15">
      <c r="A174" s="15"/>
      <c r="B174" s="15"/>
      <c r="C174" s="16"/>
      <c r="D174" s="16"/>
      <c r="E174" s="17"/>
    </row>
    <row r="175" spans="1:5" ht="15">
      <c r="A175" s="15"/>
      <c r="B175" s="15"/>
      <c r="C175" s="16"/>
      <c r="D175" s="16"/>
      <c r="E175" s="17"/>
    </row>
    <row r="176" spans="1:5" ht="15">
      <c r="A176" s="15"/>
      <c r="B176" s="15"/>
      <c r="C176" s="16"/>
      <c r="D176" s="16"/>
      <c r="E176" s="17"/>
    </row>
    <row r="177" spans="1:5" ht="15">
      <c r="A177" s="15"/>
      <c r="B177" s="15"/>
      <c r="C177" s="16"/>
      <c r="D177" s="16"/>
      <c r="E177" s="17"/>
    </row>
    <row r="178" spans="1:5" ht="15">
      <c r="A178" s="15"/>
      <c r="B178" s="15"/>
      <c r="C178" s="16"/>
      <c r="D178" s="16"/>
      <c r="E178" s="17"/>
    </row>
    <row r="179" spans="1:5" ht="15">
      <c r="A179" s="15"/>
      <c r="B179" s="15"/>
      <c r="C179" s="16"/>
      <c r="D179" s="16"/>
      <c r="E179" s="17"/>
    </row>
    <row r="180" spans="1:5" ht="15">
      <c r="A180" s="15"/>
      <c r="B180" s="15"/>
      <c r="C180" s="16"/>
      <c r="D180" s="16"/>
      <c r="E180" s="17"/>
    </row>
    <row r="181" spans="1:5" ht="15">
      <c r="A181" s="15"/>
      <c r="B181" s="15"/>
      <c r="C181" s="16"/>
      <c r="D181" s="16"/>
      <c r="E181" s="17"/>
    </row>
    <row r="182" spans="1:5" ht="15">
      <c r="A182" s="15"/>
      <c r="B182" s="15"/>
      <c r="C182" s="16"/>
      <c r="D182" s="16"/>
      <c r="E182" s="17"/>
    </row>
    <row r="183" spans="1:5" ht="15">
      <c r="A183" s="15"/>
      <c r="B183" s="15"/>
      <c r="C183" s="16"/>
      <c r="D183" s="16"/>
      <c r="E183" s="17"/>
    </row>
    <row r="184" spans="1:5" ht="15">
      <c r="A184" s="15"/>
      <c r="B184" s="15"/>
      <c r="C184" s="16"/>
      <c r="D184" s="16"/>
      <c r="E184" s="17"/>
    </row>
    <row r="185" spans="1:5" ht="15">
      <c r="A185" s="15"/>
      <c r="B185" s="15"/>
      <c r="C185" s="16"/>
      <c r="D185" s="16"/>
      <c r="E185" s="17"/>
    </row>
    <row r="186" spans="1:5" ht="15">
      <c r="A186" s="15"/>
      <c r="B186" s="15"/>
      <c r="C186" s="16"/>
      <c r="D186" s="16"/>
      <c r="E186" s="17"/>
    </row>
    <row r="187" spans="1:5" ht="15">
      <c r="A187" s="15"/>
      <c r="B187" s="15"/>
      <c r="C187" s="16"/>
      <c r="D187" s="16"/>
      <c r="E187" s="17"/>
    </row>
    <row r="188" spans="1:5" ht="15">
      <c r="A188" s="15"/>
      <c r="B188" s="15"/>
      <c r="C188" s="16"/>
      <c r="D188" s="16"/>
      <c r="E188" s="17"/>
    </row>
    <row r="189" spans="1:5" ht="15">
      <c r="A189" s="15"/>
      <c r="B189" s="15"/>
      <c r="C189" s="16"/>
      <c r="D189" s="16"/>
      <c r="E189" s="17"/>
    </row>
    <row r="190" spans="1:5" ht="15">
      <c r="A190" s="15"/>
      <c r="B190" s="15"/>
      <c r="C190" s="16"/>
      <c r="D190" s="16"/>
      <c r="E190" s="17"/>
    </row>
    <row r="191" spans="1:5" ht="15">
      <c r="A191" s="15"/>
      <c r="B191" s="15"/>
      <c r="C191" s="16"/>
      <c r="D191" s="16"/>
      <c r="E191" s="17"/>
    </row>
    <row r="192" spans="1:5" ht="15">
      <c r="A192" s="15"/>
      <c r="B192" s="15"/>
      <c r="C192" s="16"/>
      <c r="D192" s="16"/>
      <c r="E192" s="17"/>
    </row>
    <row r="193" spans="1:5" ht="15">
      <c r="A193" s="15"/>
      <c r="B193" s="15"/>
      <c r="C193" s="16"/>
      <c r="D193" s="16"/>
      <c r="E193" s="17"/>
    </row>
    <row r="194" spans="1:5" ht="15">
      <c r="A194" s="15"/>
      <c r="B194" s="15"/>
      <c r="C194" s="16"/>
      <c r="D194" s="16"/>
      <c r="E194" s="17"/>
    </row>
    <row r="195" spans="1:5" ht="15">
      <c r="A195" s="15"/>
      <c r="B195" s="15"/>
      <c r="C195" s="16"/>
      <c r="D195" s="16"/>
      <c r="E195" s="17"/>
    </row>
    <row r="196" spans="1:5" ht="15">
      <c r="A196" s="15"/>
      <c r="B196" s="15"/>
      <c r="C196" s="16"/>
      <c r="D196" s="16"/>
      <c r="E196" s="17"/>
    </row>
    <row r="197" spans="1:5" ht="15">
      <c r="A197" s="15"/>
      <c r="B197" s="15"/>
      <c r="C197" s="16"/>
      <c r="D197" s="16"/>
      <c r="E197" s="17"/>
    </row>
    <row r="198" spans="1:5" ht="15">
      <c r="A198" s="15"/>
      <c r="B198" s="15"/>
      <c r="C198" s="16"/>
      <c r="D198" s="16"/>
      <c r="E198" s="17"/>
    </row>
    <row r="199" spans="1:5" ht="15">
      <c r="A199" s="15"/>
      <c r="B199" s="15"/>
      <c r="C199" s="16"/>
      <c r="D199" s="16"/>
      <c r="E199" s="17"/>
    </row>
    <row r="200" spans="1:5" ht="15">
      <c r="A200" s="15"/>
      <c r="B200" s="15"/>
      <c r="C200" s="16"/>
      <c r="D200" s="16"/>
      <c r="E200" s="17"/>
    </row>
    <row r="201" spans="1:5" ht="15">
      <c r="A201" s="15"/>
      <c r="B201" s="15"/>
      <c r="C201" s="16"/>
      <c r="D201" s="16"/>
      <c r="E201" s="17"/>
    </row>
    <row r="202" spans="1:5" ht="15">
      <c r="A202" s="15"/>
      <c r="B202" s="15"/>
      <c r="C202" s="16"/>
      <c r="D202" s="16"/>
      <c r="E202" s="17"/>
    </row>
    <row r="203" spans="1:5" ht="15">
      <c r="A203" s="15"/>
      <c r="B203" s="15"/>
      <c r="C203" s="16"/>
      <c r="D203" s="16"/>
      <c r="E203" s="17"/>
    </row>
    <row r="204" spans="1:5" ht="15">
      <c r="A204" s="15"/>
      <c r="B204" s="15"/>
      <c r="C204" s="16"/>
      <c r="D204" s="16"/>
      <c r="E204" s="17"/>
    </row>
    <row r="205" spans="1:5" ht="15">
      <c r="A205" s="15"/>
      <c r="B205" s="15"/>
      <c r="C205" s="16"/>
      <c r="D205" s="16"/>
      <c r="E205" s="17"/>
    </row>
    <row r="206" spans="1:5" ht="15">
      <c r="A206" s="15"/>
      <c r="B206" s="15"/>
      <c r="C206" s="16"/>
      <c r="D206" s="16"/>
      <c r="E206" s="17"/>
    </row>
    <row r="207" spans="1:5" ht="15">
      <c r="A207" s="15"/>
      <c r="B207" s="15"/>
      <c r="C207" s="16"/>
      <c r="D207" s="16"/>
      <c r="E207" s="17"/>
    </row>
    <row r="208" spans="1:5" ht="15">
      <c r="A208" s="15"/>
      <c r="B208" s="15"/>
      <c r="C208" s="16"/>
      <c r="D208" s="16"/>
      <c r="E208" s="17"/>
    </row>
    <row r="209" spans="1:5" ht="15">
      <c r="A209" s="15"/>
      <c r="B209" s="15"/>
      <c r="C209" s="16"/>
      <c r="D209" s="16"/>
      <c r="E209" s="17"/>
    </row>
    <row r="210" spans="1:5" ht="15">
      <c r="A210" s="15"/>
      <c r="B210" s="15"/>
      <c r="C210" s="16"/>
      <c r="D210" s="16"/>
      <c r="E210" s="17"/>
    </row>
    <row r="211" spans="1:5" ht="15">
      <c r="A211" s="15"/>
      <c r="B211" s="15"/>
      <c r="C211" s="16"/>
      <c r="D211" s="16"/>
      <c r="E211" s="17"/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15748031496062992" right="0.31496062992125984" top="2.125984251968504" bottom="0.6299212598425197" header="0.3937007874015748" footer="0.03937007874015748"/>
  <pageSetup horizontalDpi="300" verticalDpi="300" orientation="portrait" paperSize="9" scale="78" r:id="rId1"/>
  <headerFooter alignWithMargins="0">
    <oddHeader>&amp;C&amp;"Garamond,Félkövér"&amp;12 
/2018. (     ) számú zárszámadási rendelethez
Zalakomár Nagyközség Önkormányzata és intézményei
 2017. évi bevételeinek és kiadásainak teljesítése  &amp;R&amp;8&amp;A
&amp;P.oldal
ezer Ft-b&amp;9an</oddHeader>
  </headerFooter>
  <rowBreaks count="2" manualBreakCount="2">
    <brk id="39" max="255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="68" zoomScaleNormal="68" zoomScaleSheetLayoutView="56" workbookViewId="0" topLeftCell="A1">
      <selection activeCell="F6" sqref="F6"/>
    </sheetView>
  </sheetViews>
  <sheetFormatPr defaultColWidth="9.00390625" defaultRowHeight="12.75"/>
  <cols>
    <col min="1" max="1" width="4.875" style="148" customWidth="1"/>
    <col min="2" max="2" width="9.125" style="149" customWidth="1"/>
    <col min="3" max="3" width="8.375" style="149" customWidth="1"/>
    <col min="4" max="4" width="22.875" style="149" customWidth="1"/>
    <col min="5" max="5" width="16.75390625" style="149" customWidth="1"/>
    <col min="6" max="6" width="17.25390625" style="149" customWidth="1"/>
    <col min="7" max="7" width="11.125" style="148" customWidth="1"/>
    <col min="8" max="8" width="17.25390625" style="149" customWidth="1"/>
    <col min="9" max="9" width="9.125" style="149" customWidth="1"/>
    <col min="10" max="10" width="11.125" style="149" customWidth="1"/>
    <col min="11" max="11" width="11.375" style="148" customWidth="1"/>
    <col min="12" max="16384" width="9.125" style="149" customWidth="1"/>
  </cols>
  <sheetData>
    <row r="1" spans="10:11" ht="12.75">
      <c r="J1" s="521"/>
      <c r="K1" s="521"/>
    </row>
    <row r="2" spans="1:11" ht="24.75" customHeight="1">
      <c r="A2" s="515" t="s">
        <v>90</v>
      </c>
      <c r="B2" s="515" t="s">
        <v>91</v>
      </c>
      <c r="C2" s="515"/>
      <c r="D2" s="515"/>
      <c r="E2" s="522" t="s">
        <v>92</v>
      </c>
      <c r="F2" s="522"/>
      <c r="G2" s="522"/>
      <c r="H2" s="522" t="s">
        <v>93</v>
      </c>
      <c r="I2" s="522"/>
      <c r="J2" s="522"/>
      <c r="K2" s="150" t="s">
        <v>41</v>
      </c>
    </row>
    <row r="3" spans="1:11" ht="24.75" customHeight="1">
      <c r="A3" s="515"/>
      <c r="B3" s="515"/>
      <c r="C3" s="515"/>
      <c r="D3" s="515"/>
      <c r="E3" s="515" t="s">
        <v>94</v>
      </c>
      <c r="F3" s="515" t="s">
        <v>95</v>
      </c>
      <c r="G3" s="515" t="s">
        <v>96</v>
      </c>
      <c r="H3" s="515" t="s">
        <v>94</v>
      </c>
      <c r="I3" s="515" t="s">
        <v>95</v>
      </c>
      <c r="J3" s="515" t="s">
        <v>96</v>
      </c>
      <c r="K3" s="519" t="s">
        <v>56</v>
      </c>
    </row>
    <row r="4" spans="1:11" ht="24.75" customHeight="1">
      <c r="A4" s="515"/>
      <c r="B4" s="515"/>
      <c r="C4" s="515"/>
      <c r="D4" s="515"/>
      <c r="E4" s="515"/>
      <c r="F4" s="515"/>
      <c r="G4" s="515"/>
      <c r="H4" s="515"/>
      <c r="I4" s="515"/>
      <c r="J4" s="515"/>
      <c r="K4" s="519"/>
    </row>
    <row r="5" spans="1:11" s="153" customFormat="1" ht="24.75" customHeight="1">
      <c r="A5" s="151" t="s">
        <v>21</v>
      </c>
      <c r="B5" s="520" t="s">
        <v>97</v>
      </c>
      <c r="C5" s="520"/>
      <c r="D5" s="520"/>
      <c r="E5" s="151"/>
      <c r="F5" s="151"/>
      <c r="G5" s="151"/>
      <c r="H5" s="151"/>
      <c r="I5" s="151"/>
      <c r="J5" s="151"/>
      <c r="K5" s="152"/>
    </row>
    <row r="6" spans="1:11" s="153" customFormat="1" ht="29.25" customHeight="1">
      <c r="A6" s="154">
        <v>1</v>
      </c>
      <c r="B6" s="518" t="s">
        <v>98</v>
      </c>
      <c r="C6" s="518"/>
      <c r="D6" s="518"/>
      <c r="E6" s="155"/>
      <c r="F6" s="156"/>
      <c r="G6" s="157" t="s">
        <v>99</v>
      </c>
      <c r="H6" s="154"/>
      <c r="I6" s="154"/>
      <c r="J6" s="154" t="s">
        <v>99</v>
      </c>
      <c r="K6" s="157" t="s">
        <v>99</v>
      </c>
    </row>
    <row r="7" spans="1:11" s="153" customFormat="1" ht="30" customHeight="1">
      <c r="A7" s="154">
        <v>2</v>
      </c>
      <c r="B7" s="518" t="s">
        <v>100</v>
      </c>
      <c r="C7" s="518"/>
      <c r="D7" s="518"/>
      <c r="E7" s="154"/>
      <c r="F7" s="154"/>
      <c r="G7" s="154" t="s">
        <v>99</v>
      </c>
      <c r="H7" s="154"/>
      <c r="I7" s="154"/>
      <c r="J7" s="154" t="s">
        <v>99</v>
      </c>
      <c r="K7" s="154" t="s">
        <v>99</v>
      </c>
    </row>
    <row r="8" spans="1:11" s="153" customFormat="1" ht="30" customHeight="1">
      <c r="A8" s="158">
        <v>3</v>
      </c>
      <c r="B8" s="518" t="s">
        <v>101</v>
      </c>
      <c r="C8" s="518"/>
      <c r="D8" s="518"/>
      <c r="E8" s="154"/>
      <c r="F8" s="159"/>
      <c r="G8" s="157" t="s">
        <v>99</v>
      </c>
      <c r="H8" s="154"/>
      <c r="I8" s="154"/>
      <c r="J8" s="154" t="s">
        <v>99</v>
      </c>
      <c r="K8" s="157" t="s">
        <v>99</v>
      </c>
    </row>
    <row r="9" spans="1:11" s="153" customFormat="1" ht="30" customHeight="1">
      <c r="A9" s="154">
        <v>4</v>
      </c>
      <c r="B9" s="518" t="s">
        <v>102</v>
      </c>
      <c r="C9" s="518"/>
      <c r="D9" s="518"/>
      <c r="E9" s="154"/>
      <c r="F9" s="154"/>
      <c r="G9" s="154" t="s">
        <v>99</v>
      </c>
      <c r="H9" s="154"/>
      <c r="I9" s="154"/>
      <c r="J9" s="154" t="s">
        <v>99</v>
      </c>
      <c r="K9" s="155" t="s">
        <v>99</v>
      </c>
    </row>
    <row r="10" spans="1:11" s="153" customFormat="1" ht="29.25" customHeight="1">
      <c r="A10" s="154">
        <v>5</v>
      </c>
      <c r="B10" s="518" t="s">
        <v>103</v>
      </c>
      <c r="C10" s="518"/>
      <c r="D10" s="518"/>
      <c r="E10" s="12" t="s">
        <v>104</v>
      </c>
      <c r="F10" s="12" t="s">
        <v>105</v>
      </c>
      <c r="G10" s="13" t="s">
        <v>422</v>
      </c>
      <c r="H10" s="14" t="s">
        <v>136</v>
      </c>
      <c r="I10" s="13" t="s">
        <v>106</v>
      </c>
      <c r="J10" s="13" t="s">
        <v>423</v>
      </c>
      <c r="K10" s="13" t="s">
        <v>424</v>
      </c>
    </row>
    <row r="11" spans="1:11" s="164" customFormat="1" ht="33" customHeight="1">
      <c r="A11" s="160"/>
      <c r="B11" s="516" t="s">
        <v>107</v>
      </c>
      <c r="C11" s="516"/>
      <c r="D11" s="516"/>
      <c r="E11" s="161"/>
      <c r="F11" s="161"/>
      <c r="G11" s="162">
        <v>609</v>
      </c>
      <c r="H11" s="161"/>
      <c r="I11" s="163"/>
      <c r="J11" s="161">
        <v>114</v>
      </c>
      <c r="K11" s="162">
        <v>723</v>
      </c>
    </row>
    <row r="12" spans="2:4" ht="12.75">
      <c r="B12" s="517"/>
      <c r="C12" s="517"/>
      <c r="D12" s="517"/>
    </row>
    <row r="20" ht="12.75">
      <c r="D20" s="165"/>
    </row>
  </sheetData>
  <sheetProtection selectLockedCells="1" selectUnlockedCells="1"/>
  <mergeCells count="20">
    <mergeCell ref="J3:J4"/>
    <mergeCell ref="K3:K4"/>
    <mergeCell ref="B5:D5"/>
    <mergeCell ref="B6:D6"/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  <mergeCell ref="B11:D11"/>
    <mergeCell ref="B12:D12"/>
    <mergeCell ref="B7:D7"/>
    <mergeCell ref="B8:D8"/>
    <mergeCell ref="B9:D9"/>
    <mergeCell ref="B10:D10"/>
  </mergeCells>
  <printOptions horizontalCentered="1"/>
  <pageMargins left="0.2361111111111111" right="0.2361111111111111" top="1.890277777777778" bottom="0.19027777777777777" header="0.63125" footer="0.5118055555555555"/>
  <pageSetup horizontalDpi="300" verticalDpi="300" orientation="landscape" paperSize="9" r:id="rId1"/>
  <headerFooter alignWithMargins="0">
    <oddHeader>&amp;C&amp;"Garamond,Félkövér"&amp;12 
/2018. (    ) számú zárszámadási rendelethez
Zalakomár Nagyközség Önkormányzata
2017. évi közvetett támogatásai&amp;R&amp;8&amp;A
&amp;P.oldal
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T32"/>
  <sheetViews>
    <sheetView zoomScale="68" zoomScaleNormal="68" zoomScaleSheetLayoutView="56" workbookViewId="0" topLeftCell="E8">
      <selection activeCell="F34" sqref="F34"/>
    </sheetView>
  </sheetViews>
  <sheetFormatPr defaultColWidth="9.00390625" defaultRowHeight="12.75"/>
  <cols>
    <col min="1" max="1" width="9.625" style="140" customWidth="1"/>
    <col min="2" max="2" width="11.25390625" style="241" customWidth="1"/>
    <col min="3" max="3" width="10.625" style="241" customWidth="1"/>
    <col min="4" max="4" width="13.125" style="241" customWidth="1"/>
    <col min="5" max="5" width="28.625" style="241" customWidth="1"/>
    <col min="6" max="6" width="15.375" style="140" customWidth="1"/>
    <col min="7" max="254" width="9.125" style="140" customWidth="1"/>
    <col min="255" max="16384" width="9.125" style="40" customWidth="1"/>
  </cols>
  <sheetData>
    <row r="2" ht="28.5" customHeight="1">
      <c r="F2" s="141"/>
    </row>
    <row r="3" spans="1:254" s="41" customFormat="1" ht="21.75" customHeight="1">
      <c r="A3" s="527" t="s">
        <v>65</v>
      </c>
      <c r="B3" s="528" t="s">
        <v>5</v>
      </c>
      <c r="C3" s="528"/>
      <c r="D3" s="528"/>
      <c r="E3" s="528"/>
      <c r="F3" s="530">
        <v>2017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  <c r="IM3" s="241"/>
      <c r="IN3" s="241"/>
      <c r="IO3" s="241"/>
      <c r="IP3" s="241"/>
      <c r="IQ3" s="241"/>
      <c r="IR3" s="241"/>
      <c r="IS3" s="241"/>
      <c r="IT3" s="241"/>
    </row>
    <row r="4" spans="1:254" s="41" customFormat="1" ht="21.75" customHeight="1">
      <c r="A4" s="527"/>
      <c r="B4" s="528"/>
      <c r="C4" s="528"/>
      <c r="D4" s="528"/>
      <c r="E4" s="528"/>
      <c r="F4" s="53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1"/>
      <c r="IT4" s="241"/>
    </row>
    <row r="5" spans="1:6" ht="21.75" customHeight="1">
      <c r="A5" s="142" t="s">
        <v>8</v>
      </c>
      <c r="B5" s="532" t="s">
        <v>288</v>
      </c>
      <c r="C5" s="532"/>
      <c r="D5" s="532"/>
      <c r="E5" s="532"/>
      <c r="F5" s="143">
        <v>486815</v>
      </c>
    </row>
    <row r="6" spans="1:6" ht="21.75" customHeight="1">
      <c r="A6" s="142" t="s">
        <v>9</v>
      </c>
      <c r="B6" s="529" t="s">
        <v>289</v>
      </c>
      <c r="C6" s="529"/>
      <c r="D6" s="529"/>
      <c r="E6" s="529"/>
      <c r="F6" s="143">
        <v>434116</v>
      </c>
    </row>
    <row r="7" spans="1:254" s="43" customFormat="1" ht="21.75" customHeight="1">
      <c r="A7" s="243" t="s">
        <v>21</v>
      </c>
      <c r="B7" s="523" t="s">
        <v>290</v>
      </c>
      <c r="C7" s="523"/>
      <c r="D7" s="523"/>
      <c r="E7" s="523"/>
      <c r="F7" s="144">
        <f>F5-F6</f>
        <v>52699</v>
      </c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  <c r="FG7" s="244"/>
      <c r="FH7" s="244"/>
      <c r="FI7" s="244"/>
      <c r="FJ7" s="244"/>
      <c r="FK7" s="244"/>
      <c r="FL7" s="244"/>
      <c r="FM7" s="244"/>
      <c r="FN7" s="244"/>
      <c r="FO7" s="244"/>
      <c r="FP7" s="244"/>
      <c r="FQ7" s="244"/>
      <c r="FR7" s="244"/>
      <c r="FS7" s="244"/>
      <c r="FT7" s="244"/>
      <c r="FU7" s="244"/>
      <c r="FV7" s="244"/>
      <c r="FW7" s="244"/>
      <c r="FX7" s="244"/>
      <c r="FY7" s="244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4"/>
      <c r="GL7" s="244"/>
      <c r="GM7" s="244"/>
      <c r="GN7" s="244"/>
      <c r="GO7" s="244"/>
      <c r="GP7" s="244"/>
      <c r="GQ7" s="244"/>
      <c r="GR7" s="244"/>
      <c r="GS7" s="244"/>
      <c r="GT7" s="244"/>
      <c r="GU7" s="244"/>
      <c r="GV7" s="244"/>
      <c r="GW7" s="244"/>
      <c r="GX7" s="244"/>
      <c r="GY7" s="244"/>
      <c r="GZ7" s="244"/>
      <c r="HA7" s="244"/>
      <c r="HB7" s="244"/>
      <c r="HC7" s="244"/>
      <c r="HD7" s="244"/>
      <c r="HE7" s="244"/>
      <c r="HF7" s="244"/>
      <c r="HG7" s="244"/>
      <c r="HH7" s="244"/>
      <c r="HI7" s="244"/>
      <c r="HJ7" s="244"/>
      <c r="HK7" s="244"/>
      <c r="HL7" s="244"/>
      <c r="HM7" s="244"/>
      <c r="HN7" s="244"/>
      <c r="HO7" s="244"/>
      <c r="HP7" s="244"/>
      <c r="HQ7" s="244"/>
      <c r="HR7" s="244"/>
      <c r="HS7" s="244"/>
      <c r="HT7" s="244"/>
      <c r="HU7" s="244"/>
      <c r="HV7" s="244"/>
      <c r="HW7" s="244"/>
      <c r="HX7" s="244"/>
      <c r="HY7" s="244"/>
      <c r="HZ7" s="244"/>
      <c r="IA7" s="244"/>
      <c r="IB7" s="244"/>
      <c r="IC7" s="244"/>
      <c r="ID7" s="244"/>
      <c r="IE7" s="244"/>
      <c r="IF7" s="244"/>
      <c r="IG7" s="244"/>
      <c r="IH7" s="244"/>
      <c r="II7" s="244"/>
      <c r="IJ7" s="244"/>
      <c r="IK7" s="244"/>
      <c r="IL7" s="244"/>
      <c r="IM7" s="244"/>
      <c r="IN7" s="244"/>
      <c r="IO7" s="244"/>
      <c r="IP7" s="244"/>
      <c r="IQ7" s="244"/>
      <c r="IR7" s="244"/>
      <c r="IS7" s="244"/>
      <c r="IT7" s="244"/>
    </row>
    <row r="8" spans="1:6" ht="21.75" customHeight="1">
      <c r="A8" s="142" t="s">
        <v>30</v>
      </c>
      <c r="B8" s="529" t="s">
        <v>291</v>
      </c>
      <c r="C8" s="529"/>
      <c r="D8" s="529"/>
      <c r="E8" s="529"/>
      <c r="F8" s="143">
        <v>67050</v>
      </c>
    </row>
    <row r="9" spans="1:6" ht="21.75" customHeight="1">
      <c r="A9" s="142" t="s">
        <v>31</v>
      </c>
      <c r="B9" s="529" t="s">
        <v>292</v>
      </c>
      <c r="C9" s="529"/>
      <c r="D9" s="529"/>
      <c r="E9" s="529"/>
      <c r="F9" s="143">
        <v>75298</v>
      </c>
    </row>
    <row r="10" spans="1:254" s="43" customFormat="1" ht="21.75" customHeight="1">
      <c r="A10" s="243" t="s">
        <v>11</v>
      </c>
      <c r="B10" s="523" t="s">
        <v>293</v>
      </c>
      <c r="C10" s="523"/>
      <c r="D10" s="523"/>
      <c r="E10" s="523"/>
      <c r="F10" s="146">
        <f>F8-F9</f>
        <v>-8248</v>
      </c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44"/>
      <c r="DV10" s="244"/>
      <c r="DW10" s="244"/>
      <c r="DX10" s="244"/>
      <c r="DY10" s="244"/>
      <c r="DZ10" s="244"/>
      <c r="EA10" s="244"/>
      <c r="EB10" s="244"/>
      <c r="EC10" s="244"/>
      <c r="ED10" s="244"/>
      <c r="EE10" s="244"/>
      <c r="EF10" s="244"/>
      <c r="EG10" s="244"/>
      <c r="EH10" s="244"/>
      <c r="EI10" s="244"/>
      <c r="EJ10" s="244"/>
      <c r="EK10" s="244"/>
      <c r="EL10" s="244"/>
      <c r="EM10" s="244"/>
      <c r="EN10" s="244"/>
      <c r="EO10" s="244"/>
      <c r="EP10" s="244"/>
      <c r="EQ10" s="244"/>
      <c r="ER10" s="244"/>
      <c r="ES10" s="244"/>
      <c r="ET10" s="244"/>
      <c r="EU10" s="244"/>
      <c r="EV10" s="244"/>
      <c r="EW10" s="244"/>
      <c r="EX10" s="244"/>
      <c r="EY10" s="244"/>
      <c r="EZ10" s="244"/>
      <c r="FA10" s="244"/>
      <c r="FB10" s="244"/>
      <c r="FC10" s="244"/>
      <c r="FD10" s="244"/>
      <c r="FE10" s="244"/>
      <c r="FF10" s="244"/>
      <c r="FG10" s="244"/>
      <c r="FH10" s="244"/>
      <c r="FI10" s="244"/>
      <c r="FJ10" s="244"/>
      <c r="FK10" s="244"/>
      <c r="FL10" s="244"/>
      <c r="FM10" s="244"/>
      <c r="FN10" s="244"/>
      <c r="FO10" s="244"/>
      <c r="FP10" s="244"/>
      <c r="FQ10" s="244"/>
      <c r="FR10" s="244"/>
      <c r="FS10" s="244"/>
      <c r="FT10" s="244"/>
      <c r="FU10" s="244"/>
      <c r="FV10" s="244"/>
      <c r="FW10" s="244"/>
      <c r="FX10" s="244"/>
      <c r="FY10" s="244"/>
      <c r="FZ10" s="244"/>
      <c r="GA10" s="244"/>
      <c r="GB10" s="244"/>
      <c r="GC10" s="244"/>
      <c r="GD10" s="244"/>
      <c r="GE10" s="244"/>
      <c r="GF10" s="244"/>
      <c r="GG10" s="244"/>
      <c r="GH10" s="244"/>
      <c r="GI10" s="244"/>
      <c r="GJ10" s="244"/>
      <c r="GK10" s="244"/>
      <c r="GL10" s="244"/>
      <c r="GM10" s="244"/>
      <c r="GN10" s="244"/>
      <c r="GO10" s="244"/>
      <c r="GP10" s="244"/>
      <c r="GQ10" s="244"/>
      <c r="GR10" s="244"/>
      <c r="GS10" s="244"/>
      <c r="GT10" s="244"/>
      <c r="GU10" s="244"/>
      <c r="GV10" s="244"/>
      <c r="GW10" s="244"/>
      <c r="GX10" s="244"/>
      <c r="GY10" s="244"/>
      <c r="GZ10" s="244"/>
      <c r="HA10" s="244"/>
      <c r="HB10" s="244"/>
      <c r="HC10" s="244"/>
      <c r="HD10" s="244"/>
      <c r="HE10" s="244"/>
      <c r="HF10" s="244"/>
      <c r="HG10" s="244"/>
      <c r="HH10" s="244"/>
      <c r="HI10" s="244"/>
      <c r="HJ10" s="244"/>
      <c r="HK10" s="244"/>
      <c r="HL10" s="244"/>
      <c r="HM10" s="244"/>
      <c r="HN10" s="244"/>
      <c r="HO10" s="244"/>
      <c r="HP10" s="244"/>
      <c r="HQ10" s="244"/>
      <c r="HR10" s="244"/>
      <c r="HS10" s="244"/>
      <c r="HT10" s="244"/>
      <c r="HU10" s="244"/>
      <c r="HV10" s="244"/>
      <c r="HW10" s="244"/>
      <c r="HX10" s="244"/>
      <c r="HY10" s="244"/>
      <c r="HZ10" s="244"/>
      <c r="IA10" s="244"/>
      <c r="IB10" s="244"/>
      <c r="IC10" s="244"/>
      <c r="ID10" s="244"/>
      <c r="IE10" s="244"/>
      <c r="IF10" s="244"/>
      <c r="IG10" s="244"/>
      <c r="IH10" s="244"/>
      <c r="II10" s="244"/>
      <c r="IJ10" s="244"/>
      <c r="IK10" s="244"/>
      <c r="IL10" s="244"/>
      <c r="IM10" s="244"/>
      <c r="IN10" s="244"/>
      <c r="IO10" s="244"/>
      <c r="IP10" s="244"/>
      <c r="IQ10" s="244"/>
      <c r="IR10" s="244"/>
      <c r="IS10" s="244"/>
      <c r="IT10" s="244"/>
    </row>
    <row r="11" spans="1:254" s="43" customFormat="1" ht="21.75" customHeight="1">
      <c r="A11" s="243" t="s">
        <v>294</v>
      </c>
      <c r="B11" s="523" t="s">
        <v>295</v>
      </c>
      <c r="C11" s="523"/>
      <c r="D11" s="523"/>
      <c r="E11" s="523"/>
      <c r="F11" s="146">
        <f>F7+F10</f>
        <v>44451</v>
      </c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</row>
    <row r="12" spans="1:6" ht="21.75" customHeight="1">
      <c r="A12" s="142">
        <v>5</v>
      </c>
      <c r="B12" s="529" t="s">
        <v>296</v>
      </c>
      <c r="C12" s="529"/>
      <c r="D12" s="529"/>
      <c r="E12" s="529"/>
      <c r="F12" s="143">
        <v>0</v>
      </c>
    </row>
    <row r="13" spans="1:6" ht="21.75" customHeight="1">
      <c r="A13" s="142" t="s">
        <v>35</v>
      </c>
      <c r="B13" s="529" t="s">
        <v>297</v>
      </c>
      <c r="C13" s="529"/>
      <c r="D13" s="529"/>
      <c r="E13" s="529"/>
      <c r="F13" s="143">
        <v>0</v>
      </c>
    </row>
    <row r="14" spans="1:254" s="43" customFormat="1" ht="21.75" customHeight="1">
      <c r="A14" s="243" t="s">
        <v>12</v>
      </c>
      <c r="B14" s="523" t="s">
        <v>298</v>
      </c>
      <c r="C14" s="523"/>
      <c r="D14" s="523"/>
      <c r="E14" s="523"/>
      <c r="F14" s="144">
        <v>0</v>
      </c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  <c r="IO14" s="244"/>
      <c r="IP14" s="244"/>
      <c r="IQ14" s="244"/>
      <c r="IR14" s="244"/>
      <c r="IS14" s="244"/>
      <c r="IT14" s="244"/>
    </row>
    <row r="15" spans="1:6" ht="21.75" customHeight="1">
      <c r="A15" s="142" t="s">
        <v>36</v>
      </c>
      <c r="B15" s="529" t="s">
        <v>300</v>
      </c>
      <c r="C15" s="529"/>
      <c r="D15" s="529"/>
      <c r="E15" s="529"/>
      <c r="F15" s="143">
        <v>0</v>
      </c>
    </row>
    <row r="16" spans="1:6" ht="21.75" customHeight="1">
      <c r="A16" s="145" t="s">
        <v>44</v>
      </c>
      <c r="B16" s="529" t="s">
        <v>301</v>
      </c>
      <c r="C16" s="529"/>
      <c r="D16" s="529"/>
      <c r="E16" s="529"/>
      <c r="F16" s="143">
        <v>0</v>
      </c>
    </row>
    <row r="17" spans="1:254" s="43" customFormat="1" ht="21.75" customHeight="1">
      <c r="A17" s="245" t="s">
        <v>160</v>
      </c>
      <c r="B17" s="523" t="s">
        <v>302</v>
      </c>
      <c r="C17" s="523"/>
      <c r="D17" s="523"/>
      <c r="E17" s="523"/>
      <c r="F17" s="144">
        <v>0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  <c r="IO17" s="244"/>
      <c r="IP17" s="244"/>
      <c r="IQ17" s="244"/>
      <c r="IR17" s="244"/>
      <c r="IS17" s="244"/>
      <c r="IT17" s="244"/>
    </row>
    <row r="18" spans="1:254" s="43" customFormat="1" ht="21.75" customHeight="1">
      <c r="A18" s="245" t="s">
        <v>303</v>
      </c>
      <c r="B18" s="523" t="s">
        <v>304</v>
      </c>
      <c r="C18" s="523"/>
      <c r="D18" s="523"/>
      <c r="E18" s="523"/>
      <c r="F18" s="146">
        <v>0</v>
      </c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  <c r="FL18" s="244"/>
      <c r="FM18" s="244"/>
      <c r="FN18" s="244"/>
      <c r="FO18" s="244"/>
      <c r="FP18" s="244"/>
      <c r="FQ18" s="244"/>
      <c r="FR18" s="244"/>
      <c r="FS18" s="244"/>
      <c r="FT18" s="244"/>
      <c r="FU18" s="244"/>
      <c r="FV18" s="244"/>
      <c r="FW18" s="244"/>
      <c r="FX18" s="244"/>
      <c r="FY18" s="244"/>
      <c r="FZ18" s="244"/>
      <c r="GA18" s="244"/>
      <c r="GB18" s="244"/>
      <c r="GC18" s="244"/>
      <c r="GD18" s="244"/>
      <c r="GE18" s="244"/>
      <c r="GF18" s="244"/>
      <c r="GG18" s="244"/>
      <c r="GH18" s="244"/>
      <c r="GI18" s="244"/>
      <c r="GJ18" s="244"/>
      <c r="GK18" s="244"/>
      <c r="GL18" s="244"/>
      <c r="GM18" s="244"/>
      <c r="GN18" s="244"/>
      <c r="GO18" s="244"/>
      <c r="GP18" s="244"/>
      <c r="GQ18" s="244"/>
      <c r="GR18" s="244"/>
      <c r="GS18" s="244"/>
      <c r="GT18" s="244"/>
      <c r="GU18" s="244"/>
      <c r="GV18" s="244"/>
      <c r="GW18" s="244"/>
      <c r="GX18" s="244"/>
      <c r="GY18" s="244"/>
      <c r="GZ18" s="244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4"/>
      <c r="HL18" s="244"/>
      <c r="HM18" s="244"/>
      <c r="HN18" s="244"/>
      <c r="HO18" s="244"/>
      <c r="HP18" s="244"/>
      <c r="HQ18" s="244"/>
      <c r="HR18" s="244"/>
      <c r="HS18" s="244"/>
      <c r="HT18" s="244"/>
      <c r="HU18" s="244"/>
      <c r="HV18" s="244"/>
      <c r="HW18" s="244"/>
      <c r="HX18" s="244"/>
      <c r="HY18" s="244"/>
      <c r="HZ18" s="244"/>
      <c r="IA18" s="244"/>
      <c r="IB18" s="244"/>
      <c r="IC18" s="244"/>
      <c r="ID18" s="244"/>
      <c r="IE18" s="244"/>
      <c r="IF18" s="244"/>
      <c r="IG18" s="244"/>
      <c r="IH18" s="244"/>
      <c r="II18" s="244"/>
      <c r="IJ18" s="244"/>
      <c r="IK18" s="244"/>
      <c r="IL18" s="244"/>
      <c r="IM18" s="244"/>
      <c r="IN18" s="244"/>
      <c r="IO18" s="244"/>
      <c r="IP18" s="244"/>
      <c r="IQ18" s="244"/>
      <c r="IR18" s="244"/>
      <c r="IS18" s="244"/>
      <c r="IT18" s="244"/>
    </row>
    <row r="19" spans="1:254" s="43" customFormat="1" ht="21.75" customHeight="1">
      <c r="A19" s="245" t="s">
        <v>263</v>
      </c>
      <c r="B19" s="523" t="s">
        <v>305</v>
      </c>
      <c r="C19" s="523"/>
      <c r="D19" s="523"/>
      <c r="E19" s="523"/>
      <c r="F19" s="146">
        <f>F11+F18</f>
        <v>44451</v>
      </c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  <c r="FR19" s="244"/>
      <c r="FS19" s="244"/>
      <c r="FT19" s="244"/>
      <c r="FU19" s="244"/>
      <c r="FV19" s="244"/>
      <c r="FW19" s="244"/>
      <c r="FX19" s="244"/>
      <c r="FY19" s="244"/>
      <c r="FZ19" s="244"/>
      <c r="GA19" s="244"/>
      <c r="GB19" s="244"/>
      <c r="GC19" s="244"/>
      <c r="GD19" s="244"/>
      <c r="GE19" s="244"/>
      <c r="GF19" s="244"/>
      <c r="GG19" s="244"/>
      <c r="GH19" s="244"/>
      <c r="GI19" s="244"/>
      <c r="GJ19" s="244"/>
      <c r="GK19" s="244"/>
      <c r="GL19" s="244"/>
      <c r="GM19" s="244"/>
      <c r="GN19" s="244"/>
      <c r="GO19" s="244"/>
      <c r="GP19" s="244"/>
      <c r="GQ19" s="244"/>
      <c r="GR19" s="244"/>
      <c r="GS19" s="244"/>
      <c r="GT19" s="244"/>
      <c r="GU19" s="244"/>
      <c r="GV19" s="244"/>
      <c r="GW19" s="244"/>
      <c r="GX19" s="244"/>
      <c r="GY19" s="244"/>
      <c r="GZ19" s="244"/>
      <c r="HA19" s="244"/>
      <c r="HB19" s="244"/>
      <c r="HC19" s="244"/>
      <c r="HD19" s="244"/>
      <c r="HE19" s="244"/>
      <c r="HF19" s="244"/>
      <c r="HG19" s="244"/>
      <c r="HH19" s="244"/>
      <c r="HI19" s="244"/>
      <c r="HJ19" s="244"/>
      <c r="HK19" s="244"/>
      <c r="HL19" s="244"/>
      <c r="HM19" s="244"/>
      <c r="HN19" s="244"/>
      <c r="HO19" s="244"/>
      <c r="HP19" s="244"/>
      <c r="HQ19" s="244"/>
      <c r="HR19" s="244"/>
      <c r="HS19" s="244"/>
      <c r="HT19" s="244"/>
      <c r="HU19" s="244"/>
      <c r="HV19" s="244"/>
      <c r="HW19" s="244"/>
      <c r="HX19" s="244"/>
      <c r="HY19" s="244"/>
      <c r="HZ19" s="244"/>
      <c r="IA19" s="244"/>
      <c r="IB19" s="244"/>
      <c r="IC19" s="244"/>
      <c r="ID19" s="244"/>
      <c r="IE19" s="244"/>
      <c r="IF19" s="244"/>
      <c r="IG19" s="244"/>
      <c r="IH19" s="244"/>
      <c r="II19" s="244"/>
      <c r="IJ19" s="244"/>
      <c r="IK19" s="244"/>
      <c r="IL19" s="244"/>
      <c r="IM19" s="244"/>
      <c r="IN19" s="244"/>
      <c r="IO19" s="244"/>
      <c r="IP19" s="244"/>
      <c r="IQ19" s="244"/>
      <c r="IR19" s="244"/>
      <c r="IS19" s="244"/>
      <c r="IT19" s="244"/>
    </row>
    <row r="20" spans="1:254" s="43" customFormat="1" ht="35.25" customHeight="1">
      <c r="A20" s="245" t="s">
        <v>268</v>
      </c>
      <c r="B20" s="524" t="s">
        <v>306</v>
      </c>
      <c r="C20" s="525"/>
      <c r="D20" s="525"/>
      <c r="E20" s="526"/>
      <c r="F20" s="146">
        <v>44451</v>
      </c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4"/>
      <c r="FS20" s="244"/>
      <c r="FT20" s="244"/>
      <c r="FU20" s="244"/>
      <c r="FV20" s="244"/>
      <c r="FW20" s="244"/>
      <c r="FX20" s="244"/>
      <c r="FY20" s="244"/>
      <c r="FZ20" s="244"/>
      <c r="GA20" s="244"/>
      <c r="GB20" s="244"/>
      <c r="GC20" s="244"/>
      <c r="GD20" s="244"/>
      <c r="GE20" s="244"/>
      <c r="GF20" s="244"/>
      <c r="GG20" s="244"/>
      <c r="GH20" s="244"/>
      <c r="GI20" s="244"/>
      <c r="GJ20" s="244"/>
      <c r="GK20" s="244"/>
      <c r="GL20" s="244"/>
      <c r="GM20" s="244"/>
      <c r="GN20" s="244"/>
      <c r="GO20" s="244"/>
      <c r="GP20" s="244"/>
      <c r="GQ20" s="244"/>
      <c r="GR20" s="244"/>
      <c r="GS20" s="244"/>
      <c r="GT20" s="244"/>
      <c r="GU20" s="244"/>
      <c r="GV20" s="244"/>
      <c r="GW20" s="244"/>
      <c r="GX20" s="244"/>
      <c r="GY20" s="244"/>
      <c r="GZ20" s="244"/>
      <c r="HA20" s="244"/>
      <c r="HB20" s="244"/>
      <c r="HC20" s="244"/>
      <c r="HD20" s="244"/>
      <c r="HE20" s="244"/>
      <c r="HF20" s="244"/>
      <c r="HG20" s="244"/>
      <c r="HH20" s="244"/>
      <c r="HI20" s="244"/>
      <c r="HJ20" s="244"/>
      <c r="HK20" s="244"/>
      <c r="HL20" s="244"/>
      <c r="HM20" s="244"/>
      <c r="HN20" s="244"/>
      <c r="HO20" s="244"/>
      <c r="HP20" s="244"/>
      <c r="HQ20" s="244"/>
      <c r="HR20" s="244"/>
      <c r="HS20" s="244"/>
      <c r="HT20" s="244"/>
      <c r="HU20" s="244"/>
      <c r="HV20" s="244"/>
      <c r="HW20" s="244"/>
      <c r="HX20" s="244"/>
      <c r="HY20" s="244"/>
      <c r="HZ20" s="244"/>
      <c r="IA20" s="244"/>
      <c r="IB20" s="244"/>
      <c r="IC20" s="244"/>
      <c r="ID20" s="244"/>
      <c r="IE20" s="244"/>
      <c r="IF20" s="244"/>
      <c r="IG20" s="244"/>
      <c r="IH20" s="244"/>
      <c r="II20" s="244"/>
      <c r="IJ20" s="244"/>
      <c r="IK20" s="244"/>
      <c r="IL20" s="244"/>
      <c r="IM20" s="244"/>
      <c r="IN20" s="244"/>
      <c r="IO20" s="244"/>
      <c r="IP20" s="244"/>
      <c r="IQ20" s="244"/>
      <c r="IR20" s="244"/>
      <c r="IS20" s="244"/>
      <c r="IT20" s="244"/>
    </row>
    <row r="21" spans="1:254" s="43" customFormat="1" ht="24" customHeight="1">
      <c r="A21" s="245" t="s">
        <v>270</v>
      </c>
      <c r="B21" s="523" t="s">
        <v>307</v>
      </c>
      <c r="C21" s="523"/>
      <c r="D21" s="523"/>
      <c r="E21" s="523"/>
      <c r="F21" s="146">
        <v>0</v>
      </c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4"/>
      <c r="FO21" s="244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4"/>
      <c r="GB21" s="244"/>
      <c r="GC21" s="244"/>
      <c r="GD21" s="244"/>
      <c r="GE21" s="244"/>
      <c r="GF21" s="244"/>
      <c r="GG21" s="244"/>
      <c r="GH21" s="244"/>
      <c r="GI21" s="244"/>
      <c r="GJ21" s="244"/>
      <c r="GK21" s="244"/>
      <c r="GL21" s="244"/>
      <c r="GM21" s="244"/>
      <c r="GN21" s="244"/>
      <c r="GO21" s="244"/>
      <c r="GP21" s="244"/>
      <c r="GQ21" s="244"/>
      <c r="GR21" s="244"/>
      <c r="GS21" s="244"/>
      <c r="GT21" s="244"/>
      <c r="GU21" s="244"/>
      <c r="GV21" s="244"/>
      <c r="GW21" s="244"/>
      <c r="GX21" s="244"/>
      <c r="GY21" s="244"/>
      <c r="GZ21" s="244"/>
      <c r="HA21" s="244"/>
      <c r="HB21" s="244"/>
      <c r="HC21" s="244"/>
      <c r="HD21" s="244"/>
      <c r="HE21" s="244"/>
      <c r="HF21" s="244"/>
      <c r="HG21" s="244"/>
      <c r="HH21" s="244"/>
      <c r="HI21" s="244"/>
      <c r="HJ21" s="244"/>
      <c r="HK21" s="244"/>
      <c r="HL21" s="244"/>
      <c r="HM21" s="244"/>
      <c r="HN21" s="244"/>
      <c r="HO21" s="244"/>
      <c r="HP21" s="244"/>
      <c r="HQ21" s="244"/>
      <c r="HR21" s="244"/>
      <c r="HS21" s="244"/>
      <c r="HT21" s="244"/>
      <c r="HU21" s="244"/>
      <c r="HV21" s="244"/>
      <c r="HW21" s="244"/>
      <c r="HX21" s="244"/>
      <c r="HY21" s="244"/>
      <c r="HZ21" s="244"/>
      <c r="IA21" s="244"/>
      <c r="IB21" s="244"/>
      <c r="IC21" s="244"/>
      <c r="ID21" s="244"/>
      <c r="IE21" s="244"/>
      <c r="IF21" s="244"/>
      <c r="IG21" s="244"/>
      <c r="IH21" s="244"/>
      <c r="II21" s="244"/>
      <c r="IJ21" s="244"/>
      <c r="IK21" s="244"/>
      <c r="IL21" s="244"/>
      <c r="IM21" s="244"/>
      <c r="IN21" s="244"/>
      <c r="IO21" s="244"/>
      <c r="IP21" s="244"/>
      <c r="IQ21" s="244"/>
      <c r="IR21" s="244"/>
      <c r="IS21" s="244"/>
      <c r="IT21" s="244"/>
    </row>
    <row r="22" spans="1:254" s="43" customFormat="1" ht="37.5" customHeight="1">
      <c r="A22" s="243" t="s">
        <v>272</v>
      </c>
      <c r="B22" s="524" t="s">
        <v>3</v>
      </c>
      <c r="C22" s="525"/>
      <c r="D22" s="525"/>
      <c r="E22" s="526"/>
      <c r="F22" s="146">
        <v>0</v>
      </c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4"/>
      <c r="FL22" s="244"/>
      <c r="FM22" s="244"/>
      <c r="FN22" s="244"/>
      <c r="FO22" s="244"/>
      <c r="FP22" s="244"/>
      <c r="FQ22" s="244"/>
      <c r="FR22" s="244"/>
      <c r="FS22" s="244"/>
      <c r="FT22" s="244"/>
      <c r="FU22" s="244"/>
      <c r="FV22" s="244"/>
      <c r="FW22" s="244"/>
      <c r="FX22" s="244"/>
      <c r="FY22" s="244"/>
      <c r="FZ22" s="244"/>
      <c r="GA22" s="244"/>
      <c r="GB22" s="244"/>
      <c r="GC22" s="244"/>
      <c r="GD22" s="244"/>
      <c r="GE22" s="244"/>
      <c r="GF22" s="244"/>
      <c r="GG22" s="244"/>
      <c r="GH22" s="244"/>
      <c r="GI22" s="244"/>
      <c r="GJ22" s="244"/>
      <c r="GK22" s="244"/>
      <c r="GL22" s="244"/>
      <c r="GM22" s="244"/>
      <c r="GN22" s="244"/>
      <c r="GO22" s="244"/>
      <c r="GP22" s="244"/>
      <c r="GQ22" s="244"/>
      <c r="GR22" s="244"/>
      <c r="GS22" s="244"/>
      <c r="GT22" s="244"/>
      <c r="GU22" s="244"/>
      <c r="GV22" s="244"/>
      <c r="GW22" s="244"/>
      <c r="GX22" s="244"/>
      <c r="GY22" s="244"/>
      <c r="GZ22" s="244"/>
      <c r="HA22" s="244"/>
      <c r="HB22" s="244"/>
      <c r="HC22" s="244"/>
      <c r="HD22" s="244"/>
      <c r="HE22" s="244"/>
      <c r="HF22" s="244"/>
      <c r="HG22" s="244"/>
      <c r="HH22" s="244"/>
      <c r="HI22" s="244"/>
      <c r="HJ22" s="244"/>
      <c r="HK22" s="244"/>
      <c r="HL22" s="244"/>
      <c r="HM22" s="244"/>
      <c r="HN22" s="244"/>
      <c r="HO22" s="244"/>
      <c r="HP22" s="244"/>
      <c r="HQ22" s="244"/>
      <c r="HR22" s="244"/>
      <c r="HS22" s="244"/>
      <c r="HT22" s="244"/>
      <c r="HU22" s="244"/>
      <c r="HV22" s="244"/>
      <c r="HW22" s="244"/>
      <c r="HX22" s="244"/>
      <c r="HY22" s="244"/>
      <c r="HZ22" s="244"/>
      <c r="IA22" s="244"/>
      <c r="IB22" s="244"/>
      <c r="IC22" s="244"/>
      <c r="ID22" s="244"/>
      <c r="IE22" s="244"/>
      <c r="IF22" s="244"/>
      <c r="IG22" s="244"/>
      <c r="IH22" s="244"/>
      <c r="II22" s="244"/>
      <c r="IJ22" s="244"/>
      <c r="IK22" s="244"/>
      <c r="IL22" s="244"/>
      <c r="IM22" s="244"/>
      <c r="IN22" s="244"/>
      <c r="IO22" s="244"/>
      <c r="IP22" s="244"/>
      <c r="IQ22" s="244"/>
      <c r="IR22" s="244"/>
      <c r="IS22" s="244"/>
      <c r="IT22" s="244"/>
    </row>
    <row r="23" spans="1:254" s="43" customFormat="1" ht="28.5" customHeight="1">
      <c r="A23" s="243" t="s">
        <v>308</v>
      </c>
      <c r="B23" s="523" t="s">
        <v>309</v>
      </c>
      <c r="C23" s="523"/>
      <c r="D23" s="523"/>
      <c r="E23" s="523"/>
      <c r="F23" s="144">
        <v>0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4"/>
      <c r="FS23" s="244"/>
      <c r="FT23" s="244"/>
      <c r="FU23" s="244"/>
      <c r="FV23" s="244"/>
      <c r="FW23" s="244"/>
      <c r="FX23" s="244"/>
      <c r="FY23" s="244"/>
      <c r="FZ23" s="244"/>
      <c r="GA23" s="244"/>
      <c r="GB23" s="244"/>
      <c r="GC23" s="244"/>
      <c r="GD23" s="244"/>
      <c r="GE23" s="244"/>
      <c r="GF23" s="244"/>
      <c r="GG23" s="244"/>
      <c r="GH23" s="244"/>
      <c r="GI23" s="244"/>
      <c r="GJ23" s="244"/>
      <c r="GK23" s="244"/>
      <c r="GL23" s="244"/>
      <c r="GM23" s="244"/>
      <c r="GN23" s="244"/>
      <c r="GO23" s="244"/>
      <c r="GP23" s="244"/>
      <c r="GQ23" s="244"/>
      <c r="GR23" s="244"/>
      <c r="GS23" s="244"/>
      <c r="GT23" s="244"/>
      <c r="GU23" s="244"/>
      <c r="GV23" s="244"/>
      <c r="GW23" s="244"/>
      <c r="GX23" s="244"/>
      <c r="GY23" s="244"/>
      <c r="GZ23" s="244"/>
      <c r="HA23" s="244"/>
      <c r="HB23" s="244"/>
      <c r="HC23" s="244"/>
      <c r="HD23" s="244"/>
      <c r="HE23" s="244"/>
      <c r="HF23" s="244"/>
      <c r="HG23" s="244"/>
      <c r="HH23" s="244"/>
      <c r="HI23" s="244"/>
      <c r="HJ23" s="244"/>
      <c r="HK23" s="244"/>
      <c r="HL23" s="244"/>
      <c r="HM23" s="244"/>
      <c r="HN23" s="244"/>
      <c r="HO23" s="244"/>
      <c r="HP23" s="244"/>
      <c r="HQ23" s="244"/>
      <c r="HR23" s="244"/>
      <c r="HS23" s="244"/>
      <c r="HT23" s="244"/>
      <c r="HU23" s="244"/>
      <c r="HV23" s="244"/>
      <c r="HW23" s="244"/>
      <c r="HX23" s="244"/>
      <c r="HY23" s="244"/>
      <c r="HZ23" s="244"/>
      <c r="IA23" s="244"/>
      <c r="IB23" s="244"/>
      <c r="IC23" s="244"/>
      <c r="ID23" s="244"/>
      <c r="IE23" s="244"/>
      <c r="IF23" s="244"/>
      <c r="IG23" s="244"/>
      <c r="IH23" s="244"/>
      <c r="II23" s="244"/>
      <c r="IJ23" s="244"/>
      <c r="IK23" s="244"/>
      <c r="IL23" s="244"/>
      <c r="IM23" s="244"/>
      <c r="IN23" s="244"/>
      <c r="IO23" s="244"/>
      <c r="IP23" s="244"/>
      <c r="IQ23" s="244"/>
      <c r="IR23" s="244"/>
      <c r="IS23" s="244"/>
      <c r="IT23" s="244"/>
    </row>
    <row r="32" spans="1:5" ht="15.75">
      <c r="A32" s="147"/>
      <c r="B32" s="242"/>
      <c r="C32" s="242"/>
      <c r="D32" s="242"/>
      <c r="E32" s="242"/>
    </row>
  </sheetData>
  <sheetProtection selectLockedCells="1" selectUnlockedCells="1"/>
  <mergeCells count="22">
    <mergeCell ref="F3:F4"/>
    <mergeCell ref="B5:E5"/>
    <mergeCell ref="B6:E6"/>
    <mergeCell ref="B11:E11"/>
    <mergeCell ref="B9:E9"/>
    <mergeCell ref="B10:E10"/>
    <mergeCell ref="A3:A4"/>
    <mergeCell ref="B3:E4"/>
    <mergeCell ref="B7:E7"/>
    <mergeCell ref="B8:E8"/>
    <mergeCell ref="B15:E15"/>
    <mergeCell ref="B16:E16"/>
    <mergeCell ref="B12:E12"/>
    <mergeCell ref="B13:E13"/>
    <mergeCell ref="B14:E14"/>
    <mergeCell ref="B21:E21"/>
    <mergeCell ref="B22:E22"/>
    <mergeCell ref="B23:E23"/>
    <mergeCell ref="B17:E17"/>
    <mergeCell ref="B18:E18"/>
    <mergeCell ref="B19:E19"/>
    <mergeCell ref="B20:E20"/>
  </mergeCells>
  <printOptions/>
  <pageMargins left="0.69" right="0.3798611111111111" top="1.95" bottom="0.35" header="0.46" footer="0.5118055555555555"/>
  <pageSetup horizontalDpi="300" verticalDpi="300" orientation="portrait" paperSize="9" scale="96" r:id="rId1"/>
  <headerFooter alignWithMargins="0">
    <oddHeader>&amp;C&amp;"Garamond,Félkövér"&amp;14
    /2018. (   ) számú zárszámadási rendelethez 
Zalakomár Nagyközség Önkormányzata és intézményei maradványkimutatása 2017
. évben&amp;R&amp;8&amp;A
&amp;P.oldal
ezer Ft-ban</oddHeader>
  </headerFooter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8">
      <selection activeCell="L35" sqref="L35"/>
    </sheetView>
  </sheetViews>
  <sheetFormatPr defaultColWidth="9.00390625" defaultRowHeight="12.75"/>
  <cols>
    <col min="1" max="1" width="9.125" style="41" customWidth="1"/>
    <col min="2" max="4" width="9.125" style="22" customWidth="1"/>
    <col min="5" max="5" width="24.125" style="22" customWidth="1"/>
    <col min="6" max="6" width="14.125" style="41" customWidth="1"/>
  </cols>
  <sheetData>
    <row r="2" spans="1:6" ht="12.75" customHeight="1">
      <c r="A2" s="527" t="s">
        <v>65</v>
      </c>
      <c r="B2" s="536" t="s">
        <v>5</v>
      </c>
      <c r="C2" s="536"/>
      <c r="D2" s="536"/>
      <c r="E2" s="536"/>
      <c r="F2" s="530">
        <v>2017</v>
      </c>
    </row>
    <row r="3" spans="1:6" ht="16.5" customHeight="1">
      <c r="A3" s="527"/>
      <c r="B3" s="536"/>
      <c r="C3" s="536"/>
      <c r="D3" s="536"/>
      <c r="E3" s="536"/>
      <c r="F3" s="531"/>
    </row>
    <row r="4" spans="1:6" ht="21.75" customHeight="1">
      <c r="A4" s="246" t="s">
        <v>310</v>
      </c>
      <c r="B4" s="539" t="s">
        <v>311</v>
      </c>
      <c r="C4" s="539"/>
      <c r="D4" s="539"/>
      <c r="E4" s="539"/>
      <c r="F4" s="143">
        <v>69163</v>
      </c>
    </row>
    <row r="5" spans="1:6" ht="28.5" customHeight="1">
      <c r="A5" s="246" t="s">
        <v>312</v>
      </c>
      <c r="B5" s="533" t="s">
        <v>313</v>
      </c>
      <c r="C5" s="534"/>
      <c r="D5" s="534"/>
      <c r="E5" s="535"/>
      <c r="F5" s="143">
        <v>14271</v>
      </c>
    </row>
    <row r="6" spans="1:6" ht="18" customHeight="1">
      <c r="A6" s="246" t="s">
        <v>314</v>
      </c>
      <c r="B6" s="533" t="s">
        <v>315</v>
      </c>
      <c r="C6" s="537"/>
      <c r="D6" s="537"/>
      <c r="E6" s="538"/>
      <c r="F6" s="143">
        <v>1181</v>
      </c>
    </row>
    <row r="7" spans="1:6" ht="17.25" customHeight="1">
      <c r="A7" s="247" t="s">
        <v>21</v>
      </c>
      <c r="B7" s="541" t="s">
        <v>316</v>
      </c>
      <c r="C7" s="541"/>
      <c r="D7" s="541"/>
      <c r="E7" s="541"/>
      <c r="F7" s="144">
        <f>F4+F5+F6</f>
        <v>84615</v>
      </c>
    </row>
    <row r="8" spans="1:6" ht="15.75">
      <c r="A8" s="246" t="s">
        <v>317</v>
      </c>
      <c r="B8" s="540" t="s">
        <v>318</v>
      </c>
      <c r="C8" s="540"/>
      <c r="D8" s="540"/>
      <c r="E8" s="540"/>
      <c r="F8" s="143">
        <v>0</v>
      </c>
    </row>
    <row r="9" spans="1:6" ht="15.75">
      <c r="A9" s="246" t="s">
        <v>319</v>
      </c>
      <c r="B9" s="540" t="s">
        <v>320</v>
      </c>
      <c r="C9" s="540"/>
      <c r="D9" s="540"/>
      <c r="E9" s="540"/>
      <c r="F9" s="143">
        <v>0</v>
      </c>
    </row>
    <row r="10" spans="1:6" ht="18.75" customHeight="1">
      <c r="A10" s="247" t="s">
        <v>11</v>
      </c>
      <c r="B10" s="541" t="s">
        <v>321</v>
      </c>
      <c r="C10" s="541"/>
      <c r="D10" s="541"/>
      <c r="E10" s="541"/>
      <c r="F10" s="146">
        <v>0</v>
      </c>
    </row>
    <row r="11" spans="1:6" ht="30" customHeight="1">
      <c r="A11" s="246" t="s">
        <v>322</v>
      </c>
      <c r="B11" s="533" t="s">
        <v>323</v>
      </c>
      <c r="C11" s="534"/>
      <c r="D11" s="534"/>
      <c r="E11" s="535"/>
      <c r="F11" s="143">
        <v>271710</v>
      </c>
    </row>
    <row r="12" spans="1:6" ht="30.75" customHeight="1">
      <c r="A12" s="246" t="s">
        <v>299</v>
      </c>
      <c r="B12" s="533" t="s">
        <v>324</v>
      </c>
      <c r="C12" s="534"/>
      <c r="D12" s="534"/>
      <c r="E12" s="535"/>
      <c r="F12" s="143">
        <v>119858</v>
      </c>
    </row>
    <row r="13" spans="1:6" ht="30" customHeight="1">
      <c r="A13" s="246" t="s">
        <v>325</v>
      </c>
      <c r="B13" s="533" t="s">
        <v>353</v>
      </c>
      <c r="C13" s="537"/>
      <c r="D13" s="537"/>
      <c r="E13" s="538"/>
      <c r="F13" s="143">
        <v>8278</v>
      </c>
    </row>
    <row r="14" spans="1:6" ht="30" customHeight="1">
      <c r="A14" s="246" t="s">
        <v>328</v>
      </c>
      <c r="B14" s="533" t="s">
        <v>326</v>
      </c>
      <c r="C14" s="537"/>
      <c r="D14" s="537"/>
      <c r="E14" s="538"/>
      <c r="F14" s="143">
        <v>6486</v>
      </c>
    </row>
    <row r="15" spans="1:6" ht="20.25" customHeight="1">
      <c r="A15" s="247" t="s">
        <v>12</v>
      </c>
      <c r="B15" s="541" t="s">
        <v>327</v>
      </c>
      <c r="C15" s="541"/>
      <c r="D15" s="541"/>
      <c r="E15" s="541"/>
      <c r="F15" s="144">
        <f>F13+F12+F11+F14</f>
        <v>406332</v>
      </c>
    </row>
    <row r="16" spans="1:6" ht="18" customHeight="1">
      <c r="A16" s="246" t="s">
        <v>45</v>
      </c>
      <c r="B16" s="540" t="s">
        <v>329</v>
      </c>
      <c r="C16" s="540"/>
      <c r="D16" s="540"/>
      <c r="E16" s="540"/>
      <c r="F16" s="143">
        <v>17673</v>
      </c>
    </row>
    <row r="17" spans="1:6" ht="15.75">
      <c r="A17" s="248" t="s">
        <v>46</v>
      </c>
      <c r="B17" s="540" t="s">
        <v>330</v>
      </c>
      <c r="C17" s="540"/>
      <c r="D17" s="540"/>
      <c r="E17" s="540"/>
      <c r="F17" s="143">
        <v>55821</v>
      </c>
    </row>
    <row r="18" spans="1:6" s="251" customFormat="1" ht="15.75">
      <c r="A18" s="248" t="s">
        <v>47</v>
      </c>
      <c r="B18" s="540" t="s">
        <v>331</v>
      </c>
      <c r="C18" s="540"/>
      <c r="D18" s="540"/>
      <c r="E18" s="540"/>
      <c r="F18" s="250">
        <v>1368</v>
      </c>
    </row>
    <row r="19" spans="1:6" s="251" customFormat="1" ht="15.75">
      <c r="A19" s="248" t="s">
        <v>81</v>
      </c>
      <c r="B19" s="540" t="s">
        <v>332</v>
      </c>
      <c r="C19" s="540"/>
      <c r="D19" s="540"/>
      <c r="E19" s="540"/>
      <c r="F19" s="143">
        <v>1927</v>
      </c>
    </row>
    <row r="20" spans="1:6" s="252" customFormat="1" ht="15.75">
      <c r="A20" s="249" t="s">
        <v>160</v>
      </c>
      <c r="B20" s="541" t="s">
        <v>333</v>
      </c>
      <c r="C20" s="541"/>
      <c r="D20" s="541"/>
      <c r="E20" s="541"/>
      <c r="F20" s="146">
        <f>F16+F17+F18+F19</f>
        <v>76789</v>
      </c>
    </row>
    <row r="21" spans="1:6" s="251" customFormat="1" ht="15.75" customHeight="1">
      <c r="A21" s="248" t="s">
        <v>375</v>
      </c>
      <c r="B21" s="533" t="s">
        <v>334</v>
      </c>
      <c r="C21" s="534"/>
      <c r="D21" s="534"/>
      <c r="E21" s="535"/>
      <c r="F21" s="143">
        <v>82559</v>
      </c>
    </row>
    <row r="22" spans="1:6" s="251" customFormat="1" ht="15.75">
      <c r="A22" s="248" t="s">
        <v>376</v>
      </c>
      <c r="B22" s="540" t="s">
        <v>335</v>
      </c>
      <c r="C22" s="540"/>
      <c r="D22" s="540"/>
      <c r="E22" s="540"/>
      <c r="F22" s="143">
        <v>18652</v>
      </c>
    </row>
    <row r="23" spans="1:6" s="251" customFormat="1" ht="15.75" customHeight="1">
      <c r="A23" s="246" t="s">
        <v>82</v>
      </c>
      <c r="B23" s="533" t="s">
        <v>336</v>
      </c>
      <c r="C23" s="534"/>
      <c r="D23" s="534"/>
      <c r="E23" s="535"/>
      <c r="F23" s="143">
        <v>16195</v>
      </c>
    </row>
    <row r="24" spans="1:6" ht="15.75">
      <c r="A24" s="247" t="s">
        <v>337</v>
      </c>
      <c r="B24" s="541" t="s">
        <v>338</v>
      </c>
      <c r="C24" s="541"/>
      <c r="D24" s="541"/>
      <c r="E24" s="541"/>
      <c r="F24" s="144">
        <f>F21+F22+F23</f>
        <v>117406</v>
      </c>
    </row>
    <row r="25" spans="1:6" ht="15.75">
      <c r="A25" s="249" t="s">
        <v>16</v>
      </c>
      <c r="B25" s="541" t="s">
        <v>339</v>
      </c>
      <c r="C25" s="541"/>
      <c r="D25" s="541"/>
      <c r="E25" s="541"/>
      <c r="F25" s="146">
        <v>61610</v>
      </c>
    </row>
    <row r="26" spans="1:6" s="252" customFormat="1" ht="15.75">
      <c r="A26" s="249" t="s">
        <v>340</v>
      </c>
      <c r="B26" s="542" t="s">
        <v>341</v>
      </c>
      <c r="C26" s="543"/>
      <c r="D26" s="543"/>
      <c r="E26" s="544"/>
      <c r="F26" s="146">
        <v>257077</v>
      </c>
    </row>
    <row r="27" spans="1:6" s="252" customFormat="1" ht="15.75">
      <c r="A27" s="249" t="s">
        <v>294</v>
      </c>
      <c r="B27" s="541" t="s">
        <v>342</v>
      </c>
      <c r="C27" s="541"/>
      <c r="D27" s="541"/>
      <c r="E27" s="541"/>
      <c r="F27" s="146">
        <f>F7+F10+F15-F20-F24-F25-F26</f>
        <v>-21935</v>
      </c>
    </row>
    <row r="28" spans="1:6" ht="15.75">
      <c r="A28" s="246">
        <v>17</v>
      </c>
      <c r="B28" s="533" t="s">
        <v>343</v>
      </c>
      <c r="C28" s="534"/>
      <c r="D28" s="534"/>
      <c r="E28" s="535"/>
      <c r="F28" s="143">
        <v>0</v>
      </c>
    </row>
    <row r="29" spans="1:6" s="251" customFormat="1" ht="30.75" customHeight="1">
      <c r="A29" s="246">
        <v>18</v>
      </c>
      <c r="B29" s="533" t="s">
        <v>344</v>
      </c>
      <c r="C29" s="534"/>
      <c r="D29" s="534"/>
      <c r="E29" s="535"/>
      <c r="F29" s="250">
        <v>4</v>
      </c>
    </row>
    <row r="30" spans="1:6" s="251" customFormat="1" ht="15.75">
      <c r="A30" s="248">
        <v>19</v>
      </c>
      <c r="B30" s="540" t="s">
        <v>345</v>
      </c>
      <c r="C30" s="540"/>
      <c r="D30" s="540"/>
      <c r="E30" s="540"/>
      <c r="F30" s="143"/>
    </row>
    <row r="31" spans="1:6" s="252" customFormat="1" ht="18" customHeight="1">
      <c r="A31" s="249" t="s">
        <v>20</v>
      </c>
      <c r="B31" s="542" t="s">
        <v>346</v>
      </c>
      <c r="C31" s="543"/>
      <c r="D31" s="543"/>
      <c r="E31" s="544"/>
      <c r="F31" s="146">
        <f>F28+F29+F30</f>
        <v>4</v>
      </c>
    </row>
    <row r="32" spans="1:6" s="251" customFormat="1" ht="15.75">
      <c r="A32" s="248" t="s">
        <v>377</v>
      </c>
      <c r="B32" s="540" t="s">
        <v>347</v>
      </c>
      <c r="C32" s="540"/>
      <c r="D32" s="540"/>
      <c r="E32" s="540"/>
      <c r="F32" s="143"/>
    </row>
    <row r="33" spans="1:6" ht="15.75">
      <c r="A33" s="246">
        <v>25</v>
      </c>
      <c r="B33" s="533" t="s">
        <v>348</v>
      </c>
      <c r="C33" s="534"/>
      <c r="D33" s="534"/>
      <c r="E33" s="535"/>
      <c r="F33" s="143"/>
    </row>
    <row r="34" spans="1:6" s="251" customFormat="1" ht="15.75">
      <c r="A34" s="246" t="s">
        <v>378</v>
      </c>
      <c r="B34" s="540" t="s">
        <v>349</v>
      </c>
      <c r="C34" s="540"/>
      <c r="D34" s="540"/>
      <c r="E34" s="540"/>
      <c r="F34" s="250"/>
    </row>
    <row r="35" spans="1:6" ht="15.75">
      <c r="A35" s="249" t="s">
        <v>350</v>
      </c>
      <c r="B35" s="541" t="s">
        <v>351</v>
      </c>
      <c r="C35" s="541"/>
      <c r="D35" s="541"/>
      <c r="E35" s="541"/>
      <c r="F35" s="146">
        <f>F32+F33+F34</f>
        <v>0</v>
      </c>
    </row>
    <row r="36" spans="1:6" s="252" customFormat="1" ht="15.75">
      <c r="A36" s="249" t="s">
        <v>303</v>
      </c>
      <c r="B36" s="542" t="s">
        <v>352</v>
      </c>
      <c r="C36" s="543"/>
      <c r="D36" s="543"/>
      <c r="E36" s="544"/>
      <c r="F36" s="146">
        <f>F31-F35</f>
        <v>4</v>
      </c>
    </row>
    <row r="37" spans="1:6" s="252" customFormat="1" ht="15.75">
      <c r="A37" s="249" t="s">
        <v>263</v>
      </c>
      <c r="B37" s="541" t="s">
        <v>354</v>
      </c>
      <c r="C37" s="541"/>
      <c r="D37" s="541"/>
      <c r="E37" s="541"/>
      <c r="F37" s="146">
        <f>F27+F36</f>
        <v>-21931</v>
      </c>
    </row>
  </sheetData>
  <sheetProtection/>
  <mergeCells count="37">
    <mergeCell ref="B37:E37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4:E24"/>
    <mergeCell ref="B6:E6"/>
    <mergeCell ref="B13:E13"/>
    <mergeCell ref="B19:E19"/>
    <mergeCell ref="B20:E20"/>
    <mergeCell ref="B21:E21"/>
    <mergeCell ref="B22:E22"/>
    <mergeCell ref="B15:E15"/>
    <mergeCell ref="B16:E16"/>
    <mergeCell ref="B17:E17"/>
    <mergeCell ref="B18:E18"/>
    <mergeCell ref="B10:E10"/>
    <mergeCell ref="B11:E11"/>
    <mergeCell ref="B12:E12"/>
    <mergeCell ref="B23:E23"/>
    <mergeCell ref="A2:A3"/>
    <mergeCell ref="B2:E3"/>
    <mergeCell ref="B14:E14"/>
    <mergeCell ref="F2:F3"/>
    <mergeCell ref="B4:E4"/>
    <mergeCell ref="B8:E8"/>
    <mergeCell ref="B9:E9"/>
    <mergeCell ref="B5:E5"/>
    <mergeCell ref="B7:E7"/>
  </mergeCells>
  <printOptions/>
  <pageMargins left="0.84" right="0.44" top="1.15" bottom="0.29" header="0.36" footer="0.29"/>
  <pageSetup horizontalDpi="600" verticalDpi="600" orientation="portrait" paperSize="9" r:id="rId1"/>
  <headerFooter alignWithMargins="0">
    <oddHeader>&amp;C&amp;"Times New Roman,Félkövér"&amp;11
/2018. (    ) számú zárszámadási rendelethez Zalakomár Nagyközség Önkormányzata és intézményei eredménykimutatása 2017. évben&amp;R&amp;"Times New Roman,Normál"&amp;8 10. melléklet
1.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SheetLayoutView="56" workbookViewId="0" topLeftCell="A1">
      <selection activeCell="I36" sqref="I36"/>
    </sheetView>
  </sheetViews>
  <sheetFormatPr defaultColWidth="9.00390625" defaultRowHeight="12.75"/>
  <cols>
    <col min="1" max="1" width="4.625" style="22" customWidth="1"/>
    <col min="2" max="2" width="31.875" style="22" bestFit="1" customWidth="1"/>
    <col min="3" max="3" width="12.125" style="22" customWidth="1"/>
    <col min="4" max="4" width="12.75390625" style="22" customWidth="1"/>
    <col min="5" max="5" width="11.625" style="22" customWidth="1"/>
    <col min="6" max="6" width="10.75390625" style="391" customWidth="1"/>
    <col min="7" max="7" width="4.625" style="22" customWidth="1"/>
    <col min="8" max="8" width="28.25390625" style="22" bestFit="1" customWidth="1"/>
    <col min="9" max="9" width="12.00390625" style="22" customWidth="1"/>
    <col min="10" max="10" width="13.25390625" style="22" customWidth="1"/>
    <col min="11" max="11" width="12.00390625" style="22" customWidth="1"/>
    <col min="12" max="12" width="9.125" style="391" customWidth="1"/>
    <col min="13" max="13" width="13.625" style="22" customWidth="1"/>
    <col min="14" max="14" width="9.125" style="22" customWidth="1"/>
    <col min="15" max="15" width="9.125" style="11" customWidth="1"/>
  </cols>
  <sheetData>
    <row r="1" spans="1:12" ht="15">
      <c r="A1" s="345"/>
      <c r="B1" s="345"/>
      <c r="C1" s="345"/>
      <c r="D1" s="345"/>
      <c r="E1" s="345"/>
      <c r="F1" s="385"/>
      <c r="G1" s="345"/>
      <c r="H1" s="345"/>
      <c r="I1" s="345"/>
      <c r="J1" s="345"/>
      <c r="K1" s="345"/>
      <c r="L1" s="385"/>
    </row>
    <row r="2" spans="1:12" ht="47.25" customHeight="1">
      <c r="A2" s="345"/>
      <c r="B2" s="345"/>
      <c r="C2" s="345"/>
      <c r="D2" s="345"/>
      <c r="E2" s="345"/>
      <c r="F2" s="385"/>
      <c r="G2" s="345"/>
      <c r="H2" s="345"/>
      <c r="I2" s="345"/>
      <c r="J2" s="345"/>
      <c r="K2" s="345"/>
      <c r="L2" s="385"/>
    </row>
    <row r="3" spans="1:12" ht="22.5" customHeight="1">
      <c r="A3" s="345"/>
      <c r="B3" s="345"/>
      <c r="C3" s="345"/>
      <c r="D3" s="345"/>
      <c r="E3" s="345"/>
      <c r="F3" s="385"/>
      <c r="G3" s="345"/>
      <c r="H3" s="345"/>
      <c r="I3" s="345"/>
      <c r="J3" s="345"/>
      <c r="K3" s="345"/>
      <c r="L3" s="385"/>
    </row>
    <row r="4" spans="1:12" ht="15" customHeight="1">
      <c r="A4" s="346"/>
      <c r="B4" s="346"/>
      <c r="C4" s="346"/>
      <c r="D4" s="346"/>
      <c r="E4" s="346"/>
      <c r="F4" s="386"/>
      <c r="G4" s="346"/>
      <c r="H4" s="346"/>
      <c r="I4" s="346"/>
      <c r="J4" s="346"/>
      <c r="K4" s="347"/>
      <c r="L4" s="386"/>
    </row>
    <row r="5" spans="1:14" s="384" customFormat="1" ht="37.5" customHeight="1">
      <c r="A5" s="479" t="s">
        <v>109</v>
      </c>
      <c r="B5" s="479" t="s">
        <v>26</v>
      </c>
      <c r="C5" s="478" t="s">
        <v>382</v>
      </c>
      <c r="D5" s="476" t="s">
        <v>383</v>
      </c>
      <c r="E5" s="478" t="s">
        <v>384</v>
      </c>
      <c r="F5" s="477" t="s">
        <v>27</v>
      </c>
      <c r="G5" s="479" t="s">
        <v>109</v>
      </c>
      <c r="H5" s="479" t="s">
        <v>26</v>
      </c>
      <c r="I5" s="478" t="s">
        <v>382</v>
      </c>
      <c r="J5" s="478" t="s">
        <v>383</v>
      </c>
      <c r="K5" s="476" t="s">
        <v>384</v>
      </c>
      <c r="L5" s="477" t="s">
        <v>27</v>
      </c>
      <c r="M5" s="383"/>
      <c r="N5" s="383"/>
    </row>
    <row r="6" spans="1:14" s="384" customFormat="1" ht="23.25" customHeight="1">
      <c r="A6" s="479"/>
      <c r="B6" s="479"/>
      <c r="C6" s="478"/>
      <c r="D6" s="476"/>
      <c r="E6" s="478"/>
      <c r="F6" s="477"/>
      <c r="G6" s="479"/>
      <c r="H6" s="479"/>
      <c r="I6" s="478"/>
      <c r="J6" s="478"/>
      <c r="K6" s="476"/>
      <c r="L6" s="477"/>
      <c r="M6" s="383"/>
      <c r="N6" s="383"/>
    </row>
    <row r="7" spans="1:12" ht="15" customHeight="1">
      <c r="A7" s="348"/>
      <c r="B7" s="349" t="s">
        <v>209</v>
      </c>
      <c r="C7" s="350"/>
      <c r="D7" s="350"/>
      <c r="E7" s="350"/>
      <c r="F7" s="387"/>
      <c r="G7" s="351"/>
      <c r="H7" s="352" t="s">
        <v>225</v>
      </c>
      <c r="I7" s="353"/>
      <c r="J7" s="353"/>
      <c r="K7" s="354"/>
      <c r="L7" s="392"/>
    </row>
    <row r="8" spans="1:12" ht="15" customHeight="1">
      <c r="A8" s="348" t="s">
        <v>8</v>
      </c>
      <c r="B8" s="355" t="s">
        <v>210</v>
      </c>
      <c r="C8" s="350"/>
      <c r="D8" s="350"/>
      <c r="E8" s="350"/>
      <c r="F8" s="388"/>
      <c r="G8" s="351" t="s">
        <v>8</v>
      </c>
      <c r="H8" s="356" t="s">
        <v>226</v>
      </c>
      <c r="I8" s="357">
        <f>SUM(I9:I11)</f>
        <v>226071</v>
      </c>
      <c r="J8" s="357">
        <f>SUM(J9:J11)</f>
        <v>236610</v>
      </c>
      <c r="K8" s="357">
        <f>SUM(K9:K11)</f>
        <v>214250</v>
      </c>
      <c r="L8" s="393">
        <v>0.9518030556071009</v>
      </c>
    </row>
    <row r="9" spans="1:12" ht="15" customHeight="1">
      <c r="A9" s="348"/>
      <c r="B9" s="355" t="s">
        <v>211</v>
      </c>
      <c r="C9" s="350">
        <f>SUM('1. melléklet'!C6:C10)</f>
        <v>256310</v>
      </c>
      <c r="D9" s="350">
        <f>SUM('1. melléklet'!D6:D10)</f>
        <v>271710</v>
      </c>
      <c r="E9" s="350">
        <f>SUM('1. melléklet'!E6:E10)</f>
        <v>271710</v>
      </c>
      <c r="F9" s="388">
        <v>1</v>
      </c>
      <c r="G9" s="351"/>
      <c r="H9" s="356" t="s">
        <v>227</v>
      </c>
      <c r="I9" s="354">
        <v>89568</v>
      </c>
      <c r="J9" s="350">
        <v>104144</v>
      </c>
      <c r="K9" s="354">
        <v>102418</v>
      </c>
      <c r="L9" s="393">
        <v>0.971331045112</v>
      </c>
    </row>
    <row r="10" spans="1:12" ht="15" customHeight="1">
      <c r="A10" s="348"/>
      <c r="B10" s="355" t="s">
        <v>212</v>
      </c>
      <c r="C10" s="350"/>
      <c r="D10" s="350"/>
      <c r="E10" s="350"/>
      <c r="F10" s="388"/>
      <c r="G10" s="351"/>
      <c r="H10" s="356" t="s">
        <v>228</v>
      </c>
      <c r="I10" s="354">
        <v>13482</v>
      </c>
      <c r="J10" s="350">
        <v>16787</v>
      </c>
      <c r="K10" s="354">
        <v>16787</v>
      </c>
      <c r="L10" s="393">
        <v>0.9647586278803044</v>
      </c>
    </row>
    <row r="11" spans="1:12" ht="15" customHeight="1">
      <c r="A11" s="348"/>
      <c r="B11" s="355" t="s">
        <v>213</v>
      </c>
      <c r="C11" s="350"/>
      <c r="D11" s="350"/>
      <c r="E11" s="350"/>
      <c r="F11" s="388"/>
      <c r="G11" s="351"/>
      <c r="H11" s="356" t="s">
        <v>229</v>
      </c>
      <c r="I11" s="354">
        <v>123021</v>
      </c>
      <c r="J11" s="350">
        <v>115679</v>
      </c>
      <c r="K11" s="354">
        <v>95045</v>
      </c>
      <c r="L11" s="393">
        <v>0.9321220781872002</v>
      </c>
    </row>
    <row r="12" spans="1:12" ht="15" customHeight="1">
      <c r="A12" s="348"/>
      <c r="B12" s="355" t="s">
        <v>214</v>
      </c>
      <c r="C12" s="350">
        <v>107389</v>
      </c>
      <c r="D12" s="350">
        <v>141988</v>
      </c>
      <c r="E12" s="350">
        <v>123016</v>
      </c>
      <c r="F12" s="388">
        <v>0.9998703873132052</v>
      </c>
      <c r="G12" s="351" t="s">
        <v>9</v>
      </c>
      <c r="H12" s="356" t="s">
        <v>230</v>
      </c>
      <c r="I12" s="357">
        <f>I13+I14+I15</f>
        <v>57749</v>
      </c>
      <c r="J12" s="357">
        <f>J13+J14+J15</f>
        <v>60510</v>
      </c>
      <c r="K12" s="357">
        <f>K13+K14+K15</f>
        <v>58817</v>
      </c>
      <c r="L12" s="393">
        <v>0.975529930473122</v>
      </c>
    </row>
    <row r="13" spans="1:12" ht="15" customHeight="1">
      <c r="A13" s="348"/>
      <c r="B13" s="355" t="s">
        <v>144</v>
      </c>
      <c r="C13" s="350">
        <f>C9+C12</f>
        <v>363699</v>
      </c>
      <c r="D13" s="350">
        <f>D9+D12</f>
        <v>413698</v>
      </c>
      <c r="E13" s="350">
        <f>E9+E12</f>
        <v>394726</v>
      </c>
      <c r="F13" s="388">
        <v>0.9999619416901919</v>
      </c>
      <c r="G13" s="351"/>
      <c r="H13" s="356" t="s">
        <v>231</v>
      </c>
      <c r="I13" s="354">
        <v>41262</v>
      </c>
      <c r="J13" s="350">
        <v>43699</v>
      </c>
      <c r="K13" s="354">
        <v>43190</v>
      </c>
      <c r="L13" s="393">
        <v>0.9998948530571473</v>
      </c>
    </row>
    <row r="14" spans="1:12" ht="15" customHeight="1">
      <c r="A14" s="348" t="s">
        <v>29</v>
      </c>
      <c r="B14" s="355" t="s">
        <v>114</v>
      </c>
      <c r="C14" s="350"/>
      <c r="D14" s="350"/>
      <c r="E14" s="350"/>
      <c r="F14" s="388"/>
      <c r="G14" s="351"/>
      <c r="H14" s="356" t="s">
        <v>232</v>
      </c>
      <c r="I14" s="354">
        <v>9056</v>
      </c>
      <c r="J14" s="350">
        <v>9313</v>
      </c>
      <c r="K14" s="354">
        <v>9313</v>
      </c>
      <c r="L14" s="393">
        <v>0.9998042861336726</v>
      </c>
    </row>
    <row r="15" spans="1:256" s="6" customFormat="1" ht="15" customHeight="1">
      <c r="A15" s="348"/>
      <c r="B15" s="358" t="s">
        <v>215</v>
      </c>
      <c r="C15" s="350"/>
      <c r="D15" s="350"/>
      <c r="E15" s="350"/>
      <c r="F15" s="388"/>
      <c r="G15" s="351"/>
      <c r="H15" s="356" t="s">
        <v>233</v>
      </c>
      <c r="I15" s="354">
        <v>7431</v>
      </c>
      <c r="J15" s="350">
        <v>7498</v>
      </c>
      <c r="K15" s="354">
        <v>6314</v>
      </c>
      <c r="L15" s="393">
        <v>0.8658138014753946</v>
      </c>
      <c r="M15" s="25"/>
      <c r="N15" s="25"/>
      <c r="O15" s="26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" customHeight="1">
      <c r="A16" s="348"/>
      <c r="B16" s="358" t="s">
        <v>216</v>
      </c>
      <c r="C16" s="350"/>
      <c r="D16" s="350"/>
      <c r="E16" s="350"/>
      <c r="F16" s="388"/>
      <c r="G16" s="351" t="s">
        <v>110</v>
      </c>
      <c r="H16" s="356" t="s">
        <v>234</v>
      </c>
      <c r="I16" s="357">
        <f>I17+I18+I19</f>
        <v>8586</v>
      </c>
      <c r="J16" s="357">
        <f>J17+J18+J19</f>
        <v>8839</v>
      </c>
      <c r="K16" s="357">
        <f>K17+K18+K19</f>
        <v>7665</v>
      </c>
      <c r="L16" s="393">
        <v>0.8864250946457545</v>
      </c>
      <c r="M16" s="25"/>
      <c r="N16" s="25"/>
      <c r="O16" s="2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>
      <c r="A17" s="348"/>
      <c r="B17" s="358" t="s">
        <v>217</v>
      </c>
      <c r="C17" s="359"/>
      <c r="D17" s="350"/>
      <c r="E17" s="350"/>
      <c r="F17" s="388"/>
      <c r="G17" s="351"/>
      <c r="H17" s="356" t="s">
        <v>235</v>
      </c>
      <c r="I17" s="357">
        <v>4584</v>
      </c>
      <c r="J17" s="350">
        <v>4915</v>
      </c>
      <c r="K17" s="357">
        <v>4686</v>
      </c>
      <c r="L17" s="393">
        <v>0.998323754789272</v>
      </c>
      <c r="M17" s="25"/>
      <c r="N17" s="25"/>
      <c r="O17" s="26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" customHeight="1">
      <c r="A18" s="348"/>
      <c r="B18" s="358" t="s">
        <v>218</v>
      </c>
      <c r="C18" s="359">
        <v>21900</v>
      </c>
      <c r="D18" s="350">
        <v>21900</v>
      </c>
      <c r="E18" s="350">
        <v>22221</v>
      </c>
      <c r="F18" s="388">
        <v>1.0366666666666666</v>
      </c>
      <c r="G18" s="351"/>
      <c r="H18" s="356" t="s">
        <v>236</v>
      </c>
      <c r="I18" s="354">
        <v>1026</v>
      </c>
      <c r="J18" s="350">
        <v>1107</v>
      </c>
      <c r="K18" s="354">
        <v>1051</v>
      </c>
      <c r="L18" s="393">
        <v>0.9929328621908127</v>
      </c>
      <c r="M18" s="25"/>
      <c r="N18" s="25"/>
      <c r="O18" s="26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" customHeight="1">
      <c r="A19" s="348"/>
      <c r="B19" s="355" t="s">
        <v>219</v>
      </c>
      <c r="C19" s="350">
        <v>42000</v>
      </c>
      <c r="D19" s="350">
        <v>42000</v>
      </c>
      <c r="E19" s="350">
        <v>43216</v>
      </c>
      <c r="F19" s="388">
        <v>0.9301296372717829</v>
      </c>
      <c r="G19" s="351"/>
      <c r="H19" s="356" t="s">
        <v>32</v>
      </c>
      <c r="I19" s="354">
        <v>2976</v>
      </c>
      <c r="J19" s="350">
        <v>2817</v>
      </c>
      <c r="K19" s="354">
        <v>1928</v>
      </c>
      <c r="L19" s="393">
        <v>0.7371094742189485</v>
      </c>
      <c r="M19" s="25"/>
      <c r="N19" s="25"/>
      <c r="O19" s="26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" customHeight="1">
      <c r="A20" s="360"/>
      <c r="B20" s="361" t="s">
        <v>220</v>
      </c>
      <c r="C20" s="362">
        <v>2400</v>
      </c>
      <c r="D20" s="362">
        <v>2400</v>
      </c>
      <c r="E20" s="362">
        <v>3541</v>
      </c>
      <c r="F20" s="388">
        <v>0.9301296372717829</v>
      </c>
      <c r="G20" s="363" t="s">
        <v>31</v>
      </c>
      <c r="H20" s="364" t="s">
        <v>116</v>
      </c>
      <c r="I20" s="365">
        <v>25035</v>
      </c>
      <c r="J20" s="366">
        <v>25423</v>
      </c>
      <c r="K20" s="366">
        <v>21235</v>
      </c>
      <c r="L20" s="393">
        <v>0.8226064302208538</v>
      </c>
      <c r="M20" s="25"/>
      <c r="N20" s="25"/>
      <c r="O20" s="26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>
      <c r="A21" s="367"/>
      <c r="B21" s="368" t="s">
        <v>118</v>
      </c>
      <c r="C21" s="369">
        <f>C18+C19+C20</f>
        <v>66300</v>
      </c>
      <c r="D21" s="369">
        <f>D18+D19+D20</f>
        <v>66300</v>
      </c>
      <c r="E21" s="369">
        <f>E18+E19+E20</f>
        <v>68978</v>
      </c>
      <c r="F21" s="388">
        <v>1.0015731287904266</v>
      </c>
      <c r="G21" s="370" t="s">
        <v>34</v>
      </c>
      <c r="H21" s="371" t="s">
        <v>192</v>
      </c>
      <c r="I21" s="372">
        <v>136517</v>
      </c>
      <c r="J21" s="369">
        <v>150842</v>
      </c>
      <c r="K21" s="373">
        <v>141881</v>
      </c>
      <c r="L21" s="393">
        <v>0.9377630890350178</v>
      </c>
      <c r="M21" s="25"/>
      <c r="N21" s="25"/>
      <c r="O21" s="26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" customHeight="1">
      <c r="A22" s="367" t="s">
        <v>30</v>
      </c>
      <c r="B22" s="368" t="s">
        <v>7</v>
      </c>
      <c r="C22" s="369">
        <v>14321</v>
      </c>
      <c r="D22" s="369">
        <v>19406</v>
      </c>
      <c r="E22" s="369">
        <v>17716</v>
      </c>
      <c r="F22" s="388">
        <v>1.2831204608064113</v>
      </c>
      <c r="G22" s="374"/>
      <c r="H22" s="375" t="s">
        <v>37</v>
      </c>
      <c r="I22" s="376">
        <f>I8+I12+I16+I20+I21</f>
        <v>453958</v>
      </c>
      <c r="J22" s="376">
        <f>J8+J12+J16+J20+J21</f>
        <v>482224</v>
      </c>
      <c r="K22" s="376">
        <f>K8+K12+K16+K20+K21</f>
        <v>443848</v>
      </c>
      <c r="L22" s="394">
        <v>0.9365020858813476</v>
      </c>
      <c r="M22" s="25"/>
      <c r="N22" s="25"/>
      <c r="O22" s="26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 customHeight="1">
      <c r="A23" s="367" t="s">
        <v>111</v>
      </c>
      <c r="B23" s="368" t="s">
        <v>117</v>
      </c>
      <c r="C23" s="369"/>
      <c r="D23" s="369">
        <v>80</v>
      </c>
      <c r="E23" s="369">
        <v>165</v>
      </c>
      <c r="F23" s="388"/>
      <c r="G23" s="370"/>
      <c r="H23" s="377"/>
      <c r="I23" s="372"/>
      <c r="J23" s="378"/>
      <c r="K23" s="372"/>
      <c r="L23" s="393"/>
      <c r="M23" s="25"/>
      <c r="N23" s="25"/>
      <c r="O23" s="26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21" customFormat="1" ht="18" customHeight="1">
      <c r="A24" s="412"/>
      <c r="B24" s="413" t="s">
        <v>10</v>
      </c>
      <c r="C24" s="414">
        <f>C22+C23+C21+C13</f>
        <v>444320</v>
      </c>
      <c r="D24" s="414">
        <f>D22+D23+D21+D13</f>
        <v>499484</v>
      </c>
      <c r="E24" s="414">
        <f>E22+E23+E21+E13</f>
        <v>481585</v>
      </c>
      <c r="F24" s="415">
        <v>1.009426344741073</v>
      </c>
      <c r="G24" s="416"/>
      <c r="H24" s="417"/>
      <c r="I24" s="418"/>
      <c r="J24" s="419"/>
      <c r="K24" s="418"/>
      <c r="L24" s="420"/>
      <c r="M24" s="44"/>
      <c r="N24" s="44"/>
      <c r="FM24" s="251"/>
      <c r="FN24" s="251"/>
      <c r="FO24" s="251"/>
      <c r="FP24" s="251"/>
      <c r="FQ24" s="251"/>
      <c r="FR24" s="251"/>
      <c r="FS24" s="251"/>
      <c r="FT24" s="251"/>
      <c r="FU24" s="251"/>
      <c r="FV24" s="251"/>
      <c r="FW24" s="251"/>
      <c r="FX24" s="251"/>
      <c r="FY24" s="251"/>
      <c r="FZ24" s="251"/>
      <c r="GA24" s="251"/>
      <c r="GB24" s="251"/>
      <c r="GC24" s="251"/>
      <c r="GD24" s="251"/>
      <c r="GE24" s="251"/>
      <c r="GF24" s="251"/>
      <c r="GG24" s="251"/>
      <c r="GH24" s="251"/>
      <c r="GI24" s="251"/>
      <c r="GJ24" s="251"/>
      <c r="GK24" s="251"/>
      <c r="GL24" s="251"/>
      <c r="GM24" s="251"/>
      <c r="GN24" s="251"/>
      <c r="GO24" s="251"/>
      <c r="GP24" s="251"/>
      <c r="GQ24" s="251"/>
      <c r="GR24" s="251"/>
      <c r="GS24" s="251"/>
      <c r="GT24" s="251"/>
      <c r="GU24" s="251"/>
      <c r="GV24" s="251"/>
      <c r="GW24" s="251"/>
      <c r="GX24" s="251"/>
      <c r="GY24" s="251"/>
      <c r="GZ24" s="251"/>
      <c r="HA24" s="251"/>
      <c r="HB24" s="251"/>
      <c r="HC24" s="251"/>
      <c r="HD24" s="251"/>
      <c r="HE24" s="251"/>
      <c r="HF24" s="251"/>
      <c r="HG24" s="251"/>
      <c r="HH24" s="251"/>
      <c r="HI24" s="251"/>
      <c r="HJ24" s="251"/>
      <c r="HK24" s="251"/>
      <c r="HL24" s="251"/>
      <c r="HM24" s="251"/>
      <c r="HN24" s="251"/>
      <c r="HO24" s="251"/>
      <c r="HP24" s="251"/>
      <c r="HQ24" s="251"/>
      <c r="HR24" s="251"/>
      <c r="HS24" s="251"/>
      <c r="HT24" s="251"/>
      <c r="HU24" s="251"/>
      <c r="HV24" s="251"/>
      <c r="HW24" s="251"/>
      <c r="HX24" s="251"/>
      <c r="HY24" s="251"/>
      <c r="HZ24" s="251"/>
      <c r="IA24" s="251"/>
      <c r="IB24" s="251"/>
      <c r="IC24" s="251"/>
      <c r="ID24" s="251"/>
      <c r="IE24" s="251"/>
      <c r="IF24" s="251"/>
      <c r="IG24" s="251"/>
      <c r="IH24" s="251"/>
      <c r="II24" s="251"/>
      <c r="IJ24" s="251"/>
      <c r="IK24" s="251"/>
      <c r="IL24" s="251"/>
      <c r="IM24" s="251"/>
      <c r="IN24" s="251"/>
      <c r="IO24" s="251"/>
      <c r="IP24" s="251"/>
      <c r="IQ24" s="251"/>
      <c r="IR24" s="251"/>
      <c r="IS24" s="251"/>
      <c r="IT24" s="251"/>
      <c r="IU24" s="251"/>
      <c r="IV24" s="251"/>
    </row>
    <row r="25" spans="1:256" s="7" customFormat="1" ht="18" customHeight="1">
      <c r="A25" s="367"/>
      <c r="B25" s="379" t="s">
        <v>221</v>
      </c>
      <c r="C25" s="369"/>
      <c r="D25" s="369"/>
      <c r="E25" s="369"/>
      <c r="F25" s="388"/>
      <c r="G25" s="370"/>
      <c r="H25" s="377" t="s">
        <v>67</v>
      </c>
      <c r="I25" s="372"/>
      <c r="J25" s="378"/>
      <c r="K25" s="372"/>
      <c r="L25" s="393"/>
      <c r="M25" s="27"/>
      <c r="N25" s="27"/>
      <c r="O25" s="2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6" customFormat="1" ht="18" customHeight="1">
      <c r="A26" s="367" t="s">
        <v>28</v>
      </c>
      <c r="B26" s="368" t="s">
        <v>222</v>
      </c>
      <c r="C26" s="369"/>
      <c r="D26" s="369"/>
      <c r="E26" s="369"/>
      <c r="F26" s="388"/>
      <c r="G26" s="370" t="s">
        <v>8</v>
      </c>
      <c r="H26" s="380" t="s">
        <v>42</v>
      </c>
      <c r="I26" s="372">
        <v>3510</v>
      </c>
      <c r="J26" s="378">
        <v>18166</v>
      </c>
      <c r="K26" s="372">
        <v>17638</v>
      </c>
      <c r="L26" s="393">
        <v>0.9901234567901235</v>
      </c>
      <c r="M26" s="25"/>
      <c r="N26" s="25"/>
      <c r="O26" s="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" customHeight="1">
      <c r="A27" s="367" t="s">
        <v>29</v>
      </c>
      <c r="B27" s="368" t="s">
        <v>119</v>
      </c>
      <c r="C27" s="369">
        <v>360</v>
      </c>
      <c r="D27" s="369">
        <v>360</v>
      </c>
      <c r="E27" s="369">
        <v>5410</v>
      </c>
      <c r="F27" s="388">
        <v>1</v>
      </c>
      <c r="G27" s="370" t="s">
        <v>9</v>
      </c>
      <c r="H27" s="380" t="s">
        <v>43</v>
      </c>
      <c r="I27" s="372">
        <v>30239</v>
      </c>
      <c r="J27" s="378">
        <v>48447</v>
      </c>
      <c r="K27" s="372">
        <v>39164</v>
      </c>
      <c r="L27" s="393">
        <v>0.9812965248943254</v>
      </c>
      <c r="M27" s="25"/>
      <c r="N27" s="25"/>
      <c r="O27" s="26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" customHeight="1">
      <c r="A28" s="367" t="s">
        <v>30</v>
      </c>
      <c r="B28" s="368" t="s">
        <v>174</v>
      </c>
      <c r="C28" s="369"/>
      <c r="D28" s="369"/>
      <c r="E28" s="369"/>
      <c r="F28" s="388">
        <v>1</v>
      </c>
      <c r="G28" s="370" t="s">
        <v>30</v>
      </c>
      <c r="H28" s="380" t="s">
        <v>199</v>
      </c>
      <c r="I28" s="372"/>
      <c r="J28" s="378"/>
      <c r="K28" s="372"/>
      <c r="L28" s="393">
        <v>1</v>
      </c>
      <c r="M28" s="25"/>
      <c r="N28" s="25"/>
      <c r="O28" s="26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10" customFormat="1" ht="15">
      <c r="A29" s="370"/>
      <c r="B29" s="381" t="s">
        <v>223</v>
      </c>
      <c r="C29" s="382">
        <f>C27+C26+C28</f>
        <v>360</v>
      </c>
      <c r="D29" s="382">
        <f>D27+D26+D28</f>
        <v>360</v>
      </c>
      <c r="E29" s="382">
        <f>E27+E26+E28</f>
        <v>5410</v>
      </c>
      <c r="F29" s="389">
        <v>1.00377888572333</v>
      </c>
      <c r="G29" s="370"/>
      <c r="H29" s="377" t="s">
        <v>237</v>
      </c>
      <c r="I29" s="382">
        <f>I26+I27+I28</f>
        <v>33749</v>
      </c>
      <c r="J29" s="382">
        <f>J26+J27+J28</f>
        <v>66613</v>
      </c>
      <c r="K29" s="382">
        <f>K26+K27+K28</f>
        <v>56802</v>
      </c>
      <c r="L29" s="394">
        <v>0.9895527986552006</v>
      </c>
      <c r="M29" s="24"/>
      <c r="N29" s="24"/>
      <c r="O29" s="9"/>
    </row>
    <row r="30" spans="1:15" s="10" customFormat="1" ht="20.25" customHeight="1">
      <c r="A30" s="370"/>
      <c r="B30" s="381" t="s">
        <v>38</v>
      </c>
      <c r="C30" s="382">
        <v>51970</v>
      </c>
      <c r="D30" s="382">
        <v>57936</v>
      </c>
      <c r="E30" s="382">
        <v>67051</v>
      </c>
      <c r="F30" s="389">
        <v>1.7730779232036058</v>
      </c>
      <c r="G30" s="370"/>
      <c r="H30" s="377" t="s">
        <v>24</v>
      </c>
      <c r="I30" s="382">
        <v>8943</v>
      </c>
      <c r="J30" s="382">
        <v>8943</v>
      </c>
      <c r="K30" s="382">
        <v>8943</v>
      </c>
      <c r="L30" s="394">
        <v>1</v>
      </c>
      <c r="M30" s="24"/>
      <c r="N30" s="24"/>
      <c r="O30" s="9"/>
    </row>
    <row r="31" spans="1:14" s="425" customFormat="1" ht="19.5" customHeight="1">
      <c r="A31" s="416"/>
      <c r="B31" s="422" t="s">
        <v>224</v>
      </c>
      <c r="C31" s="423">
        <f>C30+C29+C24</f>
        <v>496650</v>
      </c>
      <c r="D31" s="423">
        <f>D30+D29+D24</f>
        <v>557780</v>
      </c>
      <c r="E31" s="423">
        <f>E30+E29+E24</f>
        <v>554046</v>
      </c>
      <c r="F31" s="415">
        <v>1.0232449194289595</v>
      </c>
      <c r="G31" s="416"/>
      <c r="H31" s="417" t="s">
        <v>238</v>
      </c>
      <c r="I31" s="423">
        <f>I30+I29+I22</f>
        <v>496650</v>
      </c>
      <c r="J31" s="423">
        <f>J30+J29+J22</f>
        <v>557780</v>
      </c>
      <c r="K31" s="423">
        <f>K30+K29+K22</f>
        <v>509593</v>
      </c>
      <c r="L31" s="424">
        <v>0.9435076404530797</v>
      </c>
      <c r="M31" s="46"/>
      <c r="N31" s="46"/>
    </row>
    <row r="32" spans="1:15" s="10" customFormat="1" ht="15">
      <c r="A32" s="24"/>
      <c r="B32" s="24"/>
      <c r="C32" s="24"/>
      <c r="D32" s="24"/>
      <c r="E32" s="24"/>
      <c r="F32" s="390"/>
      <c r="G32" s="24"/>
      <c r="H32" s="24"/>
      <c r="I32" s="24"/>
      <c r="J32" s="24"/>
      <c r="K32" s="24"/>
      <c r="L32" s="390"/>
      <c r="M32" s="24"/>
      <c r="N32" s="24"/>
      <c r="O32" s="9"/>
    </row>
    <row r="33" spans="1:15" s="10" customFormat="1" ht="15">
      <c r="A33" s="24"/>
      <c r="B33" s="24"/>
      <c r="C33" s="24"/>
      <c r="D33" s="24"/>
      <c r="E33" s="24"/>
      <c r="F33" s="390"/>
      <c r="G33" s="24"/>
      <c r="H33" s="24"/>
      <c r="I33" s="24"/>
      <c r="J33" s="24"/>
      <c r="K33" s="24"/>
      <c r="L33" s="390"/>
      <c r="M33" s="24"/>
      <c r="N33" s="24"/>
      <c r="O33" s="9"/>
    </row>
    <row r="34" spans="1:15" s="10" customFormat="1" ht="15">
      <c r="A34" s="24"/>
      <c r="B34" s="24"/>
      <c r="C34" s="24"/>
      <c r="D34" s="24"/>
      <c r="E34" s="24"/>
      <c r="F34" s="390"/>
      <c r="G34" s="24"/>
      <c r="H34" s="24"/>
      <c r="I34" s="24"/>
      <c r="J34" s="24"/>
      <c r="K34" s="24"/>
      <c r="L34" s="390"/>
      <c r="M34" s="24"/>
      <c r="N34" s="24"/>
      <c r="O34" s="9"/>
    </row>
    <row r="35" spans="1:15" s="10" customFormat="1" ht="15">
      <c r="A35" s="24"/>
      <c r="B35" s="24"/>
      <c r="C35" s="24"/>
      <c r="D35" s="24"/>
      <c r="E35" s="24"/>
      <c r="F35" s="390"/>
      <c r="G35" s="24"/>
      <c r="H35" s="24"/>
      <c r="I35" s="24"/>
      <c r="J35" s="24"/>
      <c r="K35" s="24"/>
      <c r="L35" s="390"/>
      <c r="M35" s="24"/>
      <c r="N35" s="24"/>
      <c r="O35" s="9"/>
    </row>
    <row r="36" spans="1:15" s="10" customFormat="1" ht="15">
      <c r="A36" s="24"/>
      <c r="B36" s="24"/>
      <c r="C36" s="24"/>
      <c r="D36" s="24"/>
      <c r="E36" s="24"/>
      <c r="F36" s="390"/>
      <c r="G36" s="24"/>
      <c r="H36" s="24"/>
      <c r="I36" s="24"/>
      <c r="J36" s="24"/>
      <c r="K36" s="24"/>
      <c r="L36" s="390"/>
      <c r="M36" s="24"/>
      <c r="N36" s="24"/>
      <c r="O36" s="9"/>
    </row>
    <row r="37" spans="1:15" s="10" customFormat="1" ht="15">
      <c r="A37" s="24"/>
      <c r="B37" s="24"/>
      <c r="C37" s="24"/>
      <c r="D37" s="24"/>
      <c r="E37" s="24"/>
      <c r="F37" s="390"/>
      <c r="G37" s="24"/>
      <c r="H37" s="24"/>
      <c r="I37" s="24"/>
      <c r="J37" s="24"/>
      <c r="K37" s="24"/>
      <c r="L37" s="390"/>
      <c r="M37" s="24"/>
      <c r="N37" s="24"/>
      <c r="O37" s="9"/>
    </row>
    <row r="38" spans="1:15" s="10" customFormat="1" ht="15">
      <c r="A38" s="24"/>
      <c r="B38" s="24"/>
      <c r="C38" s="24"/>
      <c r="D38" s="24"/>
      <c r="E38" s="24"/>
      <c r="F38" s="390"/>
      <c r="G38" s="24"/>
      <c r="H38" s="24"/>
      <c r="I38" s="24"/>
      <c r="J38" s="24"/>
      <c r="K38" s="24"/>
      <c r="L38" s="390"/>
      <c r="M38" s="24"/>
      <c r="N38" s="24"/>
      <c r="O38" s="9"/>
    </row>
    <row r="39" spans="1:15" s="10" customFormat="1" ht="15">
      <c r="A39" s="24"/>
      <c r="B39" s="24"/>
      <c r="C39" s="24"/>
      <c r="D39" s="24"/>
      <c r="E39" s="24"/>
      <c r="F39" s="390"/>
      <c r="G39" s="24"/>
      <c r="H39" s="24"/>
      <c r="I39" s="24"/>
      <c r="J39" s="24"/>
      <c r="K39" s="24"/>
      <c r="L39" s="390"/>
      <c r="M39" s="24"/>
      <c r="N39" s="24"/>
      <c r="O39" s="9"/>
    </row>
    <row r="40" spans="1:15" s="10" customFormat="1" ht="15">
      <c r="A40" s="24"/>
      <c r="B40" s="24"/>
      <c r="C40" s="24"/>
      <c r="D40" s="24"/>
      <c r="E40" s="24"/>
      <c r="F40" s="390"/>
      <c r="G40" s="24"/>
      <c r="H40" s="24"/>
      <c r="I40" s="24"/>
      <c r="J40" s="24"/>
      <c r="K40" s="24"/>
      <c r="L40" s="390"/>
      <c r="M40" s="24"/>
      <c r="N40" s="24"/>
      <c r="O40" s="9"/>
    </row>
    <row r="41" spans="1:15" s="10" customFormat="1" ht="15">
      <c r="A41" s="24"/>
      <c r="B41" s="24"/>
      <c r="C41" s="24"/>
      <c r="D41" s="24"/>
      <c r="E41" s="24"/>
      <c r="F41" s="390"/>
      <c r="G41" s="24"/>
      <c r="H41" s="24"/>
      <c r="I41" s="24"/>
      <c r="J41" s="24"/>
      <c r="K41" s="24"/>
      <c r="L41" s="390"/>
      <c r="M41" s="24"/>
      <c r="N41" s="24"/>
      <c r="O41" s="9"/>
    </row>
    <row r="42" spans="1:15" s="10" customFormat="1" ht="15">
      <c r="A42" s="24"/>
      <c r="B42" s="24"/>
      <c r="C42" s="24"/>
      <c r="D42" s="24"/>
      <c r="E42" s="24"/>
      <c r="F42" s="390"/>
      <c r="G42" s="24"/>
      <c r="H42" s="24"/>
      <c r="I42" s="24"/>
      <c r="J42" s="24"/>
      <c r="K42" s="24"/>
      <c r="L42" s="390"/>
      <c r="M42" s="24"/>
      <c r="N42" s="24"/>
      <c r="O42" s="9"/>
    </row>
    <row r="43" spans="1:15" s="10" customFormat="1" ht="15">
      <c r="A43" s="24"/>
      <c r="B43" s="24"/>
      <c r="C43" s="24"/>
      <c r="D43" s="24"/>
      <c r="E43" s="24"/>
      <c r="F43" s="390"/>
      <c r="G43" s="24"/>
      <c r="H43" s="24"/>
      <c r="I43" s="24"/>
      <c r="J43" s="24"/>
      <c r="K43" s="24"/>
      <c r="L43" s="390"/>
      <c r="M43" s="24"/>
      <c r="N43" s="24"/>
      <c r="O43" s="9"/>
    </row>
    <row r="44" spans="1:15" s="10" customFormat="1" ht="15">
      <c r="A44" s="24"/>
      <c r="B44" s="24"/>
      <c r="C44" s="24"/>
      <c r="D44" s="24"/>
      <c r="E44" s="24"/>
      <c r="F44" s="390"/>
      <c r="G44" s="24"/>
      <c r="H44" s="24"/>
      <c r="I44" s="24"/>
      <c r="J44" s="24"/>
      <c r="K44" s="24"/>
      <c r="L44" s="390"/>
      <c r="M44" s="24"/>
      <c r="N44" s="24"/>
      <c r="O44" s="9"/>
    </row>
    <row r="45" spans="1:15" s="10" customFormat="1" ht="15">
      <c r="A45" s="24"/>
      <c r="B45" s="24"/>
      <c r="C45" s="24"/>
      <c r="D45" s="24"/>
      <c r="E45" s="24"/>
      <c r="F45" s="390"/>
      <c r="G45" s="24"/>
      <c r="H45" s="24"/>
      <c r="I45" s="24"/>
      <c r="J45" s="24"/>
      <c r="K45" s="24"/>
      <c r="L45" s="390"/>
      <c r="M45" s="24"/>
      <c r="N45" s="24"/>
      <c r="O45" s="9"/>
    </row>
    <row r="46" spans="1:15" s="10" customFormat="1" ht="15">
      <c r="A46" s="24"/>
      <c r="B46" s="24"/>
      <c r="C46" s="24"/>
      <c r="D46" s="24"/>
      <c r="E46" s="24"/>
      <c r="F46" s="390"/>
      <c r="G46" s="24"/>
      <c r="H46" s="24"/>
      <c r="I46" s="24"/>
      <c r="J46" s="24"/>
      <c r="K46" s="24"/>
      <c r="L46" s="390"/>
      <c r="M46" s="24"/>
      <c r="N46" s="24"/>
      <c r="O46" s="9"/>
    </row>
    <row r="47" spans="1:15" s="10" customFormat="1" ht="15">
      <c r="A47" s="24"/>
      <c r="B47" s="24"/>
      <c r="C47" s="24"/>
      <c r="D47" s="24"/>
      <c r="E47" s="24"/>
      <c r="F47" s="390"/>
      <c r="G47" s="24"/>
      <c r="H47" s="24"/>
      <c r="I47" s="24"/>
      <c r="J47" s="24"/>
      <c r="K47" s="24"/>
      <c r="L47" s="390"/>
      <c r="M47" s="24"/>
      <c r="N47" s="24"/>
      <c r="O47" s="9"/>
    </row>
    <row r="48" spans="1:15" s="10" customFormat="1" ht="15">
      <c r="A48" s="24"/>
      <c r="B48" s="24"/>
      <c r="C48" s="24"/>
      <c r="D48" s="24"/>
      <c r="E48" s="24"/>
      <c r="F48" s="390"/>
      <c r="G48" s="24"/>
      <c r="H48" s="24"/>
      <c r="I48" s="24"/>
      <c r="J48" s="24"/>
      <c r="K48" s="24"/>
      <c r="L48" s="390"/>
      <c r="M48" s="24"/>
      <c r="N48" s="24"/>
      <c r="O48" s="9"/>
    </row>
    <row r="49" spans="1:15" s="10" customFormat="1" ht="15">
      <c r="A49" s="24"/>
      <c r="B49" s="24"/>
      <c r="C49" s="24"/>
      <c r="D49" s="24"/>
      <c r="E49" s="24"/>
      <c r="F49" s="390"/>
      <c r="G49" s="24"/>
      <c r="H49" s="24"/>
      <c r="I49" s="24"/>
      <c r="J49" s="24"/>
      <c r="K49" s="24"/>
      <c r="L49" s="390"/>
      <c r="M49" s="24"/>
      <c r="N49" s="24"/>
      <c r="O49" s="9"/>
    </row>
    <row r="50" spans="1:15" s="10" customFormat="1" ht="15">
      <c r="A50" s="24"/>
      <c r="B50" s="24"/>
      <c r="C50" s="24"/>
      <c r="D50" s="24"/>
      <c r="E50" s="24"/>
      <c r="F50" s="390"/>
      <c r="G50" s="24"/>
      <c r="H50" s="24"/>
      <c r="I50" s="24"/>
      <c r="J50" s="24"/>
      <c r="K50" s="24"/>
      <c r="L50" s="390"/>
      <c r="M50" s="24"/>
      <c r="N50" s="24"/>
      <c r="O50" s="9"/>
    </row>
    <row r="51" spans="1:15" s="10" customFormat="1" ht="15">
      <c r="A51" s="24"/>
      <c r="B51" s="24"/>
      <c r="C51" s="24"/>
      <c r="D51" s="24"/>
      <c r="E51" s="24"/>
      <c r="F51" s="390"/>
      <c r="G51" s="24"/>
      <c r="H51" s="24"/>
      <c r="I51" s="24"/>
      <c r="J51" s="24"/>
      <c r="K51" s="24"/>
      <c r="L51" s="390"/>
      <c r="M51" s="24"/>
      <c r="N51" s="24"/>
      <c r="O51" s="9"/>
    </row>
    <row r="52" spans="1:15" s="10" customFormat="1" ht="15">
      <c r="A52" s="24"/>
      <c r="B52" s="24"/>
      <c r="C52" s="24"/>
      <c r="D52" s="24"/>
      <c r="E52" s="24"/>
      <c r="F52" s="390"/>
      <c r="G52" s="24"/>
      <c r="H52" s="24"/>
      <c r="I52" s="24"/>
      <c r="J52" s="24"/>
      <c r="K52" s="24"/>
      <c r="L52" s="390"/>
      <c r="M52" s="24"/>
      <c r="N52" s="24"/>
      <c r="O52" s="9"/>
    </row>
    <row r="53" spans="1:15" s="10" customFormat="1" ht="15">
      <c r="A53" s="24"/>
      <c r="B53" s="24"/>
      <c r="C53" s="24"/>
      <c r="D53" s="24"/>
      <c r="E53" s="24"/>
      <c r="F53" s="390"/>
      <c r="G53" s="24"/>
      <c r="H53" s="24"/>
      <c r="I53" s="24"/>
      <c r="J53" s="24"/>
      <c r="K53" s="24"/>
      <c r="L53" s="390"/>
      <c r="M53" s="24"/>
      <c r="N53" s="24"/>
      <c r="O53" s="9"/>
    </row>
    <row r="54" spans="1:15" s="10" customFormat="1" ht="15">
      <c r="A54" s="24"/>
      <c r="B54" s="24"/>
      <c r="C54" s="24"/>
      <c r="D54" s="24"/>
      <c r="E54" s="24"/>
      <c r="F54" s="390"/>
      <c r="G54" s="24"/>
      <c r="H54" s="24"/>
      <c r="I54" s="24"/>
      <c r="J54" s="24"/>
      <c r="K54" s="24"/>
      <c r="L54" s="390"/>
      <c r="M54" s="24"/>
      <c r="N54" s="24"/>
      <c r="O54" s="9"/>
    </row>
    <row r="55" spans="1:15" s="10" customFormat="1" ht="15">
      <c r="A55" s="24"/>
      <c r="B55" s="24"/>
      <c r="C55" s="24"/>
      <c r="D55" s="24"/>
      <c r="E55" s="24"/>
      <c r="F55" s="390"/>
      <c r="G55" s="24"/>
      <c r="H55" s="24"/>
      <c r="I55" s="24"/>
      <c r="J55" s="24"/>
      <c r="K55" s="24"/>
      <c r="L55" s="390"/>
      <c r="M55" s="24"/>
      <c r="N55" s="24"/>
      <c r="O55" s="9"/>
    </row>
    <row r="56" spans="1:15" s="10" customFormat="1" ht="15">
      <c r="A56" s="24"/>
      <c r="B56" s="24"/>
      <c r="C56" s="24"/>
      <c r="D56" s="24"/>
      <c r="E56" s="24"/>
      <c r="F56" s="390"/>
      <c r="G56" s="24"/>
      <c r="H56" s="24"/>
      <c r="I56" s="24"/>
      <c r="J56" s="24"/>
      <c r="K56" s="24"/>
      <c r="L56" s="390"/>
      <c r="M56" s="24"/>
      <c r="N56" s="24"/>
      <c r="O56" s="9"/>
    </row>
    <row r="57" spans="1:15" s="10" customFormat="1" ht="15">
      <c r="A57" s="24"/>
      <c r="B57" s="24"/>
      <c r="C57" s="24"/>
      <c r="D57" s="24"/>
      <c r="E57" s="24"/>
      <c r="F57" s="390"/>
      <c r="G57" s="24"/>
      <c r="H57" s="24"/>
      <c r="I57" s="24"/>
      <c r="J57" s="24"/>
      <c r="K57" s="24"/>
      <c r="L57" s="390"/>
      <c r="M57" s="24"/>
      <c r="N57" s="24"/>
      <c r="O57" s="9"/>
    </row>
    <row r="58" spans="1:15" s="10" customFormat="1" ht="15">
      <c r="A58" s="24"/>
      <c r="B58" s="24"/>
      <c r="C58" s="24"/>
      <c r="D58" s="24"/>
      <c r="E58" s="24"/>
      <c r="F58" s="390"/>
      <c r="G58" s="24"/>
      <c r="H58" s="24"/>
      <c r="I58" s="24"/>
      <c r="J58" s="24"/>
      <c r="K58" s="24"/>
      <c r="L58" s="390"/>
      <c r="M58" s="24"/>
      <c r="N58" s="24"/>
      <c r="O58" s="9"/>
    </row>
    <row r="59" spans="1:15" s="10" customFormat="1" ht="15">
      <c r="A59" s="24"/>
      <c r="B59" s="24"/>
      <c r="C59" s="24"/>
      <c r="D59" s="24"/>
      <c r="E59" s="24"/>
      <c r="F59" s="390"/>
      <c r="G59" s="24"/>
      <c r="H59" s="24"/>
      <c r="I59" s="24"/>
      <c r="J59" s="24"/>
      <c r="K59" s="24"/>
      <c r="L59" s="390"/>
      <c r="M59" s="24"/>
      <c r="N59" s="24"/>
      <c r="O59" s="9"/>
    </row>
    <row r="60" spans="1:15" s="10" customFormat="1" ht="15">
      <c r="A60" s="24"/>
      <c r="B60" s="24"/>
      <c r="C60" s="24"/>
      <c r="D60" s="24"/>
      <c r="E60" s="24"/>
      <c r="F60" s="390"/>
      <c r="G60" s="24"/>
      <c r="H60" s="24"/>
      <c r="I60" s="24"/>
      <c r="J60" s="24"/>
      <c r="K60" s="24"/>
      <c r="L60" s="390"/>
      <c r="M60" s="24"/>
      <c r="N60" s="24"/>
      <c r="O60" s="9"/>
    </row>
    <row r="61" spans="1:15" s="10" customFormat="1" ht="15">
      <c r="A61" s="24"/>
      <c r="B61" s="24"/>
      <c r="C61" s="24"/>
      <c r="D61" s="24"/>
      <c r="E61" s="24"/>
      <c r="F61" s="390"/>
      <c r="G61" s="24"/>
      <c r="H61" s="24"/>
      <c r="I61" s="24"/>
      <c r="J61" s="24"/>
      <c r="K61" s="24"/>
      <c r="L61" s="390"/>
      <c r="M61" s="24"/>
      <c r="N61" s="24"/>
      <c r="O61" s="9"/>
    </row>
    <row r="62" spans="1:15" s="10" customFormat="1" ht="15">
      <c r="A62" s="24"/>
      <c r="B62" s="24"/>
      <c r="C62" s="24"/>
      <c r="D62" s="24"/>
      <c r="E62" s="24"/>
      <c r="F62" s="390"/>
      <c r="G62" s="24"/>
      <c r="H62" s="24"/>
      <c r="I62" s="24"/>
      <c r="J62" s="24"/>
      <c r="K62" s="24"/>
      <c r="L62" s="390"/>
      <c r="M62" s="24"/>
      <c r="N62" s="24"/>
      <c r="O62" s="9"/>
    </row>
    <row r="63" spans="1:15" s="10" customFormat="1" ht="15">
      <c r="A63" s="24"/>
      <c r="B63" s="24"/>
      <c r="C63" s="24"/>
      <c r="D63" s="24"/>
      <c r="E63" s="24"/>
      <c r="F63" s="390"/>
      <c r="G63" s="24"/>
      <c r="H63" s="24"/>
      <c r="I63" s="24"/>
      <c r="J63" s="24"/>
      <c r="K63" s="24"/>
      <c r="L63" s="390"/>
      <c r="M63" s="24"/>
      <c r="N63" s="24"/>
      <c r="O63" s="9"/>
    </row>
    <row r="64" spans="1:15" s="10" customFormat="1" ht="15">
      <c r="A64" s="24"/>
      <c r="B64" s="24"/>
      <c r="C64" s="24"/>
      <c r="D64" s="24"/>
      <c r="E64" s="24"/>
      <c r="F64" s="390"/>
      <c r="G64" s="24"/>
      <c r="H64" s="24"/>
      <c r="I64" s="24"/>
      <c r="J64" s="24"/>
      <c r="K64" s="24"/>
      <c r="L64" s="390"/>
      <c r="M64" s="24"/>
      <c r="N64" s="24"/>
      <c r="O64" s="9"/>
    </row>
    <row r="65" spans="1:15" s="10" customFormat="1" ht="15">
      <c r="A65" s="24"/>
      <c r="B65" s="24"/>
      <c r="C65" s="24"/>
      <c r="D65" s="24"/>
      <c r="E65" s="24"/>
      <c r="F65" s="390"/>
      <c r="G65" s="24"/>
      <c r="H65" s="24"/>
      <c r="I65" s="24"/>
      <c r="J65" s="24"/>
      <c r="K65" s="24"/>
      <c r="L65" s="390"/>
      <c r="M65" s="24"/>
      <c r="N65" s="24"/>
      <c r="O65" s="9"/>
    </row>
    <row r="66" spans="1:15" s="10" customFormat="1" ht="15">
      <c r="A66" s="24"/>
      <c r="B66" s="24"/>
      <c r="C66" s="24"/>
      <c r="D66" s="24"/>
      <c r="E66" s="24"/>
      <c r="F66" s="390"/>
      <c r="G66" s="24"/>
      <c r="H66" s="24"/>
      <c r="I66" s="24"/>
      <c r="J66" s="24"/>
      <c r="K66" s="24"/>
      <c r="L66" s="390"/>
      <c r="M66" s="24"/>
      <c r="N66" s="24"/>
      <c r="O66" s="9"/>
    </row>
    <row r="67" spans="1:15" s="10" customFormat="1" ht="15">
      <c r="A67" s="24"/>
      <c r="B67" s="24"/>
      <c r="C67" s="24"/>
      <c r="D67" s="24"/>
      <c r="E67" s="24"/>
      <c r="F67" s="390"/>
      <c r="G67" s="24"/>
      <c r="H67" s="24"/>
      <c r="I67" s="24"/>
      <c r="J67" s="24"/>
      <c r="K67" s="24"/>
      <c r="L67" s="390"/>
      <c r="M67" s="24"/>
      <c r="N67" s="24"/>
      <c r="O67" s="9"/>
    </row>
    <row r="68" spans="1:15" s="10" customFormat="1" ht="15">
      <c r="A68" s="24"/>
      <c r="B68" s="24"/>
      <c r="C68" s="24"/>
      <c r="D68" s="24"/>
      <c r="E68" s="24"/>
      <c r="F68" s="390"/>
      <c r="G68" s="24"/>
      <c r="H68" s="24"/>
      <c r="I68" s="24"/>
      <c r="J68" s="24"/>
      <c r="K68" s="24"/>
      <c r="L68" s="390"/>
      <c r="M68" s="24"/>
      <c r="N68" s="24"/>
      <c r="O68" s="9"/>
    </row>
    <row r="69" spans="1:15" s="10" customFormat="1" ht="15">
      <c r="A69" s="24"/>
      <c r="B69" s="24"/>
      <c r="C69" s="24"/>
      <c r="D69" s="24"/>
      <c r="E69" s="24"/>
      <c r="F69" s="390"/>
      <c r="G69" s="24"/>
      <c r="H69" s="24"/>
      <c r="I69" s="24"/>
      <c r="J69" s="24"/>
      <c r="K69" s="24"/>
      <c r="L69" s="390"/>
      <c r="M69" s="24"/>
      <c r="N69" s="24"/>
      <c r="O69" s="9"/>
    </row>
    <row r="70" spans="1:15" s="10" customFormat="1" ht="15">
      <c r="A70" s="24"/>
      <c r="B70" s="24"/>
      <c r="C70" s="24"/>
      <c r="D70" s="24"/>
      <c r="E70" s="24"/>
      <c r="F70" s="390"/>
      <c r="G70" s="24"/>
      <c r="H70" s="24"/>
      <c r="I70" s="24"/>
      <c r="J70" s="24"/>
      <c r="K70" s="24"/>
      <c r="L70" s="390"/>
      <c r="M70" s="24"/>
      <c r="N70" s="24"/>
      <c r="O70" s="9"/>
    </row>
    <row r="71" spans="1:15" s="10" customFormat="1" ht="15">
      <c r="A71" s="24"/>
      <c r="B71" s="24"/>
      <c r="C71" s="24"/>
      <c r="D71" s="24"/>
      <c r="E71" s="24"/>
      <c r="F71" s="390"/>
      <c r="G71" s="24"/>
      <c r="H71" s="24"/>
      <c r="I71" s="24"/>
      <c r="J71" s="24"/>
      <c r="K71" s="24"/>
      <c r="L71" s="390"/>
      <c r="M71" s="24"/>
      <c r="N71" s="24"/>
      <c r="O71" s="9"/>
    </row>
    <row r="72" spans="1:15" s="10" customFormat="1" ht="15">
      <c r="A72" s="24"/>
      <c r="B72" s="24"/>
      <c r="C72" s="24"/>
      <c r="D72" s="24"/>
      <c r="E72" s="24"/>
      <c r="F72" s="390"/>
      <c r="G72" s="24"/>
      <c r="H72" s="24"/>
      <c r="I72" s="24"/>
      <c r="J72" s="24"/>
      <c r="K72" s="24"/>
      <c r="L72" s="390"/>
      <c r="M72" s="24"/>
      <c r="N72" s="24"/>
      <c r="O72" s="9"/>
    </row>
    <row r="73" spans="1:15" s="10" customFormat="1" ht="15">
      <c r="A73" s="24"/>
      <c r="B73" s="24"/>
      <c r="C73" s="24"/>
      <c r="D73" s="24"/>
      <c r="E73" s="24"/>
      <c r="F73" s="390"/>
      <c r="G73" s="24"/>
      <c r="H73" s="24"/>
      <c r="I73" s="24"/>
      <c r="J73" s="24"/>
      <c r="K73" s="24"/>
      <c r="L73" s="390"/>
      <c r="M73" s="24"/>
      <c r="N73" s="24"/>
      <c r="O73" s="9"/>
    </row>
    <row r="74" spans="1:15" s="10" customFormat="1" ht="15">
      <c r="A74" s="24"/>
      <c r="B74" s="24"/>
      <c r="C74" s="24"/>
      <c r="D74" s="24"/>
      <c r="E74" s="24"/>
      <c r="F74" s="390"/>
      <c r="G74" s="24"/>
      <c r="H74" s="24"/>
      <c r="I74" s="24"/>
      <c r="J74" s="24"/>
      <c r="K74" s="24"/>
      <c r="L74" s="390"/>
      <c r="M74" s="24"/>
      <c r="N74" s="24"/>
      <c r="O74" s="9"/>
    </row>
    <row r="75" spans="1:15" s="10" customFormat="1" ht="15">
      <c r="A75" s="24"/>
      <c r="B75" s="24"/>
      <c r="C75" s="24"/>
      <c r="D75" s="24"/>
      <c r="E75" s="24"/>
      <c r="F75" s="390"/>
      <c r="G75" s="24"/>
      <c r="H75" s="24"/>
      <c r="I75" s="24"/>
      <c r="J75" s="24"/>
      <c r="K75" s="24"/>
      <c r="L75" s="390"/>
      <c r="M75" s="24"/>
      <c r="N75" s="24"/>
      <c r="O75" s="9"/>
    </row>
    <row r="76" spans="1:15" s="10" customFormat="1" ht="15">
      <c r="A76" s="24"/>
      <c r="B76" s="24"/>
      <c r="C76" s="24"/>
      <c r="D76" s="24"/>
      <c r="E76" s="24"/>
      <c r="F76" s="390"/>
      <c r="G76" s="24"/>
      <c r="H76" s="24"/>
      <c r="I76" s="24"/>
      <c r="J76" s="24"/>
      <c r="K76" s="24"/>
      <c r="L76" s="390"/>
      <c r="M76" s="24"/>
      <c r="N76" s="24"/>
      <c r="O76" s="9"/>
    </row>
    <row r="77" spans="1:15" s="10" customFormat="1" ht="15">
      <c r="A77" s="24"/>
      <c r="B77" s="24"/>
      <c r="C77" s="24"/>
      <c r="D77" s="24"/>
      <c r="E77" s="24"/>
      <c r="F77" s="390"/>
      <c r="G77" s="24"/>
      <c r="H77" s="24"/>
      <c r="I77" s="24"/>
      <c r="J77" s="24"/>
      <c r="K77" s="24"/>
      <c r="L77" s="390"/>
      <c r="M77" s="24"/>
      <c r="N77" s="24"/>
      <c r="O77" s="9"/>
    </row>
    <row r="78" spans="1:15" s="10" customFormat="1" ht="15">
      <c r="A78" s="24"/>
      <c r="B78" s="24"/>
      <c r="C78" s="24"/>
      <c r="D78" s="24"/>
      <c r="E78" s="24"/>
      <c r="F78" s="390"/>
      <c r="G78" s="24"/>
      <c r="H78" s="24"/>
      <c r="I78" s="24"/>
      <c r="J78" s="24"/>
      <c r="K78" s="24"/>
      <c r="L78" s="390"/>
      <c r="M78" s="24"/>
      <c r="N78" s="24"/>
      <c r="O78" s="9"/>
    </row>
    <row r="79" spans="1:15" s="10" customFormat="1" ht="15">
      <c r="A79" s="24"/>
      <c r="B79" s="24"/>
      <c r="C79" s="24"/>
      <c r="D79" s="24"/>
      <c r="E79" s="24"/>
      <c r="F79" s="390"/>
      <c r="G79" s="24"/>
      <c r="H79" s="24"/>
      <c r="I79" s="24"/>
      <c r="J79" s="24"/>
      <c r="K79" s="24"/>
      <c r="L79" s="390"/>
      <c r="M79" s="24"/>
      <c r="N79" s="24"/>
      <c r="O79" s="9"/>
    </row>
    <row r="80" spans="1:15" s="10" customFormat="1" ht="15">
      <c r="A80" s="24"/>
      <c r="B80" s="24"/>
      <c r="C80" s="24"/>
      <c r="D80" s="24"/>
      <c r="E80" s="24"/>
      <c r="F80" s="390"/>
      <c r="G80" s="24"/>
      <c r="H80" s="24"/>
      <c r="I80" s="24"/>
      <c r="J80" s="24"/>
      <c r="K80" s="24"/>
      <c r="L80" s="390"/>
      <c r="M80" s="24"/>
      <c r="N80" s="24"/>
      <c r="O80" s="9"/>
    </row>
    <row r="81" spans="1:15" s="10" customFormat="1" ht="15">
      <c r="A81" s="24"/>
      <c r="B81" s="24"/>
      <c r="C81" s="24"/>
      <c r="D81" s="24"/>
      <c r="E81" s="24"/>
      <c r="F81" s="390"/>
      <c r="G81" s="24"/>
      <c r="H81" s="24"/>
      <c r="I81" s="24"/>
      <c r="J81" s="24"/>
      <c r="K81" s="24"/>
      <c r="L81" s="390"/>
      <c r="M81" s="24"/>
      <c r="N81" s="24"/>
      <c r="O81" s="9"/>
    </row>
    <row r="82" spans="1:15" s="10" customFormat="1" ht="15">
      <c r="A82" s="24"/>
      <c r="B82" s="24"/>
      <c r="C82" s="24"/>
      <c r="D82" s="24"/>
      <c r="E82" s="24"/>
      <c r="F82" s="390"/>
      <c r="G82" s="24"/>
      <c r="H82" s="24"/>
      <c r="I82" s="24"/>
      <c r="J82" s="24"/>
      <c r="K82" s="24"/>
      <c r="L82" s="390"/>
      <c r="M82" s="24"/>
      <c r="N82" s="24"/>
      <c r="O82" s="9"/>
    </row>
    <row r="83" spans="1:15" s="10" customFormat="1" ht="15">
      <c r="A83" s="24"/>
      <c r="B83" s="24"/>
      <c r="C83" s="24"/>
      <c r="D83" s="24"/>
      <c r="E83" s="24"/>
      <c r="F83" s="390"/>
      <c r="G83" s="24"/>
      <c r="H83" s="24"/>
      <c r="I83" s="24"/>
      <c r="J83" s="24"/>
      <c r="K83" s="24"/>
      <c r="L83" s="390"/>
      <c r="M83" s="24"/>
      <c r="N83" s="24"/>
      <c r="O83" s="9"/>
    </row>
    <row r="84" spans="1:15" s="10" customFormat="1" ht="15">
      <c r="A84" s="24"/>
      <c r="B84" s="24"/>
      <c r="C84" s="24"/>
      <c r="D84" s="24"/>
      <c r="E84" s="24"/>
      <c r="F84" s="390"/>
      <c r="G84" s="24"/>
      <c r="H84" s="24"/>
      <c r="I84" s="24"/>
      <c r="J84" s="24"/>
      <c r="K84" s="24"/>
      <c r="L84" s="390"/>
      <c r="M84" s="24"/>
      <c r="N84" s="24"/>
      <c r="O84" s="9"/>
    </row>
    <row r="85" spans="1:15" s="10" customFormat="1" ht="15">
      <c r="A85" s="24"/>
      <c r="B85" s="24"/>
      <c r="C85" s="24"/>
      <c r="D85" s="24"/>
      <c r="E85" s="24"/>
      <c r="F85" s="390"/>
      <c r="G85" s="24"/>
      <c r="H85" s="24"/>
      <c r="I85" s="24"/>
      <c r="J85" s="24"/>
      <c r="K85" s="24"/>
      <c r="L85" s="390"/>
      <c r="M85" s="24"/>
      <c r="N85" s="24"/>
      <c r="O85" s="9"/>
    </row>
    <row r="86" spans="1:15" s="10" customFormat="1" ht="15">
      <c r="A86" s="24"/>
      <c r="B86" s="24"/>
      <c r="C86" s="24"/>
      <c r="D86" s="24"/>
      <c r="E86" s="24"/>
      <c r="F86" s="390"/>
      <c r="G86" s="24"/>
      <c r="H86" s="24"/>
      <c r="I86" s="24"/>
      <c r="J86" s="24"/>
      <c r="K86" s="24"/>
      <c r="L86" s="390"/>
      <c r="M86" s="24"/>
      <c r="N86" s="24"/>
      <c r="O86" s="9"/>
    </row>
    <row r="87" spans="1:15" s="10" customFormat="1" ht="15">
      <c r="A87" s="24"/>
      <c r="B87" s="24"/>
      <c r="C87" s="24"/>
      <c r="D87" s="24"/>
      <c r="E87" s="24"/>
      <c r="F87" s="390"/>
      <c r="G87" s="24"/>
      <c r="H87" s="24"/>
      <c r="I87" s="24"/>
      <c r="J87" s="24"/>
      <c r="K87" s="24"/>
      <c r="L87" s="390"/>
      <c r="M87" s="24"/>
      <c r="N87" s="24"/>
      <c r="O87" s="9"/>
    </row>
    <row r="88" spans="1:15" s="10" customFormat="1" ht="15">
      <c r="A88" s="24"/>
      <c r="B88" s="24"/>
      <c r="C88" s="24"/>
      <c r="D88" s="24"/>
      <c r="E88" s="24"/>
      <c r="F88" s="390"/>
      <c r="G88" s="24"/>
      <c r="H88" s="24"/>
      <c r="I88" s="24"/>
      <c r="J88" s="24"/>
      <c r="K88" s="24"/>
      <c r="L88" s="390"/>
      <c r="M88" s="24"/>
      <c r="N88" s="24"/>
      <c r="O88" s="9"/>
    </row>
    <row r="89" spans="1:15" s="10" customFormat="1" ht="15">
      <c r="A89" s="24"/>
      <c r="B89" s="24"/>
      <c r="C89" s="24"/>
      <c r="D89" s="24"/>
      <c r="E89" s="24"/>
      <c r="F89" s="390"/>
      <c r="G89" s="24"/>
      <c r="H89" s="24"/>
      <c r="I89" s="24"/>
      <c r="J89" s="24"/>
      <c r="K89" s="24"/>
      <c r="L89" s="390"/>
      <c r="M89" s="24"/>
      <c r="N89" s="24"/>
      <c r="O89" s="9"/>
    </row>
    <row r="90" spans="1:15" s="10" customFormat="1" ht="15">
      <c r="A90" s="24"/>
      <c r="B90" s="24"/>
      <c r="C90" s="24"/>
      <c r="D90" s="24"/>
      <c r="E90" s="24"/>
      <c r="F90" s="390"/>
      <c r="G90" s="24"/>
      <c r="H90" s="24"/>
      <c r="I90" s="24"/>
      <c r="J90" s="24"/>
      <c r="K90" s="24"/>
      <c r="L90" s="390"/>
      <c r="M90" s="24"/>
      <c r="N90" s="24"/>
      <c r="O90" s="9"/>
    </row>
    <row r="91" spans="1:15" s="10" customFormat="1" ht="15">
      <c r="A91" s="24"/>
      <c r="B91" s="24"/>
      <c r="C91" s="24"/>
      <c r="D91" s="24"/>
      <c r="E91" s="24"/>
      <c r="F91" s="390"/>
      <c r="G91" s="24"/>
      <c r="H91" s="24"/>
      <c r="I91" s="24"/>
      <c r="J91" s="24"/>
      <c r="K91" s="24"/>
      <c r="L91" s="390"/>
      <c r="M91" s="24"/>
      <c r="N91" s="24"/>
      <c r="O91" s="9"/>
    </row>
    <row r="92" spans="1:15" s="10" customFormat="1" ht="15">
      <c r="A92" s="24"/>
      <c r="B92" s="24"/>
      <c r="C92" s="24"/>
      <c r="D92" s="24"/>
      <c r="E92" s="24"/>
      <c r="F92" s="390"/>
      <c r="G92" s="24"/>
      <c r="H92" s="24"/>
      <c r="I92" s="24"/>
      <c r="J92" s="24"/>
      <c r="K92" s="24"/>
      <c r="L92" s="390"/>
      <c r="M92" s="24"/>
      <c r="N92" s="24"/>
      <c r="O92" s="9"/>
    </row>
    <row r="93" spans="1:15" s="10" customFormat="1" ht="15">
      <c r="A93" s="24"/>
      <c r="B93" s="24"/>
      <c r="C93" s="24"/>
      <c r="D93" s="24"/>
      <c r="E93" s="24"/>
      <c r="F93" s="390"/>
      <c r="G93" s="24"/>
      <c r="H93" s="24"/>
      <c r="I93" s="24"/>
      <c r="J93" s="24"/>
      <c r="K93" s="24"/>
      <c r="L93" s="390"/>
      <c r="M93" s="24"/>
      <c r="N93" s="24"/>
      <c r="O93" s="9"/>
    </row>
    <row r="94" spans="1:15" s="10" customFormat="1" ht="15">
      <c r="A94" s="24"/>
      <c r="B94" s="24"/>
      <c r="C94" s="24"/>
      <c r="D94" s="24"/>
      <c r="E94" s="24"/>
      <c r="F94" s="390"/>
      <c r="G94" s="24"/>
      <c r="H94" s="24"/>
      <c r="I94" s="24"/>
      <c r="J94" s="24"/>
      <c r="K94" s="24"/>
      <c r="L94" s="390"/>
      <c r="M94" s="24"/>
      <c r="N94" s="24"/>
      <c r="O94" s="9"/>
    </row>
    <row r="95" spans="1:15" s="10" customFormat="1" ht="15">
      <c r="A95" s="24"/>
      <c r="B95" s="24"/>
      <c r="C95" s="24"/>
      <c r="D95" s="24"/>
      <c r="E95" s="24"/>
      <c r="F95" s="390"/>
      <c r="G95" s="24"/>
      <c r="H95" s="24"/>
      <c r="I95" s="24"/>
      <c r="J95" s="24"/>
      <c r="K95" s="24"/>
      <c r="L95" s="390"/>
      <c r="M95" s="24"/>
      <c r="N95" s="24"/>
      <c r="O95" s="9"/>
    </row>
    <row r="96" spans="1:15" s="10" customFormat="1" ht="15">
      <c r="A96" s="24"/>
      <c r="B96" s="24"/>
      <c r="C96" s="24"/>
      <c r="D96" s="24"/>
      <c r="E96" s="24"/>
      <c r="F96" s="390"/>
      <c r="G96" s="24"/>
      <c r="H96" s="24"/>
      <c r="I96" s="24"/>
      <c r="J96" s="24"/>
      <c r="K96" s="24"/>
      <c r="L96" s="390"/>
      <c r="M96" s="24"/>
      <c r="N96" s="24"/>
      <c r="O96" s="9"/>
    </row>
    <row r="97" spans="1:15" s="10" customFormat="1" ht="15">
      <c r="A97" s="24"/>
      <c r="B97" s="24"/>
      <c r="C97" s="24"/>
      <c r="D97" s="24"/>
      <c r="E97" s="24"/>
      <c r="F97" s="390"/>
      <c r="G97" s="24"/>
      <c r="H97" s="24"/>
      <c r="I97" s="24"/>
      <c r="J97" s="24"/>
      <c r="K97" s="24"/>
      <c r="L97" s="390"/>
      <c r="M97" s="24"/>
      <c r="N97" s="24"/>
      <c r="O97" s="9"/>
    </row>
    <row r="98" spans="1:15" s="10" customFormat="1" ht="15">
      <c r="A98" s="24"/>
      <c r="B98" s="24"/>
      <c r="C98" s="24"/>
      <c r="D98" s="24"/>
      <c r="E98" s="24"/>
      <c r="F98" s="390"/>
      <c r="G98" s="24"/>
      <c r="H98" s="24"/>
      <c r="I98" s="24"/>
      <c r="J98" s="24"/>
      <c r="K98" s="24"/>
      <c r="L98" s="390"/>
      <c r="M98" s="24"/>
      <c r="N98" s="24"/>
      <c r="O98" s="9"/>
    </row>
    <row r="99" spans="1:15" s="10" customFormat="1" ht="15">
      <c r="A99" s="24"/>
      <c r="B99" s="24"/>
      <c r="C99" s="24"/>
      <c r="D99" s="24"/>
      <c r="E99" s="24"/>
      <c r="F99" s="390"/>
      <c r="G99" s="24"/>
      <c r="H99" s="24"/>
      <c r="I99" s="24"/>
      <c r="J99" s="24"/>
      <c r="K99" s="24"/>
      <c r="L99" s="390"/>
      <c r="M99" s="24"/>
      <c r="N99" s="24"/>
      <c r="O99" s="9"/>
    </row>
    <row r="100" spans="1:15" s="10" customFormat="1" ht="15">
      <c r="A100" s="24"/>
      <c r="B100" s="24"/>
      <c r="C100" s="24"/>
      <c r="D100" s="24"/>
      <c r="E100" s="24"/>
      <c r="F100" s="390"/>
      <c r="G100" s="24"/>
      <c r="H100" s="24"/>
      <c r="I100" s="24"/>
      <c r="J100" s="24"/>
      <c r="K100" s="24"/>
      <c r="L100" s="390"/>
      <c r="M100" s="24"/>
      <c r="N100" s="24"/>
      <c r="O100" s="9"/>
    </row>
    <row r="101" spans="1:15" s="10" customFormat="1" ht="15">
      <c r="A101" s="24"/>
      <c r="B101" s="24"/>
      <c r="C101" s="24"/>
      <c r="D101" s="24"/>
      <c r="E101" s="24"/>
      <c r="F101" s="390"/>
      <c r="G101" s="24"/>
      <c r="H101" s="24"/>
      <c r="I101" s="24"/>
      <c r="J101" s="24"/>
      <c r="K101" s="24"/>
      <c r="L101" s="390"/>
      <c r="M101" s="24"/>
      <c r="N101" s="24"/>
      <c r="O101" s="9"/>
    </row>
    <row r="102" spans="1:15" s="10" customFormat="1" ht="15">
      <c r="A102" s="24"/>
      <c r="B102" s="24"/>
      <c r="C102" s="24"/>
      <c r="D102" s="24"/>
      <c r="E102" s="24"/>
      <c r="F102" s="390"/>
      <c r="G102" s="24"/>
      <c r="H102" s="24"/>
      <c r="I102" s="24"/>
      <c r="J102" s="24"/>
      <c r="K102" s="24"/>
      <c r="L102" s="390"/>
      <c r="M102" s="24"/>
      <c r="N102" s="24"/>
      <c r="O102" s="9"/>
    </row>
    <row r="103" spans="1:15" s="10" customFormat="1" ht="15">
      <c r="A103" s="24"/>
      <c r="B103" s="24"/>
      <c r="C103" s="24"/>
      <c r="D103" s="24"/>
      <c r="E103" s="24"/>
      <c r="F103" s="390"/>
      <c r="G103" s="24"/>
      <c r="H103" s="24"/>
      <c r="I103" s="24"/>
      <c r="J103" s="24"/>
      <c r="K103" s="24"/>
      <c r="L103" s="390"/>
      <c r="M103" s="24"/>
      <c r="N103" s="24"/>
      <c r="O103" s="9"/>
    </row>
    <row r="104" spans="1:15" s="10" customFormat="1" ht="15">
      <c r="A104" s="24"/>
      <c r="B104" s="24"/>
      <c r="C104" s="24"/>
      <c r="D104" s="24"/>
      <c r="E104" s="24"/>
      <c r="F104" s="390"/>
      <c r="G104" s="24"/>
      <c r="H104" s="24"/>
      <c r="I104" s="24"/>
      <c r="J104" s="24"/>
      <c r="K104" s="24"/>
      <c r="L104" s="390"/>
      <c r="M104" s="24"/>
      <c r="N104" s="24"/>
      <c r="O104" s="9"/>
    </row>
    <row r="105" spans="1:15" s="10" customFormat="1" ht="15">
      <c r="A105" s="24"/>
      <c r="B105" s="24"/>
      <c r="C105" s="24"/>
      <c r="D105" s="24"/>
      <c r="E105" s="24"/>
      <c r="F105" s="390"/>
      <c r="G105" s="24"/>
      <c r="H105" s="24"/>
      <c r="I105" s="24"/>
      <c r="J105" s="24"/>
      <c r="K105" s="24"/>
      <c r="L105" s="390"/>
      <c r="M105" s="24"/>
      <c r="N105" s="24"/>
      <c r="O105" s="9"/>
    </row>
    <row r="106" spans="1:15" s="10" customFormat="1" ht="15">
      <c r="A106" s="24"/>
      <c r="B106" s="24"/>
      <c r="C106" s="24"/>
      <c r="D106" s="24"/>
      <c r="E106" s="24"/>
      <c r="F106" s="390"/>
      <c r="G106" s="24"/>
      <c r="H106" s="24"/>
      <c r="I106" s="24"/>
      <c r="J106" s="24"/>
      <c r="K106" s="24"/>
      <c r="L106" s="390"/>
      <c r="M106" s="24"/>
      <c r="N106" s="24"/>
      <c r="O106" s="9"/>
    </row>
    <row r="107" spans="1:15" s="10" customFormat="1" ht="15">
      <c r="A107" s="24"/>
      <c r="B107" s="24"/>
      <c r="C107" s="24"/>
      <c r="D107" s="24"/>
      <c r="E107" s="24"/>
      <c r="F107" s="390"/>
      <c r="G107" s="24"/>
      <c r="H107" s="24"/>
      <c r="I107" s="24"/>
      <c r="J107" s="24"/>
      <c r="K107" s="24"/>
      <c r="L107" s="390"/>
      <c r="M107" s="24"/>
      <c r="N107" s="24"/>
      <c r="O107" s="9"/>
    </row>
    <row r="108" spans="1:15" s="10" customFormat="1" ht="15">
      <c r="A108" s="24"/>
      <c r="B108" s="24"/>
      <c r="C108" s="24"/>
      <c r="D108" s="24"/>
      <c r="E108" s="24"/>
      <c r="F108" s="390"/>
      <c r="G108" s="24"/>
      <c r="H108" s="24"/>
      <c r="I108" s="24"/>
      <c r="J108" s="24"/>
      <c r="K108" s="24"/>
      <c r="L108" s="390"/>
      <c r="M108" s="24"/>
      <c r="N108" s="24"/>
      <c r="O108" s="9"/>
    </row>
    <row r="109" spans="1:15" s="10" customFormat="1" ht="15">
      <c r="A109" s="24"/>
      <c r="B109" s="24"/>
      <c r="C109" s="24"/>
      <c r="D109" s="24"/>
      <c r="E109" s="24"/>
      <c r="F109" s="390"/>
      <c r="G109" s="24"/>
      <c r="H109" s="24"/>
      <c r="I109" s="24"/>
      <c r="J109" s="24"/>
      <c r="K109" s="24"/>
      <c r="L109" s="390"/>
      <c r="M109" s="24"/>
      <c r="N109" s="24"/>
      <c r="O109" s="9"/>
    </row>
    <row r="110" spans="1:15" s="10" customFormat="1" ht="15">
      <c r="A110" s="24"/>
      <c r="B110" s="24"/>
      <c r="C110" s="24"/>
      <c r="D110" s="24"/>
      <c r="E110" s="24"/>
      <c r="F110" s="390"/>
      <c r="G110" s="24"/>
      <c r="H110" s="24"/>
      <c r="I110" s="24"/>
      <c r="J110" s="24"/>
      <c r="K110" s="24"/>
      <c r="L110" s="390"/>
      <c r="M110" s="24"/>
      <c r="N110" s="24"/>
      <c r="O110" s="9"/>
    </row>
    <row r="111" spans="1:15" s="10" customFormat="1" ht="15">
      <c r="A111" s="24"/>
      <c r="B111" s="24"/>
      <c r="C111" s="24"/>
      <c r="D111" s="24"/>
      <c r="E111" s="24"/>
      <c r="F111" s="390"/>
      <c r="G111" s="24"/>
      <c r="H111" s="24"/>
      <c r="I111" s="24"/>
      <c r="J111" s="24"/>
      <c r="K111" s="24"/>
      <c r="L111" s="390"/>
      <c r="M111" s="24"/>
      <c r="N111" s="24"/>
      <c r="O111" s="9"/>
    </row>
    <row r="112" spans="1:15" s="10" customFormat="1" ht="15">
      <c r="A112" s="24"/>
      <c r="B112" s="24"/>
      <c r="C112" s="24"/>
      <c r="D112" s="24"/>
      <c r="E112" s="24"/>
      <c r="F112" s="390"/>
      <c r="G112" s="24"/>
      <c r="H112" s="24"/>
      <c r="I112" s="24"/>
      <c r="J112" s="24"/>
      <c r="K112" s="24"/>
      <c r="L112" s="390"/>
      <c r="M112" s="24"/>
      <c r="N112" s="24"/>
      <c r="O112" s="9"/>
    </row>
    <row r="113" spans="1:15" s="10" customFormat="1" ht="15">
      <c r="A113" s="24"/>
      <c r="B113" s="24"/>
      <c r="C113" s="24"/>
      <c r="D113" s="24"/>
      <c r="E113" s="24"/>
      <c r="F113" s="390"/>
      <c r="G113" s="24"/>
      <c r="H113" s="24"/>
      <c r="I113" s="24"/>
      <c r="J113" s="24"/>
      <c r="K113" s="24"/>
      <c r="L113" s="390"/>
      <c r="M113" s="24"/>
      <c r="N113" s="24"/>
      <c r="O113" s="9"/>
    </row>
    <row r="114" spans="1:15" s="10" customFormat="1" ht="15">
      <c r="A114" s="24"/>
      <c r="B114" s="24"/>
      <c r="C114" s="24"/>
      <c r="D114" s="24"/>
      <c r="E114" s="24"/>
      <c r="F114" s="390"/>
      <c r="G114" s="24"/>
      <c r="H114" s="24"/>
      <c r="I114" s="24"/>
      <c r="J114" s="24"/>
      <c r="K114" s="24"/>
      <c r="L114" s="390"/>
      <c r="M114" s="24"/>
      <c r="N114" s="24"/>
      <c r="O114" s="9"/>
    </row>
    <row r="115" spans="1:15" s="10" customFormat="1" ht="15">
      <c r="A115" s="24"/>
      <c r="B115" s="24"/>
      <c r="C115" s="24"/>
      <c r="D115" s="24"/>
      <c r="E115" s="24"/>
      <c r="F115" s="390"/>
      <c r="G115" s="24"/>
      <c r="H115" s="24"/>
      <c r="I115" s="24"/>
      <c r="J115" s="24"/>
      <c r="K115" s="24"/>
      <c r="L115" s="390"/>
      <c r="M115" s="24"/>
      <c r="N115" s="24"/>
      <c r="O115" s="9"/>
    </row>
    <row r="116" spans="1:15" s="10" customFormat="1" ht="15">
      <c r="A116" s="24"/>
      <c r="B116" s="24"/>
      <c r="C116" s="24"/>
      <c r="D116" s="24"/>
      <c r="E116" s="24"/>
      <c r="F116" s="390"/>
      <c r="G116" s="24"/>
      <c r="H116" s="24"/>
      <c r="I116" s="24"/>
      <c r="J116" s="24"/>
      <c r="K116" s="24"/>
      <c r="L116" s="390"/>
      <c r="M116" s="24"/>
      <c r="N116" s="24"/>
      <c r="O116" s="9"/>
    </row>
    <row r="117" spans="1:15" s="10" customFormat="1" ht="15">
      <c r="A117" s="24"/>
      <c r="B117" s="24"/>
      <c r="C117" s="24"/>
      <c r="D117" s="24"/>
      <c r="E117" s="24"/>
      <c r="F117" s="390"/>
      <c r="G117" s="24"/>
      <c r="H117" s="24"/>
      <c r="I117" s="24"/>
      <c r="J117" s="24"/>
      <c r="K117" s="24"/>
      <c r="L117" s="390"/>
      <c r="M117" s="24"/>
      <c r="N117" s="24"/>
      <c r="O117" s="9"/>
    </row>
    <row r="118" spans="1:15" s="10" customFormat="1" ht="15">
      <c r="A118" s="24"/>
      <c r="B118" s="24"/>
      <c r="C118" s="24"/>
      <c r="D118" s="24"/>
      <c r="E118" s="24"/>
      <c r="F118" s="390"/>
      <c r="G118" s="24"/>
      <c r="H118" s="24"/>
      <c r="I118" s="24"/>
      <c r="J118" s="24"/>
      <c r="K118" s="24"/>
      <c r="L118" s="390"/>
      <c r="M118" s="24"/>
      <c r="N118" s="24"/>
      <c r="O118" s="9"/>
    </row>
    <row r="119" spans="1:15" s="10" customFormat="1" ht="15">
      <c r="A119" s="24"/>
      <c r="B119" s="24"/>
      <c r="C119" s="24"/>
      <c r="D119" s="24"/>
      <c r="E119" s="24"/>
      <c r="F119" s="390"/>
      <c r="G119" s="24"/>
      <c r="H119" s="24"/>
      <c r="I119" s="24"/>
      <c r="J119" s="24"/>
      <c r="K119" s="24"/>
      <c r="L119" s="390"/>
      <c r="M119" s="24"/>
      <c r="N119" s="24"/>
      <c r="O119" s="9"/>
    </row>
    <row r="120" spans="1:15" s="10" customFormat="1" ht="15">
      <c r="A120" s="24"/>
      <c r="B120" s="24"/>
      <c r="C120" s="24"/>
      <c r="D120" s="24"/>
      <c r="E120" s="24"/>
      <c r="F120" s="390"/>
      <c r="G120" s="24"/>
      <c r="H120" s="24"/>
      <c r="I120" s="24"/>
      <c r="J120" s="24"/>
      <c r="K120" s="24"/>
      <c r="L120" s="390"/>
      <c r="M120" s="24"/>
      <c r="N120" s="24"/>
      <c r="O120" s="9"/>
    </row>
    <row r="121" spans="1:15" s="10" customFormat="1" ht="15">
      <c r="A121" s="24"/>
      <c r="B121" s="24"/>
      <c r="C121" s="24"/>
      <c r="D121" s="24"/>
      <c r="E121" s="24"/>
      <c r="F121" s="390"/>
      <c r="G121" s="24"/>
      <c r="H121" s="24"/>
      <c r="I121" s="24"/>
      <c r="J121" s="24"/>
      <c r="K121" s="24"/>
      <c r="L121" s="390"/>
      <c r="M121" s="24"/>
      <c r="N121" s="24"/>
      <c r="O121" s="9"/>
    </row>
    <row r="122" spans="1:15" s="10" customFormat="1" ht="15">
      <c r="A122" s="24"/>
      <c r="B122" s="24"/>
      <c r="C122" s="24"/>
      <c r="D122" s="24"/>
      <c r="E122" s="24"/>
      <c r="F122" s="390"/>
      <c r="G122" s="24"/>
      <c r="H122" s="24"/>
      <c r="I122" s="24"/>
      <c r="J122" s="24"/>
      <c r="K122" s="24"/>
      <c r="L122" s="390"/>
      <c r="M122" s="24"/>
      <c r="N122" s="24"/>
      <c r="O122" s="9"/>
    </row>
    <row r="123" spans="1:15" s="10" customFormat="1" ht="15">
      <c r="A123" s="24"/>
      <c r="B123" s="24"/>
      <c r="C123" s="24"/>
      <c r="D123" s="24"/>
      <c r="E123" s="24"/>
      <c r="F123" s="390"/>
      <c r="G123" s="24"/>
      <c r="H123" s="24"/>
      <c r="I123" s="24"/>
      <c r="J123" s="24"/>
      <c r="K123" s="24"/>
      <c r="L123" s="390"/>
      <c r="M123" s="24"/>
      <c r="N123" s="24"/>
      <c r="O123" s="9"/>
    </row>
    <row r="124" spans="1:15" s="10" customFormat="1" ht="15">
      <c r="A124" s="24"/>
      <c r="B124" s="24"/>
      <c r="C124" s="24"/>
      <c r="D124" s="24"/>
      <c r="E124" s="24"/>
      <c r="F124" s="390"/>
      <c r="G124" s="24"/>
      <c r="H124" s="24"/>
      <c r="I124" s="24"/>
      <c r="J124" s="24"/>
      <c r="K124" s="24"/>
      <c r="L124" s="390"/>
      <c r="M124" s="24"/>
      <c r="N124" s="24"/>
      <c r="O124" s="9"/>
    </row>
    <row r="125" spans="1:15" s="10" customFormat="1" ht="15">
      <c r="A125" s="24"/>
      <c r="B125" s="24"/>
      <c r="C125" s="24"/>
      <c r="D125" s="24"/>
      <c r="E125" s="24"/>
      <c r="F125" s="390"/>
      <c r="G125" s="24"/>
      <c r="H125" s="24"/>
      <c r="I125" s="24"/>
      <c r="J125" s="24"/>
      <c r="K125" s="24"/>
      <c r="L125" s="390"/>
      <c r="M125" s="24"/>
      <c r="N125" s="24"/>
      <c r="O125" s="9"/>
    </row>
    <row r="126" spans="1:15" s="10" customFormat="1" ht="15">
      <c r="A126" s="24"/>
      <c r="B126" s="24"/>
      <c r="C126" s="24"/>
      <c r="D126" s="24"/>
      <c r="E126" s="24"/>
      <c r="F126" s="390"/>
      <c r="G126" s="24"/>
      <c r="H126" s="24"/>
      <c r="I126" s="24"/>
      <c r="J126" s="24"/>
      <c r="K126" s="24"/>
      <c r="L126" s="390"/>
      <c r="M126" s="24"/>
      <c r="N126" s="24"/>
      <c r="O126" s="9"/>
    </row>
    <row r="127" spans="1:15" s="10" customFormat="1" ht="15">
      <c r="A127" s="24"/>
      <c r="B127" s="24"/>
      <c r="C127" s="24"/>
      <c r="D127" s="24"/>
      <c r="E127" s="24"/>
      <c r="F127" s="390"/>
      <c r="G127" s="24"/>
      <c r="H127" s="24"/>
      <c r="I127" s="24"/>
      <c r="J127" s="24"/>
      <c r="K127" s="24"/>
      <c r="L127" s="390"/>
      <c r="M127" s="24"/>
      <c r="N127" s="24"/>
      <c r="O127" s="9"/>
    </row>
    <row r="128" spans="1:15" s="10" customFormat="1" ht="15">
      <c r="A128" s="24"/>
      <c r="B128" s="24"/>
      <c r="C128" s="24"/>
      <c r="D128" s="24"/>
      <c r="E128" s="24"/>
      <c r="F128" s="390"/>
      <c r="G128" s="24"/>
      <c r="H128" s="24"/>
      <c r="I128" s="24"/>
      <c r="J128" s="24"/>
      <c r="K128" s="24"/>
      <c r="L128" s="390"/>
      <c r="M128" s="24"/>
      <c r="N128" s="24"/>
      <c r="O128" s="9"/>
    </row>
    <row r="129" spans="1:15" s="10" customFormat="1" ht="15">
      <c r="A129" s="24"/>
      <c r="B129" s="24"/>
      <c r="C129" s="24"/>
      <c r="D129" s="24"/>
      <c r="E129" s="24"/>
      <c r="F129" s="390"/>
      <c r="G129" s="24"/>
      <c r="H129" s="24"/>
      <c r="I129" s="24"/>
      <c r="J129" s="24"/>
      <c r="K129" s="24"/>
      <c r="L129" s="390"/>
      <c r="M129" s="24"/>
      <c r="N129" s="24"/>
      <c r="O129" s="9"/>
    </row>
    <row r="130" spans="1:15" s="10" customFormat="1" ht="15">
      <c r="A130" s="24"/>
      <c r="B130" s="24"/>
      <c r="C130" s="24"/>
      <c r="D130" s="24"/>
      <c r="E130" s="24"/>
      <c r="F130" s="390"/>
      <c r="G130" s="24"/>
      <c r="H130" s="24"/>
      <c r="I130" s="24"/>
      <c r="J130" s="24"/>
      <c r="K130" s="24"/>
      <c r="L130" s="390"/>
      <c r="M130" s="24"/>
      <c r="N130" s="24"/>
      <c r="O130" s="9"/>
    </row>
    <row r="131" spans="1:15" s="10" customFormat="1" ht="15">
      <c r="A131" s="24"/>
      <c r="B131" s="24"/>
      <c r="C131" s="24"/>
      <c r="D131" s="24"/>
      <c r="E131" s="24"/>
      <c r="F131" s="390"/>
      <c r="G131" s="24"/>
      <c r="H131" s="24"/>
      <c r="I131" s="24"/>
      <c r="J131" s="24"/>
      <c r="K131" s="24"/>
      <c r="L131" s="390"/>
      <c r="M131" s="24"/>
      <c r="N131" s="24"/>
      <c r="O131" s="9"/>
    </row>
    <row r="132" spans="1:15" s="10" customFormat="1" ht="15">
      <c r="A132" s="24"/>
      <c r="B132" s="24"/>
      <c r="C132" s="24"/>
      <c r="D132" s="24"/>
      <c r="E132" s="24"/>
      <c r="F132" s="390"/>
      <c r="G132" s="24"/>
      <c r="H132" s="24"/>
      <c r="I132" s="24"/>
      <c r="J132" s="24"/>
      <c r="K132" s="24"/>
      <c r="L132" s="390"/>
      <c r="M132" s="24"/>
      <c r="N132" s="24"/>
      <c r="O132" s="9"/>
    </row>
    <row r="133" spans="1:15" s="10" customFormat="1" ht="15">
      <c r="A133" s="24"/>
      <c r="B133" s="24"/>
      <c r="C133" s="24"/>
      <c r="D133" s="24"/>
      <c r="E133" s="24"/>
      <c r="F133" s="390"/>
      <c r="G133" s="24"/>
      <c r="H133" s="24"/>
      <c r="I133" s="24"/>
      <c r="J133" s="24"/>
      <c r="K133" s="24"/>
      <c r="L133" s="390"/>
      <c r="M133" s="24"/>
      <c r="N133" s="24"/>
      <c r="O133" s="9"/>
    </row>
    <row r="134" spans="1:15" s="10" customFormat="1" ht="15">
      <c r="A134" s="24"/>
      <c r="B134" s="24"/>
      <c r="C134" s="24"/>
      <c r="D134" s="24"/>
      <c r="E134" s="24"/>
      <c r="F134" s="390"/>
      <c r="G134" s="24"/>
      <c r="H134" s="24"/>
      <c r="I134" s="24"/>
      <c r="J134" s="24"/>
      <c r="K134" s="24"/>
      <c r="L134" s="390"/>
      <c r="M134" s="24"/>
      <c r="N134" s="24"/>
      <c r="O134" s="9"/>
    </row>
    <row r="135" spans="1:15" s="10" customFormat="1" ht="15">
      <c r="A135" s="24"/>
      <c r="B135" s="24"/>
      <c r="C135" s="24"/>
      <c r="D135" s="24"/>
      <c r="E135" s="24"/>
      <c r="F135" s="390"/>
      <c r="G135" s="24"/>
      <c r="H135" s="24"/>
      <c r="I135" s="24"/>
      <c r="J135" s="24"/>
      <c r="K135" s="24"/>
      <c r="L135" s="390"/>
      <c r="M135" s="24"/>
      <c r="N135" s="24"/>
      <c r="O135" s="9"/>
    </row>
    <row r="136" spans="1:15" s="10" customFormat="1" ht="15">
      <c r="A136" s="24"/>
      <c r="B136" s="24"/>
      <c r="C136" s="24"/>
      <c r="D136" s="24"/>
      <c r="E136" s="24"/>
      <c r="F136" s="390"/>
      <c r="G136" s="24"/>
      <c r="H136" s="24"/>
      <c r="I136" s="24"/>
      <c r="J136" s="24"/>
      <c r="K136" s="24"/>
      <c r="L136" s="390"/>
      <c r="M136" s="24"/>
      <c r="N136" s="24"/>
      <c r="O136" s="9"/>
    </row>
    <row r="137" spans="1:15" s="10" customFormat="1" ht="15">
      <c r="A137" s="24"/>
      <c r="B137" s="24"/>
      <c r="C137" s="24"/>
      <c r="D137" s="24"/>
      <c r="E137" s="24"/>
      <c r="F137" s="390"/>
      <c r="G137" s="24"/>
      <c r="H137" s="24"/>
      <c r="I137" s="24"/>
      <c r="J137" s="24"/>
      <c r="K137" s="24"/>
      <c r="L137" s="390"/>
      <c r="M137" s="24"/>
      <c r="N137" s="24"/>
      <c r="O137" s="9"/>
    </row>
    <row r="138" spans="1:15" s="10" customFormat="1" ht="15">
      <c r="A138" s="24"/>
      <c r="B138" s="24"/>
      <c r="C138" s="24"/>
      <c r="D138" s="24"/>
      <c r="E138" s="24"/>
      <c r="F138" s="390"/>
      <c r="G138" s="24"/>
      <c r="H138" s="24"/>
      <c r="I138" s="24"/>
      <c r="J138" s="24"/>
      <c r="K138" s="24"/>
      <c r="L138" s="390"/>
      <c r="M138" s="24"/>
      <c r="N138" s="24"/>
      <c r="O138" s="9"/>
    </row>
    <row r="139" spans="1:15" s="10" customFormat="1" ht="15">
      <c r="A139" s="24"/>
      <c r="B139" s="24"/>
      <c r="C139" s="24"/>
      <c r="D139" s="24"/>
      <c r="E139" s="24"/>
      <c r="F139" s="390"/>
      <c r="G139" s="24"/>
      <c r="H139" s="24"/>
      <c r="I139" s="24"/>
      <c r="J139" s="24"/>
      <c r="K139" s="24"/>
      <c r="L139" s="390"/>
      <c r="M139" s="24"/>
      <c r="N139" s="24"/>
      <c r="O139" s="9"/>
    </row>
    <row r="140" spans="1:15" s="10" customFormat="1" ht="15">
      <c r="A140" s="24"/>
      <c r="B140" s="24"/>
      <c r="C140" s="24"/>
      <c r="D140" s="24"/>
      <c r="E140" s="24"/>
      <c r="F140" s="390"/>
      <c r="G140" s="24"/>
      <c r="H140" s="24"/>
      <c r="I140" s="24"/>
      <c r="J140" s="24"/>
      <c r="K140" s="24"/>
      <c r="L140" s="390"/>
      <c r="M140" s="24"/>
      <c r="N140" s="24"/>
      <c r="O140" s="9"/>
    </row>
    <row r="141" spans="1:15" s="10" customFormat="1" ht="15">
      <c r="A141" s="24"/>
      <c r="B141" s="24"/>
      <c r="C141" s="24"/>
      <c r="D141" s="24"/>
      <c r="E141" s="24"/>
      <c r="F141" s="390"/>
      <c r="G141" s="24"/>
      <c r="H141" s="24"/>
      <c r="I141" s="24"/>
      <c r="J141" s="24"/>
      <c r="K141" s="24"/>
      <c r="L141" s="390"/>
      <c r="M141" s="24"/>
      <c r="N141" s="24"/>
      <c r="O141" s="9"/>
    </row>
    <row r="142" spans="1:15" s="10" customFormat="1" ht="15">
      <c r="A142" s="24"/>
      <c r="B142" s="24"/>
      <c r="C142" s="24"/>
      <c r="D142" s="24"/>
      <c r="E142" s="24"/>
      <c r="F142" s="390"/>
      <c r="G142" s="24"/>
      <c r="H142" s="24"/>
      <c r="I142" s="24"/>
      <c r="J142" s="24"/>
      <c r="K142" s="24"/>
      <c r="L142" s="390"/>
      <c r="M142" s="24"/>
      <c r="N142" s="24"/>
      <c r="O142" s="9"/>
    </row>
    <row r="143" spans="1:15" s="10" customFormat="1" ht="15">
      <c r="A143" s="24"/>
      <c r="B143" s="24"/>
      <c r="C143" s="24"/>
      <c r="D143" s="24"/>
      <c r="E143" s="24"/>
      <c r="F143" s="390"/>
      <c r="G143" s="24"/>
      <c r="H143" s="24"/>
      <c r="I143" s="24"/>
      <c r="J143" s="24"/>
      <c r="K143" s="24"/>
      <c r="L143" s="390"/>
      <c r="M143" s="24"/>
      <c r="N143" s="24"/>
      <c r="O143" s="9"/>
    </row>
    <row r="144" spans="1:15" s="10" customFormat="1" ht="15">
      <c r="A144" s="24"/>
      <c r="B144" s="24"/>
      <c r="C144" s="24"/>
      <c r="D144" s="24"/>
      <c r="E144" s="24"/>
      <c r="F144" s="390"/>
      <c r="G144" s="24"/>
      <c r="H144" s="24"/>
      <c r="I144" s="24"/>
      <c r="J144" s="24"/>
      <c r="K144" s="24"/>
      <c r="L144" s="390"/>
      <c r="M144" s="24"/>
      <c r="N144" s="24"/>
      <c r="O144" s="9"/>
    </row>
    <row r="145" spans="1:15" s="10" customFormat="1" ht="15">
      <c r="A145" s="24"/>
      <c r="B145" s="24"/>
      <c r="C145" s="24"/>
      <c r="D145" s="24"/>
      <c r="E145" s="24"/>
      <c r="F145" s="390"/>
      <c r="G145" s="24"/>
      <c r="H145" s="24"/>
      <c r="I145" s="24"/>
      <c r="J145" s="24"/>
      <c r="K145" s="24"/>
      <c r="L145" s="390"/>
      <c r="M145" s="24"/>
      <c r="N145" s="24"/>
      <c r="O145" s="9"/>
    </row>
    <row r="146" spans="1:15" s="10" customFormat="1" ht="15">
      <c r="A146" s="24"/>
      <c r="B146" s="24"/>
      <c r="C146" s="24"/>
      <c r="D146" s="24"/>
      <c r="E146" s="24"/>
      <c r="F146" s="390"/>
      <c r="G146" s="24"/>
      <c r="H146" s="24"/>
      <c r="I146" s="24"/>
      <c r="J146" s="24"/>
      <c r="K146" s="24"/>
      <c r="L146" s="390"/>
      <c r="M146" s="24"/>
      <c r="N146" s="24"/>
      <c r="O146" s="9"/>
    </row>
    <row r="147" spans="1:15" s="10" customFormat="1" ht="15">
      <c r="A147" s="24"/>
      <c r="B147" s="24"/>
      <c r="C147" s="24"/>
      <c r="D147" s="24"/>
      <c r="E147" s="24"/>
      <c r="F147" s="390"/>
      <c r="G147" s="24"/>
      <c r="H147" s="24"/>
      <c r="I147" s="24"/>
      <c r="J147" s="24"/>
      <c r="K147" s="24"/>
      <c r="L147" s="390"/>
      <c r="M147" s="24"/>
      <c r="N147" s="24"/>
      <c r="O147" s="9"/>
    </row>
    <row r="148" spans="1:15" s="10" customFormat="1" ht="15">
      <c r="A148" s="24"/>
      <c r="B148" s="24"/>
      <c r="C148" s="24"/>
      <c r="D148" s="24"/>
      <c r="E148" s="24"/>
      <c r="F148" s="390"/>
      <c r="G148" s="24"/>
      <c r="H148" s="24"/>
      <c r="I148" s="24"/>
      <c r="J148" s="24"/>
      <c r="K148" s="24"/>
      <c r="L148" s="390"/>
      <c r="M148" s="24"/>
      <c r="N148" s="24"/>
      <c r="O148" s="9"/>
    </row>
    <row r="149" spans="1:15" s="10" customFormat="1" ht="15">
      <c r="A149" s="24"/>
      <c r="B149" s="24"/>
      <c r="C149" s="24"/>
      <c r="D149" s="24"/>
      <c r="E149" s="24"/>
      <c r="F149" s="390"/>
      <c r="G149" s="24"/>
      <c r="H149" s="24"/>
      <c r="I149" s="24"/>
      <c r="J149" s="24"/>
      <c r="K149" s="24"/>
      <c r="L149" s="390"/>
      <c r="M149" s="24"/>
      <c r="N149" s="24"/>
      <c r="O149" s="9"/>
    </row>
    <row r="150" spans="1:15" s="10" customFormat="1" ht="15">
      <c r="A150" s="24"/>
      <c r="B150" s="24"/>
      <c r="C150" s="24"/>
      <c r="D150" s="24"/>
      <c r="E150" s="24"/>
      <c r="F150" s="390"/>
      <c r="G150" s="24"/>
      <c r="H150" s="24"/>
      <c r="I150" s="24"/>
      <c r="J150" s="24"/>
      <c r="K150" s="24"/>
      <c r="L150" s="390"/>
      <c r="M150" s="24"/>
      <c r="N150" s="24"/>
      <c r="O150" s="9"/>
    </row>
    <row r="151" spans="1:15" s="10" customFormat="1" ht="15">
      <c r="A151" s="24"/>
      <c r="B151" s="24"/>
      <c r="C151" s="24"/>
      <c r="D151" s="24"/>
      <c r="E151" s="24"/>
      <c r="F151" s="390"/>
      <c r="G151" s="24"/>
      <c r="H151" s="24"/>
      <c r="I151" s="24"/>
      <c r="J151" s="24"/>
      <c r="K151" s="24"/>
      <c r="L151" s="390"/>
      <c r="M151" s="24"/>
      <c r="N151" s="24"/>
      <c r="O151" s="9"/>
    </row>
    <row r="152" spans="1:15" s="10" customFormat="1" ht="15">
      <c r="A152" s="24"/>
      <c r="B152" s="24"/>
      <c r="C152" s="24"/>
      <c r="D152" s="24"/>
      <c r="E152" s="24"/>
      <c r="F152" s="390"/>
      <c r="G152" s="24"/>
      <c r="H152" s="24"/>
      <c r="I152" s="24"/>
      <c r="J152" s="24"/>
      <c r="K152" s="24"/>
      <c r="L152" s="390"/>
      <c r="M152" s="24"/>
      <c r="N152" s="24"/>
      <c r="O152" s="9"/>
    </row>
    <row r="153" spans="1:15" s="10" customFormat="1" ht="15">
      <c r="A153" s="24"/>
      <c r="B153" s="24"/>
      <c r="C153" s="24"/>
      <c r="D153" s="24"/>
      <c r="E153" s="24"/>
      <c r="F153" s="390"/>
      <c r="G153" s="24"/>
      <c r="H153" s="24"/>
      <c r="I153" s="24"/>
      <c r="J153" s="24"/>
      <c r="K153" s="24"/>
      <c r="L153" s="390"/>
      <c r="M153" s="24"/>
      <c r="N153" s="24"/>
      <c r="O153" s="9"/>
    </row>
    <row r="154" spans="1:15" s="10" customFormat="1" ht="15">
      <c r="A154" s="24"/>
      <c r="B154" s="24"/>
      <c r="C154" s="24"/>
      <c r="D154" s="24"/>
      <c r="E154" s="24"/>
      <c r="F154" s="390"/>
      <c r="G154" s="24"/>
      <c r="H154" s="24"/>
      <c r="I154" s="24"/>
      <c r="J154" s="24"/>
      <c r="K154" s="24"/>
      <c r="L154" s="390"/>
      <c r="M154" s="24"/>
      <c r="N154" s="24"/>
      <c r="O154" s="9"/>
    </row>
    <row r="155" spans="1:15" s="10" customFormat="1" ht="15">
      <c r="A155" s="24"/>
      <c r="B155" s="24"/>
      <c r="C155" s="24"/>
      <c r="D155" s="24"/>
      <c r="E155" s="24"/>
      <c r="F155" s="390"/>
      <c r="G155" s="24"/>
      <c r="H155" s="24"/>
      <c r="I155" s="24"/>
      <c r="J155" s="24"/>
      <c r="K155" s="24"/>
      <c r="L155" s="390"/>
      <c r="M155" s="24"/>
      <c r="N155" s="24"/>
      <c r="O155" s="9"/>
    </row>
    <row r="156" spans="1:15" s="10" customFormat="1" ht="15">
      <c r="A156" s="24"/>
      <c r="B156" s="24"/>
      <c r="C156" s="24"/>
      <c r="D156" s="24"/>
      <c r="E156" s="24"/>
      <c r="F156" s="390"/>
      <c r="G156" s="24"/>
      <c r="H156" s="24"/>
      <c r="I156" s="24"/>
      <c r="J156" s="24"/>
      <c r="K156" s="24"/>
      <c r="L156" s="390"/>
      <c r="M156" s="24"/>
      <c r="N156" s="24"/>
      <c r="O156" s="9"/>
    </row>
  </sheetData>
  <sheetProtection selectLockedCells="1" selectUnlockedCells="1"/>
  <mergeCells count="12">
    <mergeCell ref="A5:A6"/>
    <mergeCell ref="B5:B6"/>
    <mergeCell ref="C5:C6"/>
    <mergeCell ref="D5:D6"/>
    <mergeCell ref="I5:I6"/>
    <mergeCell ref="J5:J6"/>
    <mergeCell ref="K5:K6"/>
    <mergeCell ref="L5:L6"/>
    <mergeCell ref="E5:E6"/>
    <mergeCell ref="F5:F6"/>
    <mergeCell ref="G5:G6"/>
    <mergeCell ref="H5:H6"/>
  </mergeCells>
  <printOptions horizontalCentered="1"/>
  <pageMargins left="0.18" right="0.17" top="1.05" bottom="0.97" header="0.3937007874015748" footer="0.5118110236220472"/>
  <pageSetup horizontalDpi="300" verticalDpi="300" orientation="landscape" paperSize="9" scale="83" r:id="rId1"/>
  <headerFooter alignWithMargins="0">
    <oddHeader xml:space="preserve">&amp;C&amp;"Garamond,Félkövér"&amp;12
 /2018.  (      ) számú zárszámadási rendelethez
Zalakomár Nagyközség Önkormányzat és intézményei
2017. évi műk és felh célú bevét és kiad teljesítése&amp;R&amp;8     &amp;A
                          &amp;P.oldal
ezer Ft-ban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26"/>
  <sheetViews>
    <sheetView zoomScale="87" zoomScaleNormal="87" zoomScaleSheetLayoutView="56" workbookViewId="0" topLeftCell="A1">
      <selection activeCell="H62" sqref="H62"/>
    </sheetView>
  </sheetViews>
  <sheetFormatPr defaultColWidth="9.00390625" defaultRowHeight="12.75"/>
  <cols>
    <col min="1" max="1" width="5.25390625" style="34" customWidth="1"/>
    <col min="2" max="2" width="48.375" style="35" customWidth="1"/>
    <col min="3" max="3" width="14.625" style="34" customWidth="1"/>
    <col min="4" max="4" width="14.25390625" style="34" customWidth="1"/>
    <col min="5" max="5" width="12.625" style="37" customWidth="1"/>
    <col min="6" max="6" width="10.25390625" style="428" customWidth="1"/>
    <col min="7" max="7" width="9.125" style="19" customWidth="1"/>
    <col min="8" max="16384" width="9.125" style="2" customWidth="1"/>
  </cols>
  <sheetData>
    <row r="2" spans="1:6" ht="24.75" customHeight="1">
      <c r="A2" s="482" t="s">
        <v>109</v>
      </c>
      <c r="B2" s="483" t="s">
        <v>5</v>
      </c>
      <c r="C2" s="482" t="s">
        <v>385</v>
      </c>
      <c r="D2" s="482" t="s">
        <v>380</v>
      </c>
      <c r="E2" s="480" t="s">
        <v>381</v>
      </c>
      <c r="F2" s="481" t="s">
        <v>39</v>
      </c>
    </row>
    <row r="3" spans="1:6" ht="24.75" customHeight="1">
      <c r="A3" s="482"/>
      <c r="B3" s="483"/>
      <c r="C3" s="482"/>
      <c r="D3" s="482"/>
      <c r="E3" s="480"/>
      <c r="F3" s="481"/>
    </row>
    <row r="4" spans="1:6" ht="19.5" customHeight="1">
      <c r="A4" s="204"/>
      <c r="B4" s="205" t="s">
        <v>40</v>
      </c>
      <c r="C4" s="204"/>
      <c r="D4" s="204"/>
      <c r="E4" s="29"/>
      <c r="F4" s="426"/>
    </row>
    <row r="5" spans="1:6" ht="19.5" customHeight="1">
      <c r="A5" s="186" t="s">
        <v>21</v>
      </c>
      <c r="B5" s="187" t="s">
        <v>137</v>
      </c>
      <c r="C5" s="211"/>
      <c r="D5" s="212"/>
      <c r="E5" s="30"/>
      <c r="F5" s="407"/>
    </row>
    <row r="6" spans="1:6" ht="19.5" customHeight="1">
      <c r="A6" s="13" t="s">
        <v>8</v>
      </c>
      <c r="B6" s="188" t="s">
        <v>138</v>
      </c>
      <c r="C6" s="211"/>
      <c r="D6" s="212"/>
      <c r="E6" s="31"/>
      <c r="F6" s="427"/>
    </row>
    <row r="7" spans="1:6" ht="19.5" customHeight="1">
      <c r="A7" s="13"/>
      <c r="B7" s="189" t="s">
        <v>139</v>
      </c>
      <c r="C7" s="452">
        <v>78936</v>
      </c>
      <c r="D7" s="453">
        <v>79936</v>
      </c>
      <c r="E7" s="31">
        <v>79936</v>
      </c>
      <c r="F7" s="427">
        <f>E7/D7</f>
        <v>1</v>
      </c>
    </row>
    <row r="8" spans="1:6" ht="19.5" customHeight="1">
      <c r="A8" s="13"/>
      <c r="B8" s="189" t="s">
        <v>372</v>
      </c>
      <c r="C8" s="452">
        <v>93212</v>
      </c>
      <c r="D8" s="453">
        <v>98963</v>
      </c>
      <c r="E8" s="31">
        <v>98963</v>
      </c>
      <c r="F8" s="427">
        <f aca="true" t="shared" si="0" ref="F8:F67">E8/D8</f>
        <v>1</v>
      </c>
    </row>
    <row r="9" spans="1:6" ht="19.5" customHeight="1">
      <c r="A9" s="13"/>
      <c r="B9" s="189" t="s">
        <v>141</v>
      </c>
      <c r="C9" s="452">
        <v>80700</v>
      </c>
      <c r="D9" s="452">
        <v>80183</v>
      </c>
      <c r="E9" s="31">
        <v>80183</v>
      </c>
      <c r="F9" s="427">
        <f t="shared" si="0"/>
        <v>1</v>
      </c>
    </row>
    <row r="10" spans="1:6" ht="19.5" customHeight="1">
      <c r="A10" s="13"/>
      <c r="B10" s="189" t="s">
        <v>142</v>
      </c>
      <c r="C10" s="452">
        <v>3462</v>
      </c>
      <c r="D10" s="453">
        <v>3888</v>
      </c>
      <c r="E10" s="31">
        <v>3888</v>
      </c>
      <c r="F10" s="427">
        <f t="shared" si="0"/>
        <v>1</v>
      </c>
    </row>
    <row r="11" spans="1:6" ht="19.5" customHeight="1">
      <c r="A11" s="13"/>
      <c r="B11" s="189" t="s">
        <v>358</v>
      </c>
      <c r="C11" s="452"/>
      <c r="D11" s="453">
        <v>8740</v>
      </c>
      <c r="E11" s="31">
        <v>8740</v>
      </c>
      <c r="F11" s="427">
        <f t="shared" si="0"/>
        <v>1</v>
      </c>
    </row>
    <row r="12" spans="1:6" ht="19.5" customHeight="1">
      <c r="A12" s="42" t="s">
        <v>9</v>
      </c>
      <c r="B12" s="189" t="s">
        <v>371</v>
      </c>
      <c r="C12" s="452">
        <v>107389</v>
      </c>
      <c r="D12" s="453">
        <f>SUM(D13:D19)</f>
        <v>141988</v>
      </c>
      <c r="E12" s="31">
        <f>SUM(E13:E19)</f>
        <v>122965</v>
      </c>
      <c r="F12" s="427">
        <f t="shared" si="0"/>
        <v>0.8660238893427613</v>
      </c>
    </row>
    <row r="13" spans="1:7" s="3" customFormat="1" ht="19.5" customHeight="1">
      <c r="A13" s="42"/>
      <c r="B13" s="189" t="s">
        <v>425</v>
      </c>
      <c r="C13" s="452"/>
      <c r="D13" s="453">
        <v>75</v>
      </c>
      <c r="E13" s="31">
        <v>75</v>
      </c>
      <c r="F13" s="427">
        <f t="shared" si="0"/>
        <v>1</v>
      </c>
      <c r="G13" s="19"/>
    </row>
    <row r="14" spans="1:6" ht="19.5" customHeight="1">
      <c r="A14" s="42"/>
      <c r="B14" s="189" t="s">
        <v>426</v>
      </c>
      <c r="C14" s="452"/>
      <c r="D14" s="453">
        <v>6106</v>
      </c>
      <c r="E14" s="31">
        <v>6106</v>
      </c>
      <c r="F14" s="427">
        <f t="shared" si="0"/>
        <v>1</v>
      </c>
    </row>
    <row r="15" spans="1:6" ht="19.5" customHeight="1">
      <c r="A15" s="42"/>
      <c r="B15" s="189" t="s">
        <v>427</v>
      </c>
      <c r="C15" s="452"/>
      <c r="D15" s="453">
        <v>15903</v>
      </c>
      <c r="E15" s="31">
        <v>15903</v>
      </c>
      <c r="F15" s="427">
        <f t="shared" si="0"/>
        <v>1</v>
      </c>
    </row>
    <row r="16" spans="1:6" ht="19.5" customHeight="1">
      <c r="A16" s="42"/>
      <c r="B16" s="189" t="s">
        <v>428</v>
      </c>
      <c r="C16" s="452">
        <v>105339</v>
      </c>
      <c r="D16" s="453">
        <v>113306</v>
      </c>
      <c r="E16" s="31">
        <v>97523</v>
      </c>
      <c r="F16" s="427">
        <f t="shared" si="0"/>
        <v>0.8607046405309516</v>
      </c>
    </row>
    <row r="17" spans="1:6" ht="19.5" customHeight="1">
      <c r="A17" s="42"/>
      <c r="B17" s="189" t="s">
        <v>429</v>
      </c>
      <c r="C17" s="452">
        <v>2050</v>
      </c>
      <c r="D17" s="453">
        <v>2050</v>
      </c>
      <c r="E17" s="31">
        <v>2050</v>
      </c>
      <c r="F17" s="427">
        <f t="shared" si="0"/>
        <v>1</v>
      </c>
    </row>
    <row r="18" spans="1:6" ht="19.5" customHeight="1">
      <c r="A18" s="42"/>
      <c r="B18" s="189" t="s">
        <v>431</v>
      </c>
      <c r="C18" s="452"/>
      <c r="D18" s="453">
        <v>228</v>
      </c>
      <c r="E18" s="31">
        <v>228</v>
      </c>
      <c r="F18" s="427">
        <f t="shared" si="0"/>
        <v>1</v>
      </c>
    </row>
    <row r="19" spans="1:6" ht="19.5" customHeight="1">
      <c r="A19" s="42"/>
      <c r="B19" s="189" t="s">
        <v>430</v>
      </c>
      <c r="C19" s="452"/>
      <c r="D19" s="453">
        <v>4320</v>
      </c>
      <c r="E19" s="31">
        <v>1080</v>
      </c>
      <c r="F19" s="427">
        <f t="shared" si="0"/>
        <v>0.25</v>
      </c>
    </row>
    <row r="20" spans="1:6" ht="19.5" customHeight="1">
      <c r="A20" s="190"/>
      <c r="B20" s="187" t="s">
        <v>144</v>
      </c>
      <c r="C20" s="213">
        <f>C7+C8+C9+C10+C11+C12</f>
        <v>363699</v>
      </c>
      <c r="D20" s="213">
        <f>D7+D8+D9+D10+D11+D12</f>
        <v>413698</v>
      </c>
      <c r="E20" s="213">
        <f>E7+E8+E9+E10+E11+E12</f>
        <v>394675</v>
      </c>
      <c r="F20" s="407">
        <f t="shared" si="0"/>
        <v>0.9540171816155747</v>
      </c>
    </row>
    <row r="21" spans="1:6" ht="19.5" customHeight="1">
      <c r="A21" s="186" t="s">
        <v>11</v>
      </c>
      <c r="B21" s="187" t="s">
        <v>145</v>
      </c>
      <c r="C21" s="213"/>
      <c r="D21" s="214"/>
      <c r="E21" s="31"/>
      <c r="F21" s="427"/>
    </row>
    <row r="22" spans="1:6" ht="19.5" customHeight="1">
      <c r="A22" s="13" t="s">
        <v>8</v>
      </c>
      <c r="B22" s="189" t="s">
        <v>146</v>
      </c>
      <c r="C22" s="215"/>
      <c r="D22" s="215"/>
      <c r="E22" s="31"/>
      <c r="F22" s="427"/>
    </row>
    <row r="23" spans="1:7" s="3" customFormat="1" ht="19.5" customHeight="1">
      <c r="A23" s="13" t="s">
        <v>9</v>
      </c>
      <c r="B23" s="189" t="s">
        <v>147</v>
      </c>
      <c r="C23" s="215"/>
      <c r="D23" s="215"/>
      <c r="E23" s="31"/>
      <c r="F23" s="427"/>
      <c r="G23" s="19"/>
    </row>
    <row r="24" spans="1:6" ht="19.5" customHeight="1">
      <c r="A24" s="186"/>
      <c r="B24" s="187" t="s">
        <v>148</v>
      </c>
      <c r="C24" s="216">
        <f>C22+C23</f>
        <v>0</v>
      </c>
      <c r="D24" s="216">
        <f>D22+D23</f>
        <v>0</v>
      </c>
      <c r="E24" s="216">
        <f>E22+E23</f>
        <v>0</v>
      </c>
      <c r="F24" s="407">
        <v>0</v>
      </c>
    </row>
    <row r="25" spans="1:6" ht="19.5" customHeight="1">
      <c r="A25" s="186" t="s">
        <v>12</v>
      </c>
      <c r="B25" s="187" t="s">
        <v>114</v>
      </c>
      <c r="C25" s="211"/>
      <c r="D25" s="212"/>
      <c r="E25" s="31"/>
      <c r="F25" s="427"/>
    </row>
    <row r="26" spans="1:6" ht="19.5" customHeight="1">
      <c r="A26" s="13" t="s">
        <v>8</v>
      </c>
      <c r="B26" s="189" t="s">
        <v>149</v>
      </c>
      <c r="C26" s="211"/>
      <c r="D26" s="212"/>
      <c r="E26" s="23"/>
      <c r="F26" s="427"/>
    </row>
    <row r="27" spans="1:6" ht="19.5" customHeight="1">
      <c r="A27" s="13" t="s">
        <v>9</v>
      </c>
      <c r="B27" s="189" t="s">
        <v>150</v>
      </c>
      <c r="C27" s="217"/>
      <c r="D27" s="212"/>
      <c r="E27" s="31"/>
      <c r="F27" s="427"/>
    </row>
    <row r="28" spans="1:6" ht="19.5" customHeight="1">
      <c r="A28" s="13" t="s">
        <v>30</v>
      </c>
      <c r="B28" s="189" t="s">
        <v>151</v>
      </c>
      <c r="C28" s="217"/>
      <c r="D28" s="212"/>
      <c r="E28" s="31"/>
      <c r="F28" s="427"/>
    </row>
    <row r="29" spans="1:6" ht="19.5" customHeight="1">
      <c r="A29" s="13" t="s">
        <v>31</v>
      </c>
      <c r="B29" s="189" t="s">
        <v>152</v>
      </c>
      <c r="C29" s="452">
        <v>21900</v>
      </c>
      <c r="D29" s="452">
        <v>21900</v>
      </c>
      <c r="E29" s="452">
        <v>22221</v>
      </c>
      <c r="F29" s="427">
        <f t="shared" si="0"/>
        <v>1.0146575342465753</v>
      </c>
    </row>
    <row r="30" spans="1:6" ht="19.5" customHeight="1">
      <c r="A30" s="13"/>
      <c r="B30" s="189" t="s">
        <v>153</v>
      </c>
      <c r="C30" s="454">
        <v>4900</v>
      </c>
      <c r="D30" s="455">
        <v>4900</v>
      </c>
      <c r="E30" s="456">
        <v>5641</v>
      </c>
      <c r="F30" s="427">
        <f t="shared" si="0"/>
        <v>1.1512244897959183</v>
      </c>
    </row>
    <row r="31" spans="1:6" ht="19.5" customHeight="1">
      <c r="A31" s="13"/>
      <c r="B31" s="189" t="s">
        <v>154</v>
      </c>
      <c r="C31" s="454">
        <v>17000</v>
      </c>
      <c r="D31" s="455">
        <v>17000</v>
      </c>
      <c r="E31" s="456">
        <v>16580</v>
      </c>
      <c r="F31" s="427">
        <f t="shared" si="0"/>
        <v>0.9752941176470589</v>
      </c>
    </row>
    <row r="32" spans="1:6" ht="19.5" customHeight="1">
      <c r="A32" s="13" t="s">
        <v>34</v>
      </c>
      <c r="B32" s="191" t="s">
        <v>155</v>
      </c>
      <c r="C32" s="452">
        <v>42000</v>
      </c>
      <c r="D32" s="452">
        <v>42000</v>
      </c>
      <c r="E32" s="452">
        <v>43216</v>
      </c>
      <c r="F32" s="427">
        <f t="shared" si="0"/>
        <v>1.028952380952381</v>
      </c>
    </row>
    <row r="33" spans="1:6" ht="19.5" customHeight="1">
      <c r="A33" s="13"/>
      <c r="B33" s="191" t="s">
        <v>156</v>
      </c>
      <c r="C33" s="452">
        <v>38000</v>
      </c>
      <c r="D33" s="453">
        <v>38000</v>
      </c>
      <c r="E33" s="31">
        <v>39009</v>
      </c>
      <c r="F33" s="427">
        <f t="shared" si="0"/>
        <v>1.0265526315789473</v>
      </c>
    </row>
    <row r="34" spans="1:6" ht="19.5" customHeight="1">
      <c r="A34" s="13"/>
      <c r="B34" s="191" t="s">
        <v>157</v>
      </c>
      <c r="C34" s="452">
        <v>4000</v>
      </c>
      <c r="D34" s="453">
        <v>4000</v>
      </c>
      <c r="E34" s="31">
        <v>4207</v>
      </c>
      <c r="F34" s="427">
        <f t="shared" si="0"/>
        <v>1.05175</v>
      </c>
    </row>
    <row r="35" spans="1:6" ht="19.5" customHeight="1">
      <c r="A35" s="13" t="s">
        <v>35</v>
      </c>
      <c r="B35" s="191" t="s">
        <v>158</v>
      </c>
      <c r="C35" s="452"/>
      <c r="D35" s="453">
        <v>0</v>
      </c>
      <c r="E35" s="30"/>
      <c r="F35" s="427"/>
    </row>
    <row r="36" spans="1:6" ht="19.5" customHeight="1">
      <c r="A36" s="13" t="s">
        <v>36</v>
      </c>
      <c r="B36" s="191" t="s">
        <v>159</v>
      </c>
      <c r="C36" s="452">
        <v>2400</v>
      </c>
      <c r="D36" s="453">
        <v>2400</v>
      </c>
      <c r="E36" s="222">
        <v>3541</v>
      </c>
      <c r="F36" s="427">
        <f t="shared" si="0"/>
        <v>1.4754166666666666</v>
      </c>
    </row>
    <row r="37" spans="1:6" ht="19.5" customHeight="1">
      <c r="A37" s="192"/>
      <c r="B37" s="193" t="s">
        <v>118</v>
      </c>
      <c r="C37" s="213">
        <f>C26+C27+C28+C29+C32+C36+C35</f>
        <v>66300</v>
      </c>
      <c r="D37" s="213">
        <f>D26+D27+D28+D29+D32+D36+D35</f>
        <v>66300</v>
      </c>
      <c r="E37" s="213">
        <f>E26+E27+E28+E29+E32+E36+E35</f>
        <v>68978</v>
      </c>
      <c r="F37" s="407">
        <f t="shared" si="0"/>
        <v>1.040392156862745</v>
      </c>
    </row>
    <row r="38" spans="1:6" ht="19.5" customHeight="1">
      <c r="A38" s="192" t="s">
        <v>160</v>
      </c>
      <c r="B38" s="193" t="s">
        <v>7</v>
      </c>
      <c r="C38" s="213"/>
      <c r="D38" s="214"/>
      <c r="E38" s="31"/>
      <c r="F38" s="427"/>
    </row>
    <row r="39" spans="1:7" s="39" customFormat="1" ht="19.5" customHeight="1">
      <c r="A39" s="13" t="s">
        <v>8</v>
      </c>
      <c r="B39" s="191" t="s">
        <v>359</v>
      </c>
      <c r="C39" s="452">
        <v>886</v>
      </c>
      <c r="D39" s="453">
        <v>886</v>
      </c>
      <c r="E39" s="31">
        <v>1488</v>
      </c>
      <c r="F39" s="427">
        <f t="shared" si="0"/>
        <v>1.6794582392776525</v>
      </c>
      <c r="G39" s="38"/>
    </row>
    <row r="40" spans="1:6" ht="19.5" customHeight="1">
      <c r="A40" s="13" t="s">
        <v>29</v>
      </c>
      <c r="B40" s="189" t="s">
        <v>161</v>
      </c>
      <c r="C40" s="452">
        <v>7201</v>
      </c>
      <c r="D40" s="452">
        <v>7201</v>
      </c>
      <c r="E40" s="31">
        <v>8326</v>
      </c>
      <c r="F40" s="427">
        <f t="shared" si="0"/>
        <v>1.1562283016247743</v>
      </c>
    </row>
    <row r="41" spans="1:6" ht="19.5" customHeight="1">
      <c r="A41" s="13" t="s">
        <v>30</v>
      </c>
      <c r="B41" s="189" t="s">
        <v>162</v>
      </c>
      <c r="C41" s="452">
        <v>3380</v>
      </c>
      <c r="D41" s="453">
        <v>3380</v>
      </c>
      <c r="E41" s="31">
        <v>2502</v>
      </c>
      <c r="F41" s="427">
        <f t="shared" si="0"/>
        <v>0.7402366863905325</v>
      </c>
    </row>
    <row r="42" spans="1:6" ht="19.5" customHeight="1">
      <c r="A42" s="13" t="s">
        <v>31</v>
      </c>
      <c r="B42" s="189" t="s">
        <v>163</v>
      </c>
      <c r="C42" s="452"/>
      <c r="D42" s="453">
        <v>5085</v>
      </c>
      <c r="E42" s="31"/>
      <c r="F42" s="427">
        <f t="shared" si="0"/>
        <v>0</v>
      </c>
    </row>
    <row r="43" spans="1:6" ht="19.5" customHeight="1">
      <c r="A43" s="13" t="s">
        <v>34</v>
      </c>
      <c r="B43" s="189" t="s">
        <v>164</v>
      </c>
      <c r="C43" s="452">
        <v>1461</v>
      </c>
      <c r="D43" s="452">
        <v>1461</v>
      </c>
      <c r="E43" s="31">
        <v>1983</v>
      </c>
      <c r="F43" s="427">
        <f t="shared" si="0"/>
        <v>1.3572895277207393</v>
      </c>
    </row>
    <row r="44" spans="1:6" ht="19.5" customHeight="1">
      <c r="A44" s="13" t="s">
        <v>35</v>
      </c>
      <c r="B44" s="194" t="s">
        <v>165</v>
      </c>
      <c r="C44" s="452">
        <v>1143</v>
      </c>
      <c r="D44" s="453">
        <v>1143</v>
      </c>
      <c r="E44" s="31">
        <v>1995</v>
      </c>
      <c r="F44" s="427">
        <f t="shared" si="0"/>
        <v>1.7454068241469816</v>
      </c>
    </row>
    <row r="45" spans="1:6" ht="19.5" customHeight="1">
      <c r="A45" s="13" t="s">
        <v>36</v>
      </c>
      <c r="B45" s="189" t="s">
        <v>166</v>
      </c>
      <c r="C45" s="452"/>
      <c r="D45" s="453"/>
      <c r="E45" s="31">
        <v>3</v>
      </c>
      <c r="F45" s="427"/>
    </row>
    <row r="46" spans="1:6" ht="19.5" customHeight="1">
      <c r="A46" s="13" t="s">
        <v>44</v>
      </c>
      <c r="B46" s="189" t="s">
        <v>167</v>
      </c>
      <c r="C46" s="452"/>
      <c r="D46" s="453"/>
      <c r="E46" s="31">
        <v>1289</v>
      </c>
      <c r="F46" s="427"/>
    </row>
    <row r="47" spans="1:6" ht="19.5" customHeight="1">
      <c r="A47" s="192"/>
      <c r="B47" s="187" t="s">
        <v>10</v>
      </c>
      <c r="C47" s="213">
        <f>SUM(C39:C46)</f>
        <v>14071</v>
      </c>
      <c r="D47" s="213">
        <f>SUM(D39:D46)</f>
        <v>19156</v>
      </c>
      <c r="E47" s="213">
        <f>SUM(E39:E46)</f>
        <v>17586</v>
      </c>
      <c r="F47" s="407">
        <f t="shared" si="0"/>
        <v>0.9180413447483817</v>
      </c>
    </row>
    <row r="48" spans="1:6" ht="19.5" customHeight="1">
      <c r="A48" s="192" t="s">
        <v>15</v>
      </c>
      <c r="B48" s="187" t="s">
        <v>119</v>
      </c>
      <c r="C48" s="213"/>
      <c r="D48" s="214"/>
      <c r="E48" s="31"/>
      <c r="F48" s="427"/>
    </row>
    <row r="49" spans="1:6" ht="19.5" customHeight="1">
      <c r="A49" s="13" t="s">
        <v>8</v>
      </c>
      <c r="B49" s="189" t="s">
        <v>168</v>
      </c>
      <c r="C49" s="212"/>
      <c r="D49" s="212"/>
      <c r="E49" s="31"/>
      <c r="F49" s="427"/>
    </row>
    <row r="50" spans="1:6" ht="19.5" customHeight="1">
      <c r="A50" s="13" t="s">
        <v>29</v>
      </c>
      <c r="B50" s="189" t="s">
        <v>169</v>
      </c>
      <c r="C50" s="211">
        <v>360</v>
      </c>
      <c r="D50" s="212">
        <v>360</v>
      </c>
      <c r="E50" s="31">
        <v>5410</v>
      </c>
      <c r="F50" s="427">
        <f t="shared" si="0"/>
        <v>15.027777777777779</v>
      </c>
    </row>
    <row r="51" spans="1:6" ht="19.5" customHeight="1">
      <c r="A51" s="13" t="s">
        <v>30</v>
      </c>
      <c r="B51" s="189" t="s">
        <v>170</v>
      </c>
      <c r="C51" s="211"/>
      <c r="D51" s="212"/>
      <c r="E51" s="31"/>
      <c r="F51" s="427"/>
    </row>
    <row r="52" spans="1:6" ht="19.5" customHeight="1">
      <c r="A52" s="192"/>
      <c r="B52" s="187" t="s">
        <v>13</v>
      </c>
      <c r="C52" s="213">
        <f>C50+C51</f>
        <v>360</v>
      </c>
      <c r="D52" s="213">
        <f>D50+D51</f>
        <v>360</v>
      </c>
      <c r="E52" s="213">
        <f>E50+E51</f>
        <v>5410</v>
      </c>
      <c r="F52" s="407">
        <f t="shared" si="0"/>
        <v>15.027777777777779</v>
      </c>
    </row>
    <row r="53" spans="1:6" ht="21.75" customHeight="1">
      <c r="A53" s="192" t="s">
        <v>16</v>
      </c>
      <c r="B53" s="187" t="s">
        <v>117</v>
      </c>
      <c r="C53" s="213"/>
      <c r="D53" s="214"/>
      <c r="E53" s="31"/>
      <c r="F53" s="407"/>
    </row>
    <row r="54" spans="1:6" ht="21.75" customHeight="1">
      <c r="A54" s="13" t="s">
        <v>8</v>
      </c>
      <c r="B54" s="189" t="s">
        <v>171</v>
      </c>
      <c r="C54" s="211"/>
      <c r="D54" s="212">
        <v>80</v>
      </c>
      <c r="E54" s="31">
        <v>150</v>
      </c>
      <c r="F54" s="427">
        <f t="shared" si="0"/>
        <v>1.875</v>
      </c>
    </row>
    <row r="55" spans="1:6" ht="21.75" customHeight="1">
      <c r="A55" s="195" t="s">
        <v>29</v>
      </c>
      <c r="B55" s="196" t="s">
        <v>172</v>
      </c>
      <c r="C55" s="218"/>
      <c r="D55" s="219"/>
      <c r="E55" s="32">
        <v>15</v>
      </c>
      <c r="F55" s="407"/>
    </row>
    <row r="56" spans="1:6" ht="19.5" customHeight="1">
      <c r="A56" s="13"/>
      <c r="B56" s="197" t="s">
        <v>173</v>
      </c>
      <c r="C56" s="213">
        <f>C54+C55</f>
        <v>0</v>
      </c>
      <c r="D56" s="213">
        <f>D54+D55</f>
        <v>80</v>
      </c>
      <c r="E56" s="213">
        <f>E54+E55</f>
        <v>165</v>
      </c>
      <c r="F56" s="407">
        <f t="shared" si="0"/>
        <v>2.0625</v>
      </c>
    </row>
    <row r="57" spans="1:6" ht="23.25" customHeight="1">
      <c r="A57" s="186" t="s">
        <v>17</v>
      </c>
      <c r="B57" s="198" t="s">
        <v>174</v>
      </c>
      <c r="C57" s="213"/>
      <c r="D57" s="220"/>
      <c r="E57" s="33"/>
      <c r="F57" s="407"/>
    </row>
    <row r="58" spans="1:6" ht="19.5" customHeight="1">
      <c r="A58" s="13" t="s">
        <v>8</v>
      </c>
      <c r="B58" s="199" t="s">
        <v>175</v>
      </c>
      <c r="C58" s="211"/>
      <c r="D58" s="221"/>
      <c r="E58" s="31"/>
      <c r="F58" s="407"/>
    </row>
    <row r="59" spans="1:6" ht="19.5" customHeight="1">
      <c r="A59" s="13" t="s">
        <v>29</v>
      </c>
      <c r="B59" s="199" t="s">
        <v>176</v>
      </c>
      <c r="C59" s="211"/>
      <c r="D59" s="221"/>
      <c r="E59" s="31"/>
      <c r="F59" s="427"/>
    </row>
    <row r="60" spans="1:6" ht="19.5" customHeight="1">
      <c r="A60" s="13"/>
      <c r="B60" s="201" t="s">
        <v>177</v>
      </c>
      <c r="C60" s="220">
        <f>C58+C59</f>
        <v>0</v>
      </c>
      <c r="D60" s="220">
        <f>D58+D59</f>
        <v>0</v>
      </c>
      <c r="E60" s="220">
        <f>E58+E59</f>
        <v>0</v>
      </c>
      <c r="F60" s="407">
        <v>0</v>
      </c>
    </row>
    <row r="61" spans="1:6" ht="19.5" customHeight="1">
      <c r="A61" s="190" t="s">
        <v>20</v>
      </c>
      <c r="B61" s="202" t="s">
        <v>18</v>
      </c>
      <c r="C61" s="214"/>
      <c r="D61" s="214"/>
      <c r="E61" s="33"/>
      <c r="F61" s="407"/>
    </row>
    <row r="62" spans="1:6" ht="18.75" customHeight="1">
      <c r="A62" s="13" t="s">
        <v>28</v>
      </c>
      <c r="B62" s="203" t="s">
        <v>178</v>
      </c>
      <c r="C62" s="212"/>
      <c r="D62" s="212"/>
      <c r="E62" s="31"/>
      <c r="F62" s="407"/>
    </row>
    <row r="63" spans="1:6" ht="19.5" customHeight="1">
      <c r="A63" s="200"/>
      <c r="B63" s="203" t="s">
        <v>179</v>
      </c>
      <c r="C63" s="212"/>
      <c r="D63" s="212"/>
      <c r="E63" s="31"/>
      <c r="F63" s="407"/>
    </row>
    <row r="64" spans="1:6" ht="19.5" customHeight="1">
      <c r="A64" s="200"/>
      <c r="B64" s="203" t="s">
        <v>180</v>
      </c>
      <c r="C64" s="212">
        <v>51970</v>
      </c>
      <c r="D64" s="212">
        <v>57936</v>
      </c>
      <c r="E64" s="223">
        <v>57936</v>
      </c>
      <c r="F64" s="427">
        <f t="shared" si="0"/>
        <v>1</v>
      </c>
    </row>
    <row r="65" spans="1:6" ht="19.5" customHeight="1">
      <c r="A65" s="200"/>
      <c r="B65" s="203" t="s">
        <v>240</v>
      </c>
      <c r="C65" s="212"/>
      <c r="D65" s="212"/>
      <c r="E65" s="223">
        <v>9115</v>
      </c>
      <c r="F65" s="427"/>
    </row>
    <row r="66" spans="1:6" ht="19.5" customHeight="1">
      <c r="A66" s="190"/>
      <c r="B66" s="202" t="s">
        <v>19</v>
      </c>
      <c r="C66" s="214">
        <f>C63+C64</f>
        <v>51970</v>
      </c>
      <c r="D66" s="214">
        <f>D63+D64+D65</f>
        <v>57936</v>
      </c>
      <c r="E66" s="214">
        <f>E63+E64+E65</f>
        <v>67051</v>
      </c>
      <c r="F66" s="407">
        <f t="shared" si="0"/>
        <v>1.157328776581055</v>
      </c>
    </row>
    <row r="67" spans="1:6" ht="19.5" customHeight="1">
      <c r="A67" s="190"/>
      <c r="B67" s="202" t="s">
        <v>63</v>
      </c>
      <c r="C67" s="214">
        <f>C66+C60+C56+C52+C47+C37+C24+C20</f>
        <v>496400</v>
      </c>
      <c r="D67" s="214">
        <f>D66+D60+D56+D52+D47+D37+D24+D20</f>
        <v>557530</v>
      </c>
      <c r="E67" s="214">
        <f>E66+E60+E56+E52+E47+E37+E24+E20</f>
        <v>553865</v>
      </c>
      <c r="F67" s="407">
        <f t="shared" si="0"/>
        <v>0.9934263627069395</v>
      </c>
    </row>
    <row r="71" ht="15.75">
      <c r="E71" s="36"/>
    </row>
    <row r="73" ht="18" customHeight="1"/>
    <row r="76" ht="13.5" customHeight="1"/>
    <row r="88" ht="18" customHeight="1"/>
    <row r="89" ht="12.75" customHeight="1"/>
    <row r="92" ht="15" customHeight="1"/>
    <row r="126" ht="15.75">
      <c r="E126" s="36"/>
    </row>
  </sheetData>
  <sheetProtection selectLockedCells="1" selectUnlockedCells="1"/>
  <mergeCells count="6">
    <mergeCell ref="E2:E3"/>
    <mergeCell ref="F2:F3"/>
    <mergeCell ref="A2:A3"/>
    <mergeCell ref="B2:B3"/>
    <mergeCell ref="C2:C3"/>
    <mergeCell ref="D2:D3"/>
  </mergeCells>
  <printOptions horizontalCentered="1"/>
  <pageMargins left="0.2362204724409449" right="0.2362204724409449" top="1.33" bottom="0.25" header="0.32" footer="0.2"/>
  <pageSetup horizontalDpi="300" verticalDpi="300" orientation="portrait" paperSize="9" scale="96" r:id="rId1"/>
  <headerFooter alignWithMargins="0">
    <oddHeader>&amp;C&amp;"Garamond,Félkövér"&amp;12
 /2018.  ( ) számú zárszámadási rendelethez
Zalakomár Nagyközség Önkormányzatának 2017. évi bevételeinek forrásonkénti teljesítése &amp;R&amp;8&amp;A
&amp;P.oldal
ezer Ft-ban</oddHead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68" zoomScaleNormal="68" zoomScaleSheetLayoutView="56" workbookViewId="0" topLeftCell="A25">
      <selection activeCell="L6" sqref="L6"/>
    </sheetView>
  </sheetViews>
  <sheetFormatPr defaultColWidth="11.375" defaultRowHeight="12.75"/>
  <cols>
    <col min="1" max="1" width="5.75390625" style="58" customWidth="1"/>
    <col min="2" max="2" width="65.375" style="59" customWidth="1"/>
    <col min="3" max="3" width="13.00390625" style="48" customWidth="1"/>
    <col min="4" max="4" width="12.375" style="48" customWidth="1"/>
    <col min="5" max="5" width="11.375" style="56" customWidth="1"/>
    <col min="6" max="6" width="11.375" style="431" customWidth="1"/>
    <col min="7" max="16384" width="11.375" style="48" customWidth="1"/>
  </cols>
  <sheetData>
    <row r="1" spans="1:6" s="47" customFormat="1" ht="24.75" customHeight="1">
      <c r="A1" s="486" t="s">
        <v>109</v>
      </c>
      <c r="B1" s="486" t="s">
        <v>5</v>
      </c>
      <c r="C1" s="486" t="s">
        <v>386</v>
      </c>
      <c r="D1" s="486" t="s">
        <v>387</v>
      </c>
      <c r="E1" s="484" t="s">
        <v>388</v>
      </c>
      <c r="F1" s="485" t="s">
        <v>27</v>
      </c>
    </row>
    <row r="2" spans="1:6" s="47" customFormat="1" ht="24.75" customHeight="1">
      <c r="A2" s="486"/>
      <c r="B2" s="486"/>
      <c r="C2" s="486"/>
      <c r="D2" s="486"/>
      <c r="E2" s="484"/>
      <c r="F2" s="485"/>
    </row>
    <row r="3" spans="1:6" ht="21" customHeight="1">
      <c r="A3" s="49" t="s">
        <v>21</v>
      </c>
      <c r="B3" s="50" t="s">
        <v>193</v>
      </c>
      <c r="C3" s="54"/>
      <c r="D3" s="54"/>
      <c r="E3" s="54"/>
      <c r="F3" s="429"/>
    </row>
    <row r="4" spans="1:6" ht="21" customHeight="1">
      <c r="A4" s="49" t="s">
        <v>11</v>
      </c>
      <c r="B4" s="50" t="s">
        <v>197</v>
      </c>
      <c r="C4" s="51"/>
      <c r="D4" s="51"/>
      <c r="E4" s="52"/>
      <c r="F4" s="429"/>
    </row>
    <row r="5" spans="1:6" ht="21" customHeight="1">
      <c r="A5" s="232"/>
      <c r="B5" s="225" t="s">
        <v>398</v>
      </c>
      <c r="C5" s="212">
        <v>260</v>
      </c>
      <c r="D5" s="226">
        <v>260</v>
      </c>
      <c r="E5" s="226"/>
      <c r="F5" s="430">
        <f aca="true" t="shared" si="0" ref="F5:F46">E5/D5</f>
        <v>0</v>
      </c>
    </row>
    <row r="6" spans="1:6" ht="21" customHeight="1">
      <c r="A6" s="53"/>
      <c r="B6" s="225" t="s">
        <v>399</v>
      </c>
      <c r="C6" s="212">
        <v>7700</v>
      </c>
      <c r="D6" s="226">
        <v>11244</v>
      </c>
      <c r="E6" s="226">
        <v>7716</v>
      </c>
      <c r="F6" s="430">
        <f t="shared" si="0"/>
        <v>0.6862326574172892</v>
      </c>
    </row>
    <row r="7" spans="1:6" ht="21" customHeight="1">
      <c r="A7" s="49"/>
      <c r="B7" s="225" t="s">
        <v>400</v>
      </c>
      <c r="C7" s="212"/>
      <c r="D7" s="226">
        <v>10</v>
      </c>
      <c r="E7" s="226">
        <v>10</v>
      </c>
      <c r="F7" s="430">
        <f t="shared" si="0"/>
        <v>1</v>
      </c>
    </row>
    <row r="8" spans="1:6" ht="21" customHeight="1">
      <c r="A8" s="49"/>
      <c r="B8" s="225" t="s">
        <v>401</v>
      </c>
      <c r="C8" s="212">
        <v>1500</v>
      </c>
      <c r="D8" s="226">
        <v>3500</v>
      </c>
      <c r="E8" s="226">
        <v>3500</v>
      </c>
      <c r="F8" s="430">
        <f t="shared" si="0"/>
        <v>1</v>
      </c>
    </row>
    <row r="9" spans="1:6" ht="21" customHeight="1">
      <c r="A9" s="49"/>
      <c r="B9" s="225" t="s">
        <v>402</v>
      </c>
      <c r="C9" s="212"/>
      <c r="D9" s="226">
        <v>229</v>
      </c>
      <c r="E9" s="226"/>
      <c r="F9" s="430">
        <f t="shared" si="0"/>
        <v>0</v>
      </c>
    </row>
    <row r="10" spans="1:6" ht="21" customHeight="1">
      <c r="A10" s="49"/>
      <c r="B10" s="225" t="s">
        <v>403</v>
      </c>
      <c r="C10" s="212"/>
      <c r="D10" s="226">
        <v>20</v>
      </c>
      <c r="E10" s="226">
        <v>20</v>
      </c>
      <c r="F10" s="430">
        <f t="shared" si="0"/>
        <v>1</v>
      </c>
    </row>
    <row r="11" spans="1:6" ht="21" customHeight="1">
      <c r="A11" s="49"/>
      <c r="B11" s="225" t="s">
        <v>404</v>
      </c>
      <c r="C11" s="212"/>
      <c r="D11" s="226">
        <v>120</v>
      </c>
      <c r="E11" s="226">
        <v>120</v>
      </c>
      <c r="F11" s="430">
        <f t="shared" si="0"/>
        <v>1</v>
      </c>
    </row>
    <row r="12" spans="1:6" ht="21.75" customHeight="1">
      <c r="A12" s="49"/>
      <c r="B12" s="225" t="s">
        <v>405</v>
      </c>
      <c r="C12" s="212"/>
      <c r="D12" s="226">
        <v>50</v>
      </c>
      <c r="E12" s="226">
        <v>50</v>
      </c>
      <c r="F12" s="430">
        <f t="shared" si="0"/>
        <v>1</v>
      </c>
    </row>
    <row r="13" spans="1:6" ht="21.75" customHeight="1">
      <c r="A13" s="49"/>
      <c r="B13" s="225" t="s">
        <v>432</v>
      </c>
      <c r="C13" s="212"/>
      <c r="D13" s="226"/>
      <c r="E13" s="226">
        <v>12</v>
      </c>
      <c r="F13" s="430"/>
    </row>
    <row r="14" spans="1:6" s="57" customFormat="1" ht="21.75" customHeight="1">
      <c r="A14" s="49"/>
      <c r="B14" s="459" t="s">
        <v>41</v>
      </c>
      <c r="C14" s="214">
        <f>SUM(C5:C12)</f>
        <v>9460</v>
      </c>
      <c r="D14" s="214">
        <f>SUM(D5:D12)</f>
        <v>15433</v>
      </c>
      <c r="E14" s="214">
        <f>SUM(E5:E13)</f>
        <v>11428</v>
      </c>
      <c r="F14" s="429">
        <f t="shared" si="0"/>
        <v>0.7404911553165295</v>
      </c>
    </row>
    <row r="15" spans="1:6" s="57" customFormat="1" ht="40.5" customHeight="1">
      <c r="A15" s="49" t="s">
        <v>12</v>
      </c>
      <c r="B15" s="459" t="s">
        <v>406</v>
      </c>
      <c r="C15" s="214"/>
      <c r="D15" s="214"/>
      <c r="E15" s="214"/>
      <c r="F15" s="429"/>
    </row>
    <row r="16" spans="1:6" ht="21" customHeight="1">
      <c r="A16" s="49"/>
      <c r="B16" s="55" t="s">
        <v>247</v>
      </c>
      <c r="C16" s="52"/>
      <c r="D16" s="52">
        <v>180</v>
      </c>
      <c r="E16" s="52">
        <v>180</v>
      </c>
      <c r="F16" s="430">
        <f t="shared" si="0"/>
        <v>1</v>
      </c>
    </row>
    <row r="17" spans="1:6" ht="21" customHeight="1">
      <c r="A17" s="49" t="s">
        <v>14</v>
      </c>
      <c r="B17" s="50" t="s">
        <v>195</v>
      </c>
      <c r="C17" s="52"/>
      <c r="D17" s="52"/>
      <c r="E17" s="52"/>
      <c r="F17" s="429"/>
    </row>
    <row r="18" spans="1:6" ht="21" customHeight="1">
      <c r="A18" s="53"/>
      <c r="B18" s="224" t="s">
        <v>389</v>
      </c>
      <c r="C18" s="212"/>
      <c r="D18" s="226">
        <v>3609</v>
      </c>
      <c r="E18" s="458">
        <v>3609</v>
      </c>
      <c r="F18" s="430">
        <f t="shared" si="0"/>
        <v>1</v>
      </c>
    </row>
    <row r="19" spans="1:6" ht="21" customHeight="1">
      <c r="A19" s="49"/>
      <c r="B19" s="225" t="s">
        <v>390</v>
      </c>
      <c r="C19" s="212">
        <v>4000</v>
      </c>
      <c r="D19" s="226">
        <v>4300</v>
      </c>
      <c r="E19" s="458">
        <v>4259</v>
      </c>
      <c r="F19" s="430">
        <f t="shared" si="0"/>
        <v>0.9904651162790697</v>
      </c>
    </row>
    <row r="20" spans="1:6" ht="21" customHeight="1">
      <c r="A20" s="49"/>
      <c r="B20" s="225" t="s">
        <v>391</v>
      </c>
      <c r="C20" s="212">
        <v>152</v>
      </c>
      <c r="D20" s="226">
        <v>152</v>
      </c>
      <c r="E20" s="226">
        <v>150</v>
      </c>
      <c r="F20" s="430">
        <v>0</v>
      </c>
    </row>
    <row r="21" spans="1:7" ht="21" customHeight="1">
      <c r="A21" s="49"/>
      <c r="B21" s="224" t="s">
        <v>392</v>
      </c>
      <c r="C21" s="212">
        <v>121527</v>
      </c>
      <c r="D21" s="226">
        <v>123347</v>
      </c>
      <c r="E21" s="226">
        <v>120055</v>
      </c>
      <c r="F21" s="430">
        <f t="shared" si="0"/>
        <v>0.9733110655305763</v>
      </c>
      <c r="G21" s="56"/>
    </row>
    <row r="22" spans="1:7" ht="21" customHeight="1">
      <c r="A22" s="49"/>
      <c r="B22" s="224" t="s">
        <v>393</v>
      </c>
      <c r="C22" s="212">
        <v>140</v>
      </c>
      <c r="D22" s="226">
        <v>140</v>
      </c>
      <c r="E22" s="226"/>
      <c r="F22" s="430">
        <f t="shared" si="0"/>
        <v>0</v>
      </c>
      <c r="G22" s="56"/>
    </row>
    <row r="23" spans="1:7" ht="21" customHeight="1">
      <c r="A23" s="49"/>
      <c r="B23" s="224" t="s">
        <v>394</v>
      </c>
      <c r="C23" s="212">
        <v>400</v>
      </c>
      <c r="D23" s="226">
        <v>400</v>
      </c>
      <c r="E23" s="226"/>
      <c r="F23" s="430"/>
      <c r="G23" s="56"/>
    </row>
    <row r="24" spans="1:7" ht="21" customHeight="1">
      <c r="A24" s="49"/>
      <c r="B24" s="224" t="s">
        <v>395</v>
      </c>
      <c r="C24" s="212">
        <v>300</v>
      </c>
      <c r="D24" s="226">
        <v>300</v>
      </c>
      <c r="E24" s="226">
        <v>300</v>
      </c>
      <c r="F24" s="430">
        <f t="shared" si="0"/>
        <v>1</v>
      </c>
      <c r="G24" s="56"/>
    </row>
    <row r="25" spans="1:7" ht="21" customHeight="1">
      <c r="A25" s="49"/>
      <c r="B25" s="224" t="s">
        <v>396</v>
      </c>
      <c r="C25" s="212"/>
      <c r="D25" s="226">
        <v>56</v>
      </c>
      <c r="E25" s="226">
        <v>56</v>
      </c>
      <c r="F25" s="430">
        <f t="shared" si="0"/>
        <v>1</v>
      </c>
      <c r="G25" s="56"/>
    </row>
    <row r="26" spans="1:6" ht="21" customHeight="1">
      <c r="A26" s="49"/>
      <c r="B26" s="224" t="s">
        <v>397</v>
      </c>
      <c r="C26" s="219"/>
      <c r="D26" s="230">
        <v>218</v>
      </c>
      <c r="E26" s="230">
        <v>218</v>
      </c>
      <c r="F26" s="461">
        <f t="shared" si="0"/>
        <v>1</v>
      </c>
    </row>
    <row r="27" spans="1:6" s="57" customFormat="1" ht="21" customHeight="1">
      <c r="A27" s="49"/>
      <c r="B27" s="460" t="s">
        <v>41</v>
      </c>
      <c r="C27" s="462">
        <f>SUM(C18:C26)</f>
        <v>126519</v>
      </c>
      <c r="D27" s="462">
        <f>SUM(D18:D26)</f>
        <v>132522</v>
      </c>
      <c r="E27" s="462">
        <f>SUM(E18:E26)</f>
        <v>128647</v>
      </c>
      <c r="F27" s="429">
        <f t="shared" si="0"/>
        <v>0.9707595719955932</v>
      </c>
    </row>
    <row r="28" spans="1:6" ht="24" customHeight="1">
      <c r="A28" s="49" t="s">
        <v>15</v>
      </c>
      <c r="B28" s="50" t="s">
        <v>245</v>
      </c>
      <c r="C28" s="52"/>
      <c r="D28" s="52"/>
      <c r="E28" s="52"/>
      <c r="F28" s="429"/>
    </row>
    <row r="29" spans="1:6" ht="23.25" customHeight="1">
      <c r="A29" s="42" t="s">
        <v>8</v>
      </c>
      <c r="B29" s="224" t="s">
        <v>128</v>
      </c>
      <c r="C29" s="226"/>
      <c r="D29" s="226"/>
      <c r="E29" s="226"/>
      <c r="F29" s="429"/>
    </row>
    <row r="30" spans="1:6" ht="24" customHeight="1">
      <c r="A30" s="42"/>
      <c r="B30" s="224" t="s">
        <v>241</v>
      </c>
      <c r="C30" s="226"/>
      <c r="D30" s="226"/>
      <c r="E30" s="226"/>
      <c r="F30" s="430"/>
    </row>
    <row r="31" spans="1:6" ht="25.5" customHeight="1">
      <c r="A31" s="42"/>
      <c r="B31" s="224" t="s">
        <v>242</v>
      </c>
      <c r="C31" s="226"/>
      <c r="D31" s="226"/>
      <c r="E31" s="226"/>
      <c r="F31" s="430"/>
    </row>
    <row r="32" spans="1:6" ht="21" customHeight="1">
      <c r="A32" s="42"/>
      <c r="B32" s="224" t="s">
        <v>243</v>
      </c>
      <c r="C32" s="226"/>
      <c r="D32" s="226">
        <v>6106</v>
      </c>
      <c r="E32" s="226">
        <v>6106</v>
      </c>
      <c r="F32" s="430">
        <v>1</v>
      </c>
    </row>
    <row r="33" spans="1:6" ht="21" customHeight="1">
      <c r="A33" s="42"/>
      <c r="B33" s="225" t="s">
        <v>129</v>
      </c>
      <c r="C33" s="212"/>
      <c r="D33" s="212">
        <v>6106</v>
      </c>
      <c r="E33" s="212">
        <v>6106</v>
      </c>
      <c r="F33" s="430">
        <f t="shared" si="0"/>
        <v>1</v>
      </c>
    </row>
    <row r="34" spans="1:6" ht="21" customHeight="1">
      <c r="A34" s="13" t="s">
        <v>9</v>
      </c>
      <c r="B34" s="224" t="s">
        <v>130</v>
      </c>
      <c r="C34" s="226"/>
      <c r="D34" s="226"/>
      <c r="E34" s="226"/>
      <c r="F34" s="430"/>
    </row>
    <row r="35" spans="1:6" ht="21" customHeight="1">
      <c r="A35" s="42"/>
      <c r="B35" s="224" t="s">
        <v>360</v>
      </c>
      <c r="C35" s="226"/>
      <c r="D35" s="226"/>
      <c r="E35" s="226"/>
      <c r="F35" s="430"/>
    </row>
    <row r="36" spans="1:6" ht="21" customHeight="1">
      <c r="A36" s="13" t="s">
        <v>30</v>
      </c>
      <c r="B36" s="225" t="s">
        <v>131</v>
      </c>
      <c r="C36" s="226"/>
      <c r="D36" s="226"/>
      <c r="E36" s="226"/>
      <c r="F36" s="430"/>
    </row>
    <row r="37" spans="1:6" ht="21" customHeight="1">
      <c r="A37" s="42"/>
      <c r="B37" s="224" t="s">
        <v>361</v>
      </c>
      <c r="C37" s="212"/>
      <c r="D37" s="212"/>
      <c r="E37" s="212"/>
      <c r="F37" s="430"/>
    </row>
    <row r="38" spans="1:6" ht="21" customHeight="1">
      <c r="A38" s="42" t="s">
        <v>31</v>
      </c>
      <c r="B38" s="224" t="s">
        <v>244</v>
      </c>
      <c r="C38" s="226"/>
      <c r="D38" s="226"/>
      <c r="E38" s="227"/>
      <c r="F38" s="429"/>
    </row>
    <row r="39" spans="1:6" ht="21" customHeight="1">
      <c r="A39" s="42" t="s">
        <v>34</v>
      </c>
      <c r="B39" s="224" t="s">
        <v>132</v>
      </c>
      <c r="C39" s="226"/>
      <c r="D39" s="226"/>
      <c r="E39" s="226"/>
      <c r="F39" s="429"/>
    </row>
    <row r="40" spans="1:6" ht="21" customHeight="1">
      <c r="A40" s="42"/>
      <c r="B40" s="225" t="s">
        <v>362</v>
      </c>
      <c r="C40" s="226"/>
      <c r="D40" s="226"/>
      <c r="E40" s="226"/>
      <c r="F40" s="430"/>
    </row>
    <row r="41" spans="1:6" s="57" customFormat="1" ht="21" customHeight="1">
      <c r="A41" s="42"/>
      <c r="B41" s="225" t="s">
        <v>363</v>
      </c>
      <c r="C41" s="226"/>
      <c r="D41" s="226"/>
      <c r="E41" s="226"/>
      <c r="F41" s="429"/>
    </row>
    <row r="42" spans="1:6" ht="18.75" customHeight="1">
      <c r="A42" s="42"/>
      <c r="B42" s="225" t="s">
        <v>364</v>
      </c>
      <c r="C42" s="226"/>
      <c r="D42" s="226">
        <v>417</v>
      </c>
      <c r="E42" s="226">
        <v>417</v>
      </c>
      <c r="F42" s="430">
        <f t="shared" si="0"/>
        <v>1</v>
      </c>
    </row>
    <row r="43" spans="1:6" ht="20.25" customHeight="1">
      <c r="A43" s="42"/>
      <c r="B43" s="225" t="s">
        <v>365</v>
      </c>
      <c r="C43" s="226"/>
      <c r="D43" s="226"/>
      <c r="E43" s="226"/>
      <c r="F43" s="430"/>
    </row>
    <row r="44" spans="1:6" ht="21" customHeight="1">
      <c r="A44" s="42"/>
      <c r="B44" s="225" t="s">
        <v>366</v>
      </c>
      <c r="C44" s="226">
        <v>25035</v>
      </c>
      <c r="D44" s="226">
        <v>18900</v>
      </c>
      <c r="E44" s="226">
        <v>14712</v>
      </c>
      <c r="F44" s="430">
        <f t="shared" si="0"/>
        <v>0.7784126984126984</v>
      </c>
    </row>
    <row r="45" spans="1:6" ht="22.5" customHeight="1">
      <c r="A45" s="228"/>
      <c r="B45" s="229" t="s">
        <v>133</v>
      </c>
      <c r="C45" s="230">
        <f>SUM(C40:C44)</f>
        <v>25035</v>
      </c>
      <c r="D45" s="230">
        <f>SUM(D40:D44)</f>
        <v>19317</v>
      </c>
      <c r="E45" s="230">
        <f>SUM(E40:E44)</f>
        <v>15129</v>
      </c>
      <c r="F45" s="430">
        <f t="shared" si="0"/>
        <v>0.7831961484702593</v>
      </c>
    </row>
    <row r="46" spans="1:6" s="57" customFormat="1" ht="22.5" customHeight="1">
      <c r="A46" s="49"/>
      <c r="B46" s="50" t="s">
        <v>48</v>
      </c>
      <c r="C46" s="231">
        <f>C33+C35+C37+C38+C45</f>
        <v>25035</v>
      </c>
      <c r="D46" s="231">
        <f>D33+D35+D37+D38+D45</f>
        <v>25423</v>
      </c>
      <c r="E46" s="231">
        <f>E33+E35+E37+E38+E45</f>
        <v>21235</v>
      </c>
      <c r="F46" s="429">
        <f t="shared" si="0"/>
        <v>0.8352672776619596</v>
      </c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1111111111111" right="0.2361111111111111" top="1.07" bottom="0.2" header="0.45" footer="0.24"/>
  <pageSetup horizontalDpi="300" verticalDpi="300" orientation="portrait" paperSize="9" scale="78" r:id="rId1"/>
  <headerFooter alignWithMargins="0">
    <oddHeader>&amp;C&amp;"Garamond,Félkövér"&amp;14 /2018. (    ) számú zárszámadási rendelethez
Zalakomár Nagyközség Önkormányzat és intézményei 
 egyéb működési célú kiadásainak és az ellátottak juttatásainak teljesítése 2017. évben&amp;R&amp;8&amp;A
&amp;P.oldal
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68" zoomScaleNormal="68" zoomScaleSheetLayoutView="56" workbookViewId="0" topLeftCell="A1">
      <selection activeCell="G19" sqref="G19"/>
    </sheetView>
  </sheetViews>
  <sheetFormatPr defaultColWidth="9.00390625" defaultRowHeight="12.75"/>
  <cols>
    <col min="1" max="1" width="54.25390625" style="61" customWidth="1"/>
    <col min="2" max="2" width="15.875" style="259" customWidth="1"/>
    <col min="3" max="3" width="17.125" style="61" customWidth="1"/>
    <col min="4" max="4" width="17.375" style="61" customWidth="1"/>
    <col min="5" max="5" width="18.625" style="259" customWidth="1"/>
    <col min="6" max="6" width="17.625" style="61" customWidth="1"/>
    <col min="7" max="7" width="15.875" style="61" customWidth="1"/>
    <col min="8" max="8" width="12.125" style="436" customWidth="1"/>
    <col min="9" max="9" width="13.25390625" style="71" customWidth="1"/>
    <col min="10" max="16384" width="9.125" style="61" customWidth="1"/>
  </cols>
  <sheetData>
    <row r="1" spans="1:9" ht="30" customHeight="1">
      <c r="A1" s="487" t="s">
        <v>49</v>
      </c>
      <c r="B1" s="487" t="s">
        <v>407</v>
      </c>
      <c r="C1" s="487"/>
      <c r="D1" s="487"/>
      <c r="E1" s="488" t="s">
        <v>50</v>
      </c>
      <c r="F1" s="488"/>
      <c r="G1" s="488"/>
      <c r="H1" s="488" t="s">
        <v>51</v>
      </c>
      <c r="I1" s="488"/>
    </row>
    <row r="2" spans="1:9" ht="19.5" customHeight="1">
      <c r="A2" s="487"/>
      <c r="B2" s="253" t="s">
        <v>52</v>
      </c>
      <c r="C2" s="60" t="s">
        <v>120</v>
      </c>
      <c r="D2" s="62" t="s">
        <v>53</v>
      </c>
      <c r="E2" s="253" t="s">
        <v>52</v>
      </c>
      <c r="F2" s="60" t="s">
        <v>120</v>
      </c>
      <c r="G2" s="62" t="s">
        <v>53</v>
      </c>
      <c r="H2" s="432" t="s">
        <v>52</v>
      </c>
      <c r="I2" s="233" t="s">
        <v>54</v>
      </c>
    </row>
    <row r="3" spans="1:9" ht="19.5" customHeight="1">
      <c r="A3" s="60"/>
      <c r="B3" s="254"/>
      <c r="C3" s="60" t="s">
        <v>55</v>
      </c>
      <c r="D3" s="60" t="s">
        <v>56</v>
      </c>
      <c r="E3" s="254"/>
      <c r="F3" s="60" t="s">
        <v>55</v>
      </c>
      <c r="G3" s="60" t="s">
        <v>56</v>
      </c>
      <c r="H3" s="433"/>
      <c r="I3" s="234" t="s">
        <v>56</v>
      </c>
    </row>
    <row r="4" spans="1:9" ht="21" customHeight="1">
      <c r="A4" s="63"/>
      <c r="B4" s="255"/>
      <c r="C4" s="400"/>
      <c r="D4" s="400"/>
      <c r="E4" s="255"/>
      <c r="F4" s="64"/>
      <c r="G4" s="64"/>
      <c r="H4" s="434"/>
      <c r="I4" s="65"/>
    </row>
    <row r="5" spans="1:9" ht="21" customHeight="1">
      <c r="A5" s="66" t="s">
        <v>356</v>
      </c>
      <c r="B5" s="399">
        <v>11.84</v>
      </c>
      <c r="C5" s="67">
        <v>4580000</v>
      </c>
      <c r="D5" s="67">
        <v>54227200</v>
      </c>
      <c r="E5" s="399">
        <v>11.84</v>
      </c>
      <c r="F5" s="67">
        <v>4580000</v>
      </c>
      <c r="G5" s="67">
        <v>54227200</v>
      </c>
      <c r="H5" s="434">
        <f>E5-B5</f>
        <v>0</v>
      </c>
      <c r="I5" s="68">
        <f>G5-D5</f>
        <v>0</v>
      </c>
    </row>
    <row r="6" spans="1:9" ht="21" customHeight="1">
      <c r="A6" s="66" t="s">
        <v>357</v>
      </c>
      <c r="B6" s="257"/>
      <c r="C6" s="67"/>
      <c r="D6" s="67">
        <v>17625440</v>
      </c>
      <c r="E6" s="257"/>
      <c r="F6" s="67"/>
      <c r="G6" s="67">
        <v>17625440</v>
      </c>
      <c r="H6" s="434">
        <v>0</v>
      </c>
      <c r="I6" s="68">
        <v>0</v>
      </c>
    </row>
    <row r="7" spans="1:9" ht="21" customHeight="1">
      <c r="A7" s="66" t="s">
        <v>355</v>
      </c>
      <c r="B7" s="256"/>
      <c r="C7" s="67">
        <v>2700</v>
      </c>
      <c r="D7" s="67">
        <v>8199900</v>
      </c>
      <c r="E7" s="256"/>
      <c r="F7" s="67">
        <v>2700</v>
      </c>
      <c r="G7" s="67">
        <v>8199900</v>
      </c>
      <c r="H7" s="434">
        <f>E7-B7</f>
        <v>0</v>
      </c>
      <c r="I7" s="68">
        <f>G7-D7</f>
        <v>0</v>
      </c>
    </row>
    <row r="8" spans="1:9" ht="21" customHeight="1">
      <c r="A8" s="66" t="s">
        <v>368</v>
      </c>
      <c r="B8" s="256"/>
      <c r="C8" s="67">
        <v>2550</v>
      </c>
      <c r="D8" s="67">
        <v>99450</v>
      </c>
      <c r="E8" s="256"/>
      <c r="F8" s="67">
        <v>2550</v>
      </c>
      <c r="G8" s="67">
        <v>99450</v>
      </c>
      <c r="H8" s="434">
        <f>E8-B8</f>
        <v>0</v>
      </c>
      <c r="I8" s="68">
        <f>G8-D8</f>
        <v>0</v>
      </c>
    </row>
    <row r="9" spans="1:9" ht="21" customHeight="1">
      <c r="A9" s="66" t="s">
        <v>121</v>
      </c>
      <c r="B9" s="256">
        <v>13.7</v>
      </c>
      <c r="C9" s="67">
        <v>4469900</v>
      </c>
      <c r="D9" s="67">
        <v>40825087</v>
      </c>
      <c r="E9" s="256">
        <v>13.7</v>
      </c>
      <c r="F9" s="67">
        <v>4469900</v>
      </c>
      <c r="G9" s="67">
        <v>40825087</v>
      </c>
      <c r="H9" s="399">
        <f>H7</f>
        <v>0</v>
      </c>
      <c r="I9" s="68">
        <f aca="true" t="shared" si="0" ref="I9:I18">G9-D9</f>
        <v>0</v>
      </c>
    </row>
    <row r="10" spans="1:9" ht="21" customHeight="1">
      <c r="A10" s="66" t="s">
        <v>122</v>
      </c>
      <c r="B10" s="256">
        <v>10</v>
      </c>
      <c r="C10" s="67">
        <v>1800000</v>
      </c>
      <c r="D10" s="67">
        <v>12000000</v>
      </c>
      <c r="E10" s="256">
        <v>10</v>
      </c>
      <c r="F10" s="67">
        <v>1800000</v>
      </c>
      <c r="G10" s="67">
        <v>12000000</v>
      </c>
      <c r="H10" s="399">
        <f aca="true" t="shared" si="1" ref="H10:H17">E10-B10</f>
        <v>0</v>
      </c>
      <c r="I10" s="68">
        <f t="shared" si="0"/>
        <v>0</v>
      </c>
    </row>
    <row r="11" spans="1:9" ht="21" customHeight="1">
      <c r="A11" s="66" t="s">
        <v>123</v>
      </c>
      <c r="B11" s="257">
        <v>14.3</v>
      </c>
      <c r="C11" s="69">
        <v>4469900</v>
      </c>
      <c r="D11" s="67">
        <v>21306523</v>
      </c>
      <c r="E11" s="257">
        <v>14.3</v>
      </c>
      <c r="F11" s="69">
        <v>4469900</v>
      </c>
      <c r="G11" s="67">
        <v>21306523</v>
      </c>
      <c r="H11" s="399">
        <f t="shared" si="1"/>
        <v>0</v>
      </c>
      <c r="I11" s="68">
        <f t="shared" si="0"/>
        <v>0</v>
      </c>
    </row>
    <row r="12" spans="1:9" ht="21" customHeight="1">
      <c r="A12" s="66" t="s">
        <v>124</v>
      </c>
      <c r="B12" s="257">
        <v>10</v>
      </c>
      <c r="C12" s="69">
        <v>1800000</v>
      </c>
      <c r="D12" s="67">
        <v>6000000</v>
      </c>
      <c r="E12" s="257">
        <v>10</v>
      </c>
      <c r="F12" s="69">
        <v>1800000</v>
      </c>
      <c r="G12" s="67">
        <v>6000000</v>
      </c>
      <c r="H12" s="399">
        <f t="shared" si="1"/>
        <v>0</v>
      </c>
      <c r="I12" s="68">
        <f t="shared" si="0"/>
        <v>0</v>
      </c>
    </row>
    <row r="13" spans="1:9" ht="21" customHeight="1">
      <c r="A13" s="66" t="s">
        <v>125</v>
      </c>
      <c r="B13" s="257">
        <v>14.3</v>
      </c>
      <c r="C13" s="69">
        <v>38200</v>
      </c>
      <c r="D13" s="67">
        <v>546260</v>
      </c>
      <c r="E13" s="257">
        <v>14.3</v>
      </c>
      <c r="F13" s="69">
        <v>38200</v>
      </c>
      <c r="G13" s="67">
        <v>546260</v>
      </c>
      <c r="H13" s="399">
        <f t="shared" si="1"/>
        <v>0</v>
      </c>
      <c r="I13" s="68">
        <f t="shared" si="0"/>
        <v>0</v>
      </c>
    </row>
    <row r="14" spans="1:9" ht="21" customHeight="1">
      <c r="A14" s="66" t="s">
        <v>126</v>
      </c>
      <c r="B14" s="256">
        <v>146</v>
      </c>
      <c r="C14" s="69">
        <v>81700</v>
      </c>
      <c r="D14" s="67">
        <v>7952133</v>
      </c>
      <c r="E14" s="256">
        <v>146</v>
      </c>
      <c r="F14" s="69">
        <v>81700</v>
      </c>
      <c r="G14" s="67">
        <v>7952133</v>
      </c>
      <c r="H14" s="434">
        <f t="shared" si="1"/>
        <v>0</v>
      </c>
      <c r="I14" s="68">
        <f t="shared" si="0"/>
        <v>0</v>
      </c>
    </row>
    <row r="15" spans="1:9" ht="21" customHeight="1">
      <c r="A15" s="66" t="s">
        <v>127</v>
      </c>
      <c r="B15" s="256">
        <v>153</v>
      </c>
      <c r="C15" s="69">
        <v>81700</v>
      </c>
      <c r="D15" s="67">
        <v>4166700</v>
      </c>
      <c r="E15" s="256">
        <v>153</v>
      </c>
      <c r="F15" s="69">
        <v>81700</v>
      </c>
      <c r="G15" s="67">
        <v>4166700</v>
      </c>
      <c r="H15" s="434">
        <f t="shared" si="1"/>
        <v>0</v>
      </c>
      <c r="I15" s="68">
        <f t="shared" si="0"/>
        <v>0</v>
      </c>
    </row>
    <row r="16" spans="1:9" ht="21" customHeight="1">
      <c r="A16" s="66" t="s">
        <v>367</v>
      </c>
      <c r="B16" s="256">
        <v>4</v>
      </c>
      <c r="C16" s="69">
        <v>384000</v>
      </c>
      <c r="D16" s="67">
        <v>1536000</v>
      </c>
      <c r="E16" s="256">
        <v>4</v>
      </c>
      <c r="F16" s="69">
        <v>384000</v>
      </c>
      <c r="G16" s="67">
        <v>1536000</v>
      </c>
      <c r="H16" s="434">
        <f t="shared" si="1"/>
        <v>0</v>
      </c>
      <c r="I16" s="68">
        <f t="shared" si="0"/>
        <v>0</v>
      </c>
    </row>
    <row r="17" spans="1:9" ht="21" customHeight="1">
      <c r="A17" s="66" t="s">
        <v>369</v>
      </c>
      <c r="B17" s="256"/>
      <c r="C17" s="69"/>
      <c r="D17" s="67">
        <v>55012602</v>
      </c>
      <c r="E17" s="256"/>
      <c r="F17" s="69"/>
      <c r="G17" s="67">
        <v>54979962</v>
      </c>
      <c r="H17" s="434">
        <f t="shared" si="1"/>
        <v>0</v>
      </c>
      <c r="I17" s="68">
        <f t="shared" si="0"/>
        <v>-32640</v>
      </c>
    </row>
    <row r="18" spans="1:9" ht="22.5" customHeight="1">
      <c r="A18" s="66" t="s">
        <v>374</v>
      </c>
      <c r="B18" s="256"/>
      <c r="C18" s="69"/>
      <c r="D18" s="67">
        <v>135660</v>
      </c>
      <c r="E18" s="256"/>
      <c r="F18" s="69"/>
      <c r="G18" s="67">
        <v>131100</v>
      </c>
      <c r="H18" s="434"/>
      <c r="I18" s="68">
        <f t="shared" si="0"/>
        <v>-4560</v>
      </c>
    </row>
    <row r="19" spans="1:9" ht="21" customHeight="1">
      <c r="A19" s="183" t="s">
        <v>41</v>
      </c>
      <c r="B19" s="258"/>
      <c r="C19" s="184"/>
      <c r="D19" s="70">
        <f>SUM(D5:D18)</f>
        <v>229632955</v>
      </c>
      <c r="E19" s="258"/>
      <c r="F19" s="184"/>
      <c r="G19" s="70">
        <f>SUM(G5:G18)</f>
        <v>229595755</v>
      </c>
      <c r="H19" s="435"/>
      <c r="I19" s="185">
        <f>SUM(I5:I18)</f>
        <v>-37200</v>
      </c>
    </row>
  </sheetData>
  <sheetProtection selectLockedCells="1" selectUnlockedCells="1"/>
  <mergeCells count="4">
    <mergeCell ref="A1:A2"/>
    <mergeCell ref="B1:D1"/>
    <mergeCell ref="E1:G1"/>
    <mergeCell ref="H1:I1"/>
  </mergeCells>
  <printOptions horizontalCentered="1"/>
  <pageMargins left="0.2362204724409449" right="0.2362204724409449" top="1.8110236220472442" bottom="0.1968503937007874" header="0.6692913385826772" footer="0.5118110236220472"/>
  <pageSetup horizontalDpi="300" verticalDpi="300" orientation="landscape" paperSize="9" scale="79" r:id="rId1"/>
  <headerFooter alignWithMargins="0">
    <oddHeader>&amp;C&amp;"Garamond,Félkövér"&amp;14 /2018. (     ) számú zárszámadási rendelethez 
Zalakomár Nagyközség Önkormányzata és intézményei
 költségvetési támogatásai teljesítése 2017. évre &amp;R&amp;A
&amp;P.oldal
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8"/>
  <sheetViews>
    <sheetView zoomScale="68" zoomScaleNormal="68" zoomScaleSheetLayoutView="56" workbookViewId="0" topLeftCell="A2">
      <selection activeCell="E50" sqref="E50"/>
    </sheetView>
  </sheetViews>
  <sheetFormatPr defaultColWidth="9.00390625" defaultRowHeight="12.75"/>
  <cols>
    <col min="1" max="1" width="8.375" style="118" customWidth="1"/>
    <col min="2" max="2" width="29.75390625" style="19" customWidth="1"/>
    <col min="3" max="3" width="9.25390625" style="19" bestFit="1" customWidth="1"/>
    <col min="4" max="4" width="9.875" style="19" customWidth="1"/>
    <col min="5" max="6" width="10.25390625" style="19" customWidth="1"/>
    <col min="7" max="7" width="9.00390625" style="19" customWidth="1"/>
    <col min="8" max="8" width="9.375" style="19" customWidth="1"/>
    <col min="9" max="9" width="8.625" style="19" customWidth="1"/>
    <col min="10" max="10" width="9.125" style="19" customWidth="1"/>
    <col min="11" max="11" width="8.375" style="19" customWidth="1"/>
    <col min="12" max="12" width="8.25390625" style="19" customWidth="1"/>
    <col min="13" max="13" width="9.125" style="19" customWidth="1"/>
    <col min="14" max="14" width="8.25390625" style="19" customWidth="1"/>
    <col min="15" max="15" width="9.875" style="19" customWidth="1"/>
    <col min="16" max="16" width="9.125" style="19" customWidth="1"/>
    <col min="17" max="18" width="9.875" style="19" customWidth="1"/>
    <col min="19" max="19" width="10.00390625" style="19" customWidth="1"/>
    <col min="20" max="22" width="9.125" style="19" customWidth="1"/>
    <col min="23" max="23" width="13.75390625" style="19" customWidth="1"/>
    <col min="24" max="31" width="9.125" style="19" customWidth="1"/>
    <col min="32" max="32" width="10.00390625" style="19" customWidth="1"/>
    <col min="33" max="33" width="10.125" style="19" customWidth="1"/>
    <col min="34" max="16384" width="9.125" style="19" customWidth="1"/>
  </cols>
  <sheetData>
    <row r="1" spans="1:48" s="73" customFormat="1" ht="15" customHeight="1">
      <c r="A1" s="105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06"/>
      <c r="T1" s="79"/>
      <c r="U1" s="79"/>
      <c r="V1" s="79"/>
      <c r="W1" s="79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s="73" customFormat="1" ht="15" customHeight="1">
      <c r="A2" s="105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06"/>
      <c r="T2" s="79"/>
      <c r="U2" s="79"/>
      <c r="V2" s="79"/>
      <c r="W2" s="79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1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s="73" customFormat="1" ht="15" customHeight="1">
      <c r="A3" s="105"/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06"/>
      <c r="T3" s="79"/>
      <c r="U3" s="79"/>
      <c r="V3" s="79"/>
      <c r="W3" s="79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1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s="95" customFormat="1" ht="15" customHeight="1">
      <c r="A4" s="490" t="s">
        <v>65</v>
      </c>
      <c r="B4" s="490" t="s">
        <v>2</v>
      </c>
      <c r="C4" s="490" t="s">
        <v>248</v>
      </c>
      <c r="D4" s="490"/>
      <c r="E4" s="490"/>
      <c r="F4" s="490" t="s">
        <v>41</v>
      </c>
      <c r="G4" s="490"/>
      <c r="H4" s="490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496"/>
      <c r="U4" s="496"/>
      <c r="V4" s="496"/>
      <c r="W4" s="496"/>
      <c r="X4" s="107"/>
      <c r="Y4" s="107"/>
      <c r="Z4" s="107"/>
      <c r="AA4" s="107"/>
      <c r="AB4" s="107"/>
      <c r="AC4" s="107"/>
      <c r="AD4" s="107"/>
      <c r="AE4" s="107"/>
      <c r="AF4" s="107"/>
      <c r="AG4" s="93"/>
      <c r="AH4" s="94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</row>
    <row r="5" spans="1:48" s="95" customFormat="1" ht="30.75" customHeight="1">
      <c r="A5" s="490"/>
      <c r="B5" s="490"/>
      <c r="C5" s="490"/>
      <c r="D5" s="490"/>
      <c r="E5" s="490"/>
      <c r="F5" s="490"/>
      <c r="G5" s="490"/>
      <c r="H5" s="490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8"/>
      <c r="T5" s="489"/>
      <c r="U5" s="489"/>
      <c r="V5" s="489"/>
      <c r="W5" s="489"/>
      <c r="X5" s="107"/>
      <c r="Y5" s="107"/>
      <c r="Z5" s="107"/>
      <c r="AA5" s="109"/>
      <c r="AB5" s="109"/>
      <c r="AC5" s="109"/>
      <c r="AD5" s="107"/>
      <c r="AE5" s="107"/>
      <c r="AF5" s="93"/>
      <c r="AG5" s="93"/>
      <c r="AH5" s="94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</row>
    <row r="6" spans="1:48" s="95" customFormat="1" ht="15" customHeight="1">
      <c r="A6" s="490"/>
      <c r="B6" s="490"/>
      <c r="C6" s="499" t="s">
        <v>249</v>
      </c>
      <c r="D6" s="499"/>
      <c r="E6" s="499"/>
      <c r="F6" s="495"/>
      <c r="G6" s="495"/>
      <c r="H6" s="495"/>
      <c r="I6" s="99"/>
      <c r="J6" s="99"/>
      <c r="K6" s="99"/>
      <c r="L6" s="99"/>
      <c r="M6" s="99"/>
      <c r="N6" s="99"/>
      <c r="O6" s="99"/>
      <c r="P6" s="99"/>
      <c r="Q6" s="99"/>
      <c r="R6" s="99"/>
      <c r="S6" s="108"/>
      <c r="T6" s="92"/>
      <c r="U6" s="92"/>
      <c r="V6" s="92"/>
      <c r="W6" s="92"/>
      <c r="X6" s="99"/>
      <c r="Y6" s="99"/>
      <c r="Z6" s="99"/>
      <c r="AA6" s="99"/>
      <c r="AB6" s="99"/>
      <c r="AC6" s="99"/>
      <c r="AD6" s="99"/>
      <c r="AE6" s="99"/>
      <c r="AF6" s="99"/>
      <c r="AG6" s="93"/>
      <c r="AH6" s="94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</row>
    <row r="7" spans="1:48" s="95" customFormat="1" ht="28.5" customHeight="1">
      <c r="A7" s="490"/>
      <c r="B7" s="490"/>
      <c r="C7" s="72" t="s">
        <v>408</v>
      </c>
      <c r="D7" s="72" t="s">
        <v>409</v>
      </c>
      <c r="E7" s="72" t="s">
        <v>410</v>
      </c>
      <c r="F7" s="72" t="s">
        <v>408</v>
      </c>
      <c r="G7" s="72" t="s">
        <v>409</v>
      </c>
      <c r="H7" s="72" t="s">
        <v>410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92"/>
      <c r="U7" s="92"/>
      <c r="V7" s="92"/>
      <c r="W7" s="92"/>
      <c r="X7" s="99"/>
      <c r="Y7" s="99"/>
      <c r="Z7" s="99"/>
      <c r="AA7" s="101"/>
      <c r="AB7" s="101"/>
      <c r="AC7" s="101"/>
      <c r="AD7" s="99"/>
      <c r="AE7" s="99"/>
      <c r="AF7" s="93"/>
      <c r="AG7" s="93"/>
      <c r="AH7" s="94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</row>
    <row r="8" spans="1:48" s="95" customFormat="1" ht="55.5" customHeight="1">
      <c r="A8" s="492" t="s">
        <v>33</v>
      </c>
      <c r="B8" s="493"/>
      <c r="C8" s="493"/>
      <c r="D8" s="493"/>
      <c r="E8" s="493"/>
      <c r="F8" s="493"/>
      <c r="G8" s="493"/>
      <c r="H8" s="494"/>
      <c r="I8" s="93"/>
      <c r="J8" s="93"/>
      <c r="K8" s="93"/>
      <c r="L8" s="93"/>
      <c r="M8" s="93"/>
      <c r="N8" s="93"/>
      <c r="O8" s="93"/>
      <c r="P8" s="93"/>
      <c r="Q8" s="93"/>
      <c r="R8" s="93"/>
      <c r="S8" s="97"/>
      <c r="T8" s="489"/>
      <c r="U8" s="489"/>
      <c r="V8" s="489"/>
      <c r="W8" s="489"/>
      <c r="X8" s="93"/>
      <c r="Y8" s="93"/>
      <c r="Z8" s="93"/>
      <c r="AA8" s="98"/>
      <c r="AB8" s="98"/>
      <c r="AC8" s="98"/>
      <c r="AD8" s="93"/>
      <c r="AE8" s="93"/>
      <c r="AF8" s="93"/>
      <c r="AG8" s="93"/>
      <c r="AH8" s="94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5" customFormat="1" ht="23.25" customHeight="1">
      <c r="A9" s="74"/>
      <c r="B9" s="76" t="s">
        <v>57</v>
      </c>
      <c r="C9" s="75"/>
      <c r="D9" s="75"/>
      <c r="E9" s="75"/>
      <c r="F9" s="75"/>
      <c r="G9" s="75"/>
      <c r="H9" s="75"/>
      <c r="I9" s="99"/>
      <c r="J9" s="99"/>
      <c r="K9" s="99"/>
      <c r="L9" s="99"/>
      <c r="M9" s="99"/>
      <c r="N9" s="99"/>
      <c r="O9" s="99"/>
      <c r="P9" s="99"/>
      <c r="Q9" s="99"/>
      <c r="R9" s="99"/>
      <c r="S9" s="97"/>
      <c r="T9" s="92"/>
      <c r="U9" s="92"/>
      <c r="V9" s="92"/>
      <c r="W9" s="92"/>
      <c r="X9" s="99"/>
      <c r="Y9" s="99"/>
      <c r="Z9" s="99"/>
      <c r="AA9" s="99"/>
      <c r="AB9" s="99"/>
      <c r="AC9" s="99"/>
      <c r="AD9" s="99"/>
      <c r="AE9" s="99"/>
      <c r="AF9" s="99"/>
      <c r="AG9" s="93"/>
      <c r="AH9" s="94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s="95" customFormat="1" ht="23.25" customHeight="1">
      <c r="A10" s="74" t="s">
        <v>8</v>
      </c>
      <c r="B10" s="77" t="s">
        <v>58</v>
      </c>
      <c r="C10" s="211">
        <v>4584</v>
      </c>
      <c r="D10" s="211">
        <v>4915</v>
      </c>
      <c r="E10" s="211">
        <v>4686</v>
      </c>
      <c r="F10" s="78">
        <f aca="true" t="shared" si="0" ref="F10:G20">C10</f>
        <v>4584</v>
      </c>
      <c r="G10" s="78">
        <f t="shared" si="0"/>
        <v>4915</v>
      </c>
      <c r="H10" s="78">
        <f>E10</f>
        <v>4686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1"/>
      <c r="T10" s="112"/>
      <c r="U10" s="112"/>
      <c r="V10" s="112"/>
      <c r="W10" s="112"/>
      <c r="X10" s="110"/>
      <c r="Y10" s="110"/>
      <c r="Z10" s="110"/>
      <c r="AA10" s="113"/>
      <c r="AB10" s="113"/>
      <c r="AC10" s="113"/>
      <c r="AD10" s="110"/>
      <c r="AE10" s="110"/>
      <c r="AF10" s="91"/>
      <c r="AG10" s="96"/>
      <c r="AH10" s="114"/>
      <c r="AI10" s="91"/>
      <c r="AJ10" s="91"/>
      <c r="AK10" s="91"/>
      <c r="AL10" s="91"/>
      <c r="AM10" s="91"/>
      <c r="AN10" s="91"/>
      <c r="AO10" s="91"/>
      <c r="AP10" s="90"/>
      <c r="AQ10" s="90"/>
      <c r="AR10" s="90"/>
      <c r="AS10" s="90"/>
      <c r="AT10" s="90"/>
      <c r="AU10" s="90"/>
      <c r="AV10" s="90"/>
    </row>
    <row r="11" spans="1:54" s="95" customFormat="1" ht="24.75" customHeight="1">
      <c r="A11" s="74" t="s">
        <v>9</v>
      </c>
      <c r="B11" s="77" t="s">
        <v>59</v>
      </c>
      <c r="C11" s="211">
        <v>1026</v>
      </c>
      <c r="D11" s="211">
        <v>1107</v>
      </c>
      <c r="E11" s="211">
        <v>1052</v>
      </c>
      <c r="F11" s="78">
        <f t="shared" si="0"/>
        <v>1026</v>
      </c>
      <c r="G11" s="78">
        <f t="shared" si="0"/>
        <v>1107</v>
      </c>
      <c r="H11" s="78">
        <f>E11</f>
        <v>1052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1"/>
      <c r="T11" s="491"/>
      <c r="U11" s="491"/>
      <c r="V11" s="491"/>
      <c r="W11" s="491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5"/>
      <c r="AI11" s="91"/>
      <c r="AJ11" s="91"/>
      <c r="AK11" s="91"/>
      <c r="AL11" s="91"/>
      <c r="AM11" s="91"/>
      <c r="AN11" s="110"/>
      <c r="AO11" s="110"/>
      <c r="AP11" s="110"/>
      <c r="AQ11" s="110"/>
      <c r="AR11" s="110"/>
      <c r="AS11" s="110"/>
      <c r="AT11" s="110"/>
      <c r="AU11" s="110"/>
      <c r="AV11" s="110"/>
      <c r="AW11" s="91"/>
      <c r="AX11" s="91"/>
      <c r="AY11" s="91"/>
      <c r="AZ11" s="91"/>
      <c r="BA11" s="91"/>
      <c r="BB11" s="91"/>
    </row>
    <row r="12" spans="1:54" s="95" customFormat="1" ht="23.25" customHeight="1">
      <c r="A12" s="74" t="s">
        <v>30</v>
      </c>
      <c r="B12" s="77" t="s">
        <v>60</v>
      </c>
      <c r="C12" s="211">
        <v>2976</v>
      </c>
      <c r="D12" s="211">
        <v>2817</v>
      </c>
      <c r="E12" s="211">
        <v>1928</v>
      </c>
      <c r="F12" s="78">
        <f t="shared" si="0"/>
        <v>2976</v>
      </c>
      <c r="G12" s="78">
        <f t="shared" si="0"/>
        <v>2817</v>
      </c>
      <c r="H12" s="78">
        <f>E12</f>
        <v>1928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</row>
    <row r="13" spans="1:54" s="95" customFormat="1" ht="23.25" customHeight="1">
      <c r="A13" s="74" t="s">
        <v>31</v>
      </c>
      <c r="B13" s="77" t="s">
        <v>22</v>
      </c>
      <c r="C13" s="78">
        <v>510</v>
      </c>
      <c r="D13" s="78">
        <v>510</v>
      </c>
      <c r="E13" s="78"/>
      <c r="F13" s="78">
        <f t="shared" si="0"/>
        <v>510</v>
      </c>
      <c r="G13" s="78">
        <f t="shared" si="0"/>
        <v>510</v>
      </c>
      <c r="H13" s="78">
        <f>E13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48" s="95" customFormat="1" ht="24.75" customHeight="1">
      <c r="A14" s="82"/>
      <c r="B14" s="83" t="s">
        <v>61</v>
      </c>
      <c r="C14" s="84">
        <f aca="true" t="shared" si="1" ref="C14:H14">C10+C11+C12+C13</f>
        <v>9096</v>
      </c>
      <c r="D14" s="84">
        <f t="shared" si="1"/>
        <v>9349</v>
      </c>
      <c r="E14" s="84">
        <f t="shared" si="1"/>
        <v>7666</v>
      </c>
      <c r="F14" s="84">
        <f t="shared" si="1"/>
        <v>9096</v>
      </c>
      <c r="G14" s="84">
        <f t="shared" si="1"/>
        <v>9349</v>
      </c>
      <c r="H14" s="84">
        <f t="shared" si="1"/>
        <v>7666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0"/>
      <c r="AQ14" s="90"/>
      <c r="AR14" s="90"/>
      <c r="AS14" s="90"/>
      <c r="AT14" s="90"/>
      <c r="AU14" s="90"/>
      <c r="AV14" s="90"/>
    </row>
    <row r="15" spans="1:48" s="95" customFormat="1" ht="22.5" customHeight="1">
      <c r="A15" s="82"/>
      <c r="B15" s="85"/>
      <c r="C15" s="86"/>
      <c r="D15" s="86"/>
      <c r="E15" s="86"/>
      <c r="F15" s="84"/>
      <c r="G15" s="84"/>
      <c r="H15" s="84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</row>
    <row r="16" spans="1:48" s="95" customFormat="1" ht="23.25" customHeight="1">
      <c r="A16" s="87"/>
      <c r="B16" s="83" t="s">
        <v>40</v>
      </c>
      <c r="C16" s="78"/>
      <c r="D16" s="78"/>
      <c r="E16" s="78"/>
      <c r="F16" s="84"/>
      <c r="G16" s="84"/>
      <c r="H16" s="84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</row>
    <row r="17" spans="1:48" s="95" customFormat="1" ht="23.25" customHeight="1">
      <c r="A17" s="82" t="s">
        <v>8</v>
      </c>
      <c r="B17" s="77" t="s">
        <v>7</v>
      </c>
      <c r="C17" s="78">
        <v>250</v>
      </c>
      <c r="D17" s="78">
        <v>250</v>
      </c>
      <c r="E17" s="78">
        <v>129</v>
      </c>
      <c r="F17" s="78">
        <f t="shared" si="0"/>
        <v>250</v>
      </c>
      <c r="G17" s="78">
        <f t="shared" si="0"/>
        <v>250</v>
      </c>
      <c r="H17" s="78">
        <f>E17</f>
        <v>129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</row>
    <row r="18" spans="1:48" s="95" customFormat="1" ht="23.25" customHeight="1">
      <c r="A18" s="82" t="s">
        <v>9</v>
      </c>
      <c r="B18" s="77" t="s">
        <v>253</v>
      </c>
      <c r="C18" s="78"/>
      <c r="D18" s="78"/>
      <c r="E18" s="78"/>
      <c r="F18" s="78">
        <f t="shared" si="0"/>
        <v>0</v>
      </c>
      <c r="G18" s="78">
        <f t="shared" si="0"/>
        <v>0</v>
      </c>
      <c r="H18" s="78">
        <f>E18</f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</row>
    <row r="19" spans="1:48" ht="23.25" customHeight="1">
      <c r="A19" s="82" t="s">
        <v>30</v>
      </c>
      <c r="B19" s="77" t="s">
        <v>62</v>
      </c>
      <c r="C19" s="78">
        <v>8846</v>
      </c>
      <c r="D19" s="78">
        <v>9098</v>
      </c>
      <c r="E19" s="78">
        <v>7537</v>
      </c>
      <c r="F19" s="78">
        <f t="shared" si="0"/>
        <v>8846</v>
      </c>
      <c r="G19" s="78">
        <f t="shared" si="0"/>
        <v>9098</v>
      </c>
      <c r="H19" s="78">
        <f>E19</f>
        <v>7537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</row>
    <row r="20" spans="1:48" ht="23.25" customHeight="1">
      <c r="A20" s="82" t="s">
        <v>31</v>
      </c>
      <c r="B20" s="77" t="s">
        <v>250</v>
      </c>
      <c r="C20" s="78"/>
      <c r="D20" s="78">
        <v>1</v>
      </c>
      <c r="E20" s="78">
        <v>1</v>
      </c>
      <c r="F20" s="78">
        <f t="shared" si="0"/>
        <v>0</v>
      </c>
      <c r="G20" s="78">
        <f t="shared" si="0"/>
        <v>1</v>
      </c>
      <c r="H20" s="78">
        <f>E20</f>
        <v>1</v>
      </c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</row>
    <row r="21" spans="1:48" ht="23.25" customHeight="1">
      <c r="A21" s="82"/>
      <c r="B21" s="83" t="s">
        <v>63</v>
      </c>
      <c r="C21" s="84">
        <f>C17+C18+C19</f>
        <v>9096</v>
      </c>
      <c r="D21" s="84">
        <f>D17+D18+D19+D20</f>
        <v>9349</v>
      </c>
      <c r="E21" s="84">
        <f>E17+E18+E19+E20</f>
        <v>7667</v>
      </c>
      <c r="F21" s="84">
        <f>F17+F18+F19+F20</f>
        <v>9096</v>
      </c>
      <c r="G21" s="84">
        <f>G17+G18+G19+G20</f>
        <v>9349</v>
      </c>
      <c r="H21" s="84">
        <f>H17+H18+H19+H20</f>
        <v>7667</v>
      </c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</row>
    <row r="22" spans="1:48" ht="23.25" customHeight="1">
      <c r="A22" s="102"/>
      <c r="B22" s="103" t="s">
        <v>64</v>
      </c>
      <c r="C22" s="104">
        <v>2</v>
      </c>
      <c r="D22" s="104">
        <v>2</v>
      </c>
      <c r="E22" s="104">
        <v>2</v>
      </c>
      <c r="F22" s="262">
        <v>2</v>
      </c>
      <c r="G22" s="262">
        <v>2</v>
      </c>
      <c r="H22" s="262">
        <v>2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</row>
    <row r="23" spans="1:48" ht="13.5" customHeight="1">
      <c r="A23" s="117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</row>
    <row r="24" spans="1:48" ht="13.5" customHeight="1">
      <c r="A24" s="117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</row>
    <row r="25" spans="1:48" ht="13.5" customHeight="1">
      <c r="A25" s="117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</row>
    <row r="26" spans="1:48" ht="6.75" customHeight="1">
      <c r="A26" s="117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</row>
    <row r="27" spans="1:48" ht="11.25" customHeight="1">
      <c r="A27" s="117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</row>
    <row r="28" spans="1:48" ht="12.75">
      <c r="A28" s="117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</row>
    <row r="29" spans="1:48" ht="12.75">
      <c r="A29" s="117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</row>
    <row r="30" spans="1:48" ht="19.5" customHeight="1">
      <c r="A30" s="490" t="s">
        <v>65</v>
      </c>
      <c r="B30" s="490" t="s">
        <v>2</v>
      </c>
      <c r="C30" s="490" t="s">
        <v>251</v>
      </c>
      <c r="D30" s="490"/>
      <c r="E30" s="490"/>
      <c r="F30" s="490" t="s">
        <v>41</v>
      </c>
      <c r="G30" s="501"/>
      <c r="H30" s="501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</row>
    <row r="31" spans="1:48" ht="17.25" customHeight="1">
      <c r="A31" s="490"/>
      <c r="B31" s="490"/>
      <c r="C31" s="490"/>
      <c r="D31" s="490"/>
      <c r="E31" s="490"/>
      <c r="F31" s="501"/>
      <c r="G31" s="501"/>
      <c r="H31" s="501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</row>
    <row r="32" spans="1:48" ht="17.25" customHeight="1">
      <c r="A32" s="490"/>
      <c r="B32" s="490"/>
      <c r="C32" s="500" t="s">
        <v>246</v>
      </c>
      <c r="D32" s="500"/>
      <c r="E32" s="500"/>
      <c r="F32" s="501"/>
      <c r="G32" s="501"/>
      <c r="H32" s="501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</row>
    <row r="33" spans="1:48" ht="33.75" customHeight="1">
      <c r="A33" s="490"/>
      <c r="B33" s="490"/>
      <c r="C33" s="72" t="s">
        <v>408</v>
      </c>
      <c r="D33" s="72" t="s">
        <v>409</v>
      </c>
      <c r="E33" s="72" t="s">
        <v>410</v>
      </c>
      <c r="F33" s="72" t="s">
        <v>408</v>
      </c>
      <c r="G33" s="72" t="s">
        <v>409</v>
      </c>
      <c r="H33" s="72" t="s">
        <v>410</v>
      </c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</row>
    <row r="34" spans="1:48" ht="48" customHeight="1">
      <c r="A34" s="497" t="s">
        <v>134</v>
      </c>
      <c r="B34" s="498"/>
      <c r="C34" s="498"/>
      <c r="D34" s="498"/>
      <c r="E34" s="498"/>
      <c r="F34" s="498"/>
      <c r="G34" s="498"/>
      <c r="H34" s="498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</row>
    <row r="35" spans="1:48" ht="22.5" customHeight="1">
      <c r="A35" s="74"/>
      <c r="B35" s="76" t="s">
        <v>57</v>
      </c>
      <c r="C35" s="235"/>
      <c r="D35" s="235"/>
      <c r="E35" s="235"/>
      <c r="F35" s="235"/>
      <c r="G35" s="235"/>
      <c r="H35" s="23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</row>
    <row r="36" spans="1:48" ht="23.25" customHeight="1">
      <c r="A36" s="74" t="s">
        <v>8</v>
      </c>
      <c r="B36" s="77" t="s">
        <v>58</v>
      </c>
      <c r="C36" s="45">
        <v>41262</v>
      </c>
      <c r="D36" s="45">
        <v>43699</v>
      </c>
      <c r="E36" s="45">
        <v>43190</v>
      </c>
      <c r="F36" s="240">
        <f>C36</f>
        <v>41262</v>
      </c>
      <c r="G36" s="240">
        <f aca="true" t="shared" si="2" ref="G36:H49">D36</f>
        <v>43699</v>
      </c>
      <c r="H36" s="240">
        <f t="shared" si="2"/>
        <v>43190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</row>
    <row r="37" spans="1:48" ht="23.25" customHeight="1">
      <c r="A37" s="74" t="s">
        <v>9</v>
      </c>
      <c r="B37" s="77" t="s">
        <v>59</v>
      </c>
      <c r="C37" s="45">
        <v>9056</v>
      </c>
      <c r="D37" s="45">
        <v>9313</v>
      </c>
      <c r="E37" s="45">
        <v>9313</v>
      </c>
      <c r="F37" s="240">
        <f aca="true" t="shared" si="3" ref="F37:F49">C37</f>
        <v>9056</v>
      </c>
      <c r="G37" s="240">
        <f t="shared" si="2"/>
        <v>9313</v>
      </c>
      <c r="H37" s="240">
        <f t="shared" si="2"/>
        <v>9313</v>
      </c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</row>
    <row r="38" spans="1:48" ht="23.25" customHeight="1">
      <c r="A38" s="74" t="s">
        <v>30</v>
      </c>
      <c r="B38" s="77" t="s">
        <v>60</v>
      </c>
      <c r="C38" s="45">
        <v>7431</v>
      </c>
      <c r="D38" s="45">
        <v>7498</v>
      </c>
      <c r="E38" s="45">
        <v>6314</v>
      </c>
      <c r="F38" s="240">
        <f t="shared" si="3"/>
        <v>7431</v>
      </c>
      <c r="G38" s="240">
        <f t="shared" si="2"/>
        <v>7498</v>
      </c>
      <c r="H38" s="240">
        <f t="shared" si="2"/>
        <v>6314</v>
      </c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</row>
    <row r="39" spans="1:48" ht="21" customHeight="1">
      <c r="A39" s="74" t="s">
        <v>31</v>
      </c>
      <c r="B39" s="77" t="s">
        <v>252</v>
      </c>
      <c r="C39" s="45">
        <v>70</v>
      </c>
      <c r="D39" s="45">
        <v>70</v>
      </c>
      <c r="E39" s="45">
        <v>51</v>
      </c>
      <c r="F39" s="240">
        <f t="shared" si="3"/>
        <v>70</v>
      </c>
      <c r="G39" s="240">
        <f t="shared" si="2"/>
        <v>70</v>
      </c>
      <c r="H39" s="240">
        <f t="shared" si="2"/>
        <v>51</v>
      </c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</row>
    <row r="40" spans="1:48" ht="21" customHeight="1">
      <c r="A40" s="74" t="s">
        <v>34</v>
      </c>
      <c r="B40" s="77" t="s">
        <v>0</v>
      </c>
      <c r="C40" s="236"/>
      <c r="D40" s="236"/>
      <c r="E40" s="236"/>
      <c r="F40" s="240">
        <f t="shared" si="3"/>
        <v>0</v>
      </c>
      <c r="G40" s="240">
        <f t="shared" si="2"/>
        <v>0</v>
      </c>
      <c r="H40" s="240">
        <f t="shared" si="2"/>
        <v>0</v>
      </c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</row>
    <row r="41" spans="1:48" s="38" customFormat="1" ht="21" customHeight="1">
      <c r="A41" s="87"/>
      <c r="B41" s="83" t="s">
        <v>61</v>
      </c>
      <c r="C41" s="237">
        <f>C36+C37+C38+C39</f>
        <v>57819</v>
      </c>
      <c r="D41" s="237">
        <f>D36+D37+D38+D39+D40</f>
        <v>60580</v>
      </c>
      <c r="E41" s="237">
        <f>E36+E37+E38+E39+E40</f>
        <v>58868</v>
      </c>
      <c r="F41" s="463">
        <f t="shared" si="3"/>
        <v>57819</v>
      </c>
      <c r="G41" s="463">
        <f t="shared" si="2"/>
        <v>60580</v>
      </c>
      <c r="H41" s="463">
        <f t="shared" si="2"/>
        <v>58868</v>
      </c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7"/>
      <c r="AO41" s="457"/>
      <c r="AP41" s="457"/>
      <c r="AQ41" s="457"/>
      <c r="AR41" s="457"/>
      <c r="AS41" s="457"/>
      <c r="AT41" s="457"/>
      <c r="AU41" s="457"/>
      <c r="AV41" s="457"/>
    </row>
    <row r="42" spans="1:48" ht="25.5" customHeight="1">
      <c r="A42" s="82"/>
      <c r="B42" s="85"/>
      <c r="C42" s="238"/>
      <c r="D42" s="238"/>
      <c r="E42" s="238"/>
      <c r="F42" s="240"/>
      <c r="G42" s="240"/>
      <c r="H42" s="240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</row>
    <row r="43" spans="1:48" ht="21" customHeight="1">
      <c r="A43" s="87"/>
      <c r="B43" s="83" t="s">
        <v>40</v>
      </c>
      <c r="C43" s="236"/>
      <c r="D43" s="236"/>
      <c r="E43" s="236"/>
      <c r="F43" s="240"/>
      <c r="G43" s="240"/>
      <c r="H43" s="240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</row>
    <row r="44" spans="1:8" ht="23.25" customHeight="1">
      <c r="A44" s="82" t="s">
        <v>8</v>
      </c>
      <c r="B44" s="77" t="s">
        <v>7</v>
      </c>
      <c r="C44" s="236"/>
      <c r="D44" s="236"/>
      <c r="E44" s="236">
        <v>51</v>
      </c>
      <c r="F44" s="240">
        <f t="shared" si="3"/>
        <v>0</v>
      </c>
      <c r="G44" s="240">
        <f t="shared" si="2"/>
        <v>0</v>
      </c>
      <c r="H44" s="240">
        <f t="shared" si="2"/>
        <v>51</v>
      </c>
    </row>
    <row r="45" spans="1:8" ht="21" customHeight="1">
      <c r="A45" s="82" t="s">
        <v>9</v>
      </c>
      <c r="B45" s="77" t="s">
        <v>253</v>
      </c>
      <c r="C45" s="236"/>
      <c r="D45" s="236"/>
      <c r="E45" s="236"/>
      <c r="F45" s="240">
        <f t="shared" si="3"/>
        <v>0</v>
      </c>
      <c r="G45" s="240">
        <f t="shared" si="2"/>
        <v>0</v>
      </c>
      <c r="H45" s="240">
        <f t="shared" si="2"/>
        <v>0</v>
      </c>
    </row>
    <row r="46" spans="1:8" ht="23.25" customHeight="1">
      <c r="A46" s="82" t="s">
        <v>30</v>
      </c>
      <c r="B46" s="77" t="s">
        <v>62</v>
      </c>
      <c r="C46" s="236">
        <v>57819</v>
      </c>
      <c r="D46" s="236">
        <v>60580</v>
      </c>
      <c r="E46" s="236">
        <v>58817</v>
      </c>
      <c r="F46" s="240">
        <f t="shared" si="3"/>
        <v>57819</v>
      </c>
      <c r="G46" s="240">
        <f t="shared" si="2"/>
        <v>60580</v>
      </c>
      <c r="H46" s="240">
        <f t="shared" si="2"/>
        <v>58817</v>
      </c>
    </row>
    <row r="47" spans="1:8" ht="23.25" customHeight="1">
      <c r="A47" s="82" t="s">
        <v>31</v>
      </c>
      <c r="B47" s="77" t="s">
        <v>250</v>
      </c>
      <c r="C47" s="236"/>
      <c r="D47" s="236"/>
      <c r="E47" s="236"/>
      <c r="F47" s="240">
        <f t="shared" si="3"/>
        <v>0</v>
      </c>
      <c r="G47" s="240">
        <f t="shared" si="2"/>
        <v>0</v>
      </c>
      <c r="H47" s="240">
        <f t="shared" si="2"/>
        <v>0</v>
      </c>
    </row>
    <row r="48" spans="1:8" ht="23.25" customHeight="1">
      <c r="A48" s="82"/>
      <c r="B48" s="83" t="s">
        <v>63</v>
      </c>
      <c r="C48" s="237">
        <f>C44+C46+C45+C47</f>
        <v>57819</v>
      </c>
      <c r="D48" s="237">
        <f>D44+D46+D45+D47</f>
        <v>60580</v>
      </c>
      <c r="E48" s="237">
        <f>E44+E46+E45+E47</f>
        <v>58868</v>
      </c>
      <c r="F48" s="463">
        <f t="shared" si="3"/>
        <v>57819</v>
      </c>
      <c r="G48" s="463">
        <f t="shared" si="2"/>
        <v>60580</v>
      </c>
      <c r="H48" s="463">
        <f t="shared" si="2"/>
        <v>58868</v>
      </c>
    </row>
    <row r="49" spans="1:8" ht="24.75" customHeight="1">
      <c r="A49" s="88"/>
      <c r="B49" s="89" t="s">
        <v>64</v>
      </c>
      <c r="C49" s="239">
        <v>14</v>
      </c>
      <c r="D49" s="239">
        <v>14</v>
      </c>
      <c r="E49" s="239">
        <v>13</v>
      </c>
      <c r="F49" s="463">
        <f t="shared" si="3"/>
        <v>14</v>
      </c>
      <c r="G49" s="463">
        <f t="shared" si="2"/>
        <v>14</v>
      </c>
      <c r="H49" s="463">
        <f t="shared" si="2"/>
        <v>13</v>
      </c>
    </row>
    <row r="80" ht="15">
      <c r="B80" s="16"/>
    </row>
    <row r="81" ht="15">
      <c r="B81" s="16"/>
    </row>
    <row r="82" spans="1:18" ht="15">
      <c r="A82" s="119"/>
      <c r="B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">
      <c r="A83" s="11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">
      <c r="A84" s="11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">
      <c r="A85" s="11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">
      <c r="A86" s="11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5">
      <c r="A87" s="11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5">
      <c r="A88" s="11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5">
      <c r="A89" s="11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5">
      <c r="A90" s="11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5">
      <c r="A91" s="11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5">
      <c r="A92" s="11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5">
      <c r="A93" s="11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5">
      <c r="A94" s="11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5">
      <c r="A95" s="11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5">
      <c r="A96" s="11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5">
      <c r="A97" s="11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5">
      <c r="A98" s="11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5">
      <c r="A99" s="11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">
      <c r="A100" s="11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">
      <c r="A101" s="11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">
      <c r="A102" s="11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">
      <c r="A103" s="11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5">
      <c r="A104" s="11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">
      <c r="A105" s="11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5">
      <c r="A106" s="11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">
      <c r="A107" s="11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ht="15">
      <c r="C108" s="16"/>
    </row>
  </sheetData>
  <sheetProtection selectLockedCells="1" selectUnlockedCells="1"/>
  <mergeCells count="16">
    <mergeCell ref="A34:H34"/>
    <mergeCell ref="C4:E5"/>
    <mergeCell ref="C6:E6"/>
    <mergeCell ref="A30:A33"/>
    <mergeCell ref="B30:B33"/>
    <mergeCell ref="C32:E32"/>
    <mergeCell ref="F30:H32"/>
    <mergeCell ref="T5:W5"/>
    <mergeCell ref="B4:B7"/>
    <mergeCell ref="C30:E31"/>
    <mergeCell ref="T8:W8"/>
    <mergeCell ref="T11:W11"/>
    <mergeCell ref="A8:H8"/>
    <mergeCell ref="A4:A7"/>
    <mergeCell ref="F4:H6"/>
    <mergeCell ref="T4:W4"/>
  </mergeCells>
  <printOptions horizontalCentered="1"/>
  <pageMargins left="0.62" right="0.25" top="1.45" bottom="0.36" header="0.61" footer="0.53"/>
  <pageSetup horizontalDpi="300" verticalDpi="300" orientation="landscape" paperSize="9" scale="85" r:id="rId1"/>
  <headerFooter alignWithMargins="0">
    <oddHeader>&amp;C&amp;"Garamond,Félkövér"&amp;14 /2018. (    ) számú zárszámadási rendelethez az önkormányzat intézményei 2017. évi bevételeinek és kiadásainak teljesítése&amp;R&amp;8&amp;A
&amp;P.oldal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V27"/>
  <sheetViews>
    <sheetView zoomScale="68" zoomScaleNormal="68" zoomScaleSheetLayoutView="56" workbookViewId="0" topLeftCell="A1">
      <selection activeCell="J12" sqref="J12"/>
    </sheetView>
  </sheetViews>
  <sheetFormatPr defaultColWidth="9.00390625" defaultRowHeight="12.75"/>
  <cols>
    <col min="1" max="1" width="6.75390625" style="122" customWidth="1"/>
    <col min="2" max="2" width="54.375" style="120" customWidth="1"/>
    <col min="3" max="3" width="13.00390625" style="123" customWidth="1"/>
    <col min="4" max="4" width="12.625" style="123" customWidth="1"/>
    <col min="5" max="5" width="12.00390625" style="124" customWidth="1"/>
    <col min="6" max="6" width="10.875" style="120" customWidth="1"/>
    <col min="7" max="255" width="9.125" style="120" customWidth="1"/>
    <col min="256" max="16384" width="9.125" style="40" customWidth="1"/>
  </cols>
  <sheetData>
    <row r="2" spans="1:5" ht="15" customHeight="1">
      <c r="A2" s="503" t="s">
        <v>65</v>
      </c>
      <c r="B2" s="504" t="s">
        <v>66</v>
      </c>
      <c r="C2" s="505" t="s">
        <v>411</v>
      </c>
      <c r="D2" s="505" t="s">
        <v>412</v>
      </c>
      <c r="E2" s="502" t="s">
        <v>381</v>
      </c>
    </row>
    <row r="3" spans="1:5" ht="15" customHeight="1">
      <c r="A3" s="503"/>
      <c r="B3" s="504"/>
      <c r="C3" s="505"/>
      <c r="D3" s="505"/>
      <c r="E3" s="502"/>
    </row>
    <row r="4" spans="1:5" ht="10.5" customHeight="1">
      <c r="A4" s="503"/>
      <c r="B4" s="504"/>
      <c r="C4" s="505"/>
      <c r="D4" s="505"/>
      <c r="E4" s="502"/>
    </row>
    <row r="5" spans="1:5" ht="9.75" customHeight="1">
      <c r="A5" s="503"/>
      <c r="B5" s="504"/>
      <c r="C5" s="505"/>
      <c r="D5" s="505"/>
      <c r="E5" s="502"/>
    </row>
    <row r="6" spans="1:5" ht="19.5" customHeight="1">
      <c r="A6" s="437"/>
      <c r="B6" s="438" t="s">
        <v>67</v>
      </c>
      <c r="C6" s="439"/>
      <c r="D6" s="439"/>
      <c r="E6" s="440"/>
    </row>
    <row r="7" spans="1:5" ht="19.5" customHeight="1">
      <c r="A7" s="437" t="s">
        <v>21</v>
      </c>
      <c r="B7" s="441" t="s">
        <v>68</v>
      </c>
      <c r="C7" s="439"/>
      <c r="D7" s="439"/>
      <c r="E7" s="440"/>
    </row>
    <row r="8" spans="1:5" ht="19.5" customHeight="1">
      <c r="A8" s="442">
        <v>1</v>
      </c>
      <c r="B8" s="464" t="s">
        <v>413</v>
      </c>
      <c r="C8" s="211">
        <v>3000</v>
      </c>
      <c r="D8" s="468">
        <v>3035</v>
      </c>
      <c r="E8" s="211">
        <v>3035</v>
      </c>
    </row>
    <row r="9" spans="1:5" ht="19.5" customHeight="1">
      <c r="A9" s="442">
        <v>2</v>
      </c>
      <c r="B9" s="464" t="s">
        <v>414</v>
      </c>
      <c r="C9" s="211"/>
      <c r="D9" s="468">
        <v>200</v>
      </c>
      <c r="E9" s="211">
        <v>200</v>
      </c>
    </row>
    <row r="10" spans="1:5" ht="19.5" customHeight="1">
      <c r="A10" s="442">
        <v>3</v>
      </c>
      <c r="B10" s="465" t="s">
        <v>415</v>
      </c>
      <c r="C10" s="211"/>
      <c r="D10" s="468">
        <v>537</v>
      </c>
      <c r="E10" s="211">
        <v>537</v>
      </c>
    </row>
    <row r="11" spans="1:5" ht="19.5" customHeight="1">
      <c r="A11" s="442">
        <v>4</v>
      </c>
      <c r="B11" s="465" t="s">
        <v>416</v>
      </c>
      <c r="C11" s="211"/>
      <c r="D11" s="468">
        <v>12673</v>
      </c>
      <c r="E11" s="211">
        <v>12655</v>
      </c>
    </row>
    <row r="12" spans="1:5" ht="19.5" customHeight="1">
      <c r="A12" s="442">
        <v>5</v>
      </c>
      <c r="B12" s="466" t="s">
        <v>417</v>
      </c>
      <c r="C12" s="218"/>
      <c r="D12" s="469">
        <v>1000</v>
      </c>
      <c r="E12" s="218">
        <v>1000</v>
      </c>
    </row>
    <row r="13" spans="1:5" ht="19.5" customHeight="1">
      <c r="A13" s="442">
        <v>6</v>
      </c>
      <c r="B13" s="467" t="s">
        <v>135</v>
      </c>
      <c r="C13" s="211">
        <v>510</v>
      </c>
      <c r="D13" s="468">
        <v>510</v>
      </c>
      <c r="E13" s="211"/>
    </row>
    <row r="14" spans="1:5" ht="19.5" customHeight="1">
      <c r="A14" s="442">
        <v>7</v>
      </c>
      <c r="B14" s="467" t="s">
        <v>418</v>
      </c>
      <c r="C14" s="211"/>
      <c r="D14" s="468">
        <v>211</v>
      </c>
      <c r="E14" s="211">
        <v>211</v>
      </c>
    </row>
    <row r="15" spans="1:256" s="120" customFormat="1" ht="19.5" customHeight="1">
      <c r="A15" s="442"/>
      <c r="B15" s="446" t="s">
        <v>69</v>
      </c>
      <c r="C15" s="447">
        <f>SUM(C8:C14)</f>
        <v>3510</v>
      </c>
      <c r="D15" s="447">
        <f>SUM(D8:D14)</f>
        <v>18166</v>
      </c>
      <c r="E15" s="447">
        <f>SUM(E8:E14)</f>
        <v>17638</v>
      </c>
      <c r="F15" s="121"/>
      <c r="IV15" s="40"/>
    </row>
    <row r="16" spans="1:5" ht="19.5" customHeight="1">
      <c r="A16" s="442"/>
      <c r="B16" s="443"/>
      <c r="C16" s="444"/>
      <c r="D16" s="445"/>
      <c r="E16" s="445"/>
    </row>
    <row r="17" spans="1:5" ht="19.5" customHeight="1">
      <c r="A17" s="437" t="s">
        <v>11</v>
      </c>
      <c r="B17" s="446" t="s">
        <v>70</v>
      </c>
      <c r="C17" s="444"/>
      <c r="D17" s="445"/>
      <c r="E17" s="445"/>
    </row>
    <row r="18" spans="1:5" ht="19.5" customHeight="1">
      <c r="A18" s="442">
        <v>1</v>
      </c>
      <c r="B18" s="465" t="s">
        <v>419</v>
      </c>
      <c r="C18" s="470">
        <v>0</v>
      </c>
      <c r="D18" s="470">
        <v>16375</v>
      </c>
      <c r="E18" s="470">
        <v>7092</v>
      </c>
    </row>
    <row r="19" spans="1:5" ht="19.5" customHeight="1">
      <c r="A19" s="442">
        <v>2</v>
      </c>
      <c r="B19" s="465" t="s">
        <v>420</v>
      </c>
      <c r="C19" s="470">
        <v>30239</v>
      </c>
      <c r="D19" s="470">
        <v>31200</v>
      </c>
      <c r="E19" s="470">
        <v>31200</v>
      </c>
    </row>
    <row r="20" spans="1:5" ht="19.5" customHeight="1">
      <c r="A20" s="442">
        <v>3</v>
      </c>
      <c r="B20" s="465" t="s">
        <v>421</v>
      </c>
      <c r="C20" s="470"/>
      <c r="D20" s="470">
        <v>872</v>
      </c>
      <c r="E20" s="470">
        <v>872</v>
      </c>
    </row>
    <row r="21" spans="1:256" s="120" customFormat="1" ht="19.5" customHeight="1">
      <c r="A21" s="442"/>
      <c r="B21" s="446" t="s">
        <v>71</v>
      </c>
      <c r="C21" s="447">
        <f>SUM(C18:C20)</f>
        <v>30239</v>
      </c>
      <c r="D21" s="447">
        <f>SUM(D18:D20)</f>
        <v>48447</v>
      </c>
      <c r="E21" s="447">
        <f>SUM(E18:E20)</f>
        <v>39164</v>
      </c>
      <c r="F21" s="121"/>
      <c r="IV21" s="40"/>
    </row>
    <row r="22" spans="1:5" ht="19.5" customHeight="1">
      <c r="A22" s="442"/>
      <c r="B22" s="448"/>
      <c r="C22" s="445"/>
      <c r="D22" s="445"/>
      <c r="E22" s="445"/>
    </row>
    <row r="23" spans="1:5" ht="19.5" customHeight="1">
      <c r="A23" s="449"/>
      <c r="B23" s="450" t="s">
        <v>23</v>
      </c>
      <c r="C23" s="451">
        <f>C15+C21</f>
        <v>33749</v>
      </c>
      <c r="D23" s="451">
        <f>D15+D21</f>
        <v>66613</v>
      </c>
      <c r="E23" s="451">
        <f>E15+E21</f>
        <v>56802</v>
      </c>
    </row>
    <row r="27" ht="15.75">
      <c r="B27" s="120" t="s">
        <v>370</v>
      </c>
    </row>
  </sheetData>
  <sheetProtection selectLockedCells="1" selectUnlockedCells="1"/>
  <mergeCells count="5">
    <mergeCell ref="E2:E5"/>
    <mergeCell ref="A2:A5"/>
    <mergeCell ref="B2:B5"/>
    <mergeCell ref="C2:C5"/>
    <mergeCell ref="D2:D5"/>
  </mergeCells>
  <printOptions horizontalCentered="1"/>
  <pageMargins left="0.2361111111111111" right="0.2361111111111111" top="2.4368055555555554" bottom="0.19027777777777777" header="0.4236111111111111" footer="0.5118055555555555"/>
  <pageSetup horizontalDpi="300" verticalDpi="300" orientation="portrait" paperSize="9" scale="95" r:id="rId1"/>
  <headerFooter alignWithMargins="0">
    <oddHeader>&amp;C&amp;"Garamond,Félkövér"&amp;14
/2018. (    ) számú zárszámadási rendelethez
Zalakomár Nagyközség Önkormányzata és intézményei 2017. évi felhalmozási kiadásainak teljesítése feladatonként&amp;R&amp;8&amp;A
&amp;P.oldal
ezer 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I36"/>
  <sheetViews>
    <sheetView zoomScale="68" zoomScaleNormal="68" zoomScaleSheetLayoutView="56" workbookViewId="0" topLeftCell="A1">
      <selection activeCell="R5" sqref="R5"/>
    </sheetView>
  </sheetViews>
  <sheetFormatPr defaultColWidth="9.00390625" defaultRowHeight="12.75"/>
  <cols>
    <col min="1" max="1" width="8.75390625" style="166" customWidth="1"/>
    <col min="2" max="2" width="42.75390625" style="166" customWidth="1"/>
    <col min="3" max="6" width="13.625" style="166" customWidth="1"/>
    <col min="7" max="7" width="13.75390625" style="166" customWidth="1"/>
    <col min="8" max="8" width="13.625" style="166" customWidth="1"/>
    <col min="9" max="16384" width="9.125" style="166" customWidth="1"/>
  </cols>
  <sheetData>
    <row r="3" spans="4:8" ht="12.75" customHeight="1">
      <c r="D3" s="507"/>
      <c r="E3" s="507"/>
      <c r="F3" s="507"/>
      <c r="G3" s="507"/>
      <c r="H3" s="507"/>
    </row>
    <row r="4" spans="1:8" s="167" customFormat="1" ht="21.75" customHeight="1">
      <c r="A4" s="508" t="s">
        <v>65</v>
      </c>
      <c r="B4" s="506" t="s">
        <v>72</v>
      </c>
      <c r="C4" s="506" t="s">
        <v>73</v>
      </c>
      <c r="D4" s="506"/>
      <c r="E4" s="506"/>
      <c r="F4" s="506" t="s">
        <v>74</v>
      </c>
      <c r="G4" s="506"/>
      <c r="H4" s="506"/>
    </row>
    <row r="5" spans="1:8" s="167" customFormat="1" ht="15" customHeight="1">
      <c r="A5" s="508"/>
      <c r="B5" s="506"/>
      <c r="C5" s="506" t="s">
        <v>1</v>
      </c>
      <c r="D5" s="506" t="s">
        <v>75</v>
      </c>
      <c r="E5" s="506" t="s">
        <v>76</v>
      </c>
      <c r="F5" s="506" t="s">
        <v>77</v>
      </c>
      <c r="G5" s="506" t="s">
        <v>78</v>
      </c>
      <c r="H5" s="506" t="s">
        <v>79</v>
      </c>
    </row>
    <row r="6" spans="1:8" s="167" customFormat="1" ht="15" customHeight="1">
      <c r="A6" s="508"/>
      <c r="B6" s="506"/>
      <c r="C6" s="506"/>
      <c r="D6" s="506"/>
      <c r="E6" s="506"/>
      <c r="F6" s="506"/>
      <c r="G6" s="506"/>
      <c r="H6" s="506"/>
    </row>
    <row r="7" spans="1:8" ht="15" customHeight="1">
      <c r="A7" s="508"/>
      <c r="B7" s="506"/>
      <c r="C7" s="506"/>
      <c r="D7" s="506"/>
      <c r="E7" s="506"/>
      <c r="F7" s="506"/>
      <c r="G7" s="506"/>
      <c r="H7" s="506"/>
    </row>
    <row r="8" spans="1:8" s="171" customFormat="1" ht="39.75" customHeight="1">
      <c r="A8" s="168">
        <v>1</v>
      </c>
      <c r="B8" s="169"/>
      <c r="C8" s="170"/>
      <c r="D8" s="170"/>
      <c r="E8" s="170"/>
      <c r="F8" s="170"/>
      <c r="G8" s="170"/>
      <c r="H8" s="170"/>
    </row>
    <row r="9" spans="1:8" s="173" customFormat="1" ht="39.75" customHeight="1">
      <c r="A9" s="172">
        <v>2</v>
      </c>
      <c r="B9" s="169"/>
      <c r="C9" s="170"/>
      <c r="D9" s="170"/>
      <c r="E9" s="170"/>
      <c r="F9" s="170"/>
      <c r="G9" s="170"/>
      <c r="H9" s="170"/>
    </row>
    <row r="10" spans="1:8" ht="39.75" customHeight="1">
      <c r="A10" s="174"/>
      <c r="B10" s="175"/>
      <c r="C10" s="176"/>
      <c r="D10" s="176"/>
      <c r="E10" s="176"/>
      <c r="F10" s="176"/>
      <c r="G10" s="176"/>
      <c r="H10" s="176"/>
    </row>
    <row r="11" spans="1:8" s="181" customFormat="1" ht="39.75" customHeight="1">
      <c r="A11" s="177"/>
      <c r="B11" s="178" t="s">
        <v>41</v>
      </c>
      <c r="C11" s="179">
        <f aca="true" t="shared" si="0" ref="C11:H11">C8+C9</f>
        <v>0</v>
      </c>
      <c r="D11" s="179">
        <f t="shared" si="0"/>
        <v>0</v>
      </c>
      <c r="E11" s="180">
        <f t="shared" si="0"/>
        <v>0</v>
      </c>
      <c r="F11" s="180">
        <f t="shared" si="0"/>
        <v>0</v>
      </c>
      <c r="G11" s="180">
        <f t="shared" si="0"/>
        <v>0</v>
      </c>
      <c r="H11" s="180">
        <f t="shared" si="0"/>
        <v>0</v>
      </c>
    </row>
    <row r="36" ht="12.75">
      <c r="I36" s="182"/>
    </row>
  </sheetData>
  <sheetProtection selectLockedCells="1" selectUnlockedCells="1"/>
  <mergeCells count="11"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  <mergeCell ref="D3:H3"/>
  </mergeCells>
  <printOptions horizontalCentered="1"/>
  <pageMargins left="0.43333333333333335" right="0.41805555555555557" top="1.8159722222222223" bottom="0.19652777777777777" header="0.5902777777777778" footer="0.5118055555555555"/>
  <pageSetup horizontalDpi="300" verticalDpi="300" orientation="landscape" paperSize="9" r:id="rId1"/>
  <headerFooter alignWithMargins="0">
    <oddHeader>&amp;C&amp;"Garamond,Félkövér"&amp;14 
/2018. (   ) számú zárszámadási rendelethez
Zalakomár Nagyközség Önkormányzata és intézményei 2017
 évi Európai Uniós projekt bevételeinek és kiadásainak teljesítése&amp;R&amp;8&amp;A
&amp;P.oldal
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="55" zoomScaleNormal="55" zoomScaleSheetLayoutView="56" workbookViewId="0" topLeftCell="A9">
      <selection activeCell="O33" sqref="O33"/>
    </sheetView>
  </sheetViews>
  <sheetFormatPr defaultColWidth="9.00390625" defaultRowHeight="12.75"/>
  <cols>
    <col min="1" max="1" width="8.625" style="127" customWidth="1"/>
    <col min="2" max="2" width="57.75390625" style="127" customWidth="1"/>
    <col min="3" max="3" width="16.00390625" style="127" customWidth="1"/>
    <col min="4" max="4" width="17.00390625" style="127" customWidth="1"/>
    <col min="5" max="16384" width="9.125" style="127" customWidth="1"/>
  </cols>
  <sheetData>
    <row r="1" spans="1:4" ht="12.75" customHeight="1">
      <c r="A1" s="125"/>
      <c r="B1" s="125"/>
      <c r="C1" s="126"/>
      <c r="D1" s="126"/>
    </row>
    <row r="2" spans="1:4" ht="12.75" customHeight="1">
      <c r="A2" s="125"/>
      <c r="B2" s="125"/>
      <c r="C2" s="126"/>
      <c r="D2" s="126"/>
    </row>
    <row r="3" spans="1:4" ht="12.75" customHeight="1">
      <c r="A3" s="125"/>
      <c r="B3" s="125"/>
      <c r="C3" s="126"/>
      <c r="D3" s="126"/>
    </row>
    <row r="4" spans="1:4" ht="21" customHeight="1">
      <c r="A4" s="512" t="s">
        <v>80</v>
      </c>
      <c r="B4" s="512"/>
      <c r="C4" s="128"/>
      <c r="D4" s="129" t="s">
        <v>113</v>
      </c>
    </row>
    <row r="5" spans="1:4" ht="37.5" customHeight="1">
      <c r="A5" s="513" t="s">
        <v>65</v>
      </c>
      <c r="B5" s="514" t="s">
        <v>5</v>
      </c>
      <c r="C5" s="509" t="s">
        <v>287</v>
      </c>
      <c r="D5" s="510"/>
    </row>
    <row r="6" spans="1:4" ht="23.25" customHeight="1">
      <c r="A6" s="513"/>
      <c r="B6" s="514"/>
      <c r="C6" s="130">
        <v>2016</v>
      </c>
      <c r="D6" s="130">
        <v>2017</v>
      </c>
    </row>
    <row r="7" spans="1:4" ht="20.25" customHeight="1">
      <c r="A7" s="131" t="s">
        <v>21</v>
      </c>
      <c r="B7" s="132" t="s">
        <v>254</v>
      </c>
      <c r="C7" s="133">
        <v>2317</v>
      </c>
      <c r="D7" s="133">
        <v>1463</v>
      </c>
    </row>
    <row r="8" spans="1:4" ht="18.75" customHeight="1">
      <c r="A8" s="131" t="s">
        <v>11</v>
      </c>
      <c r="B8" s="132" t="s">
        <v>255</v>
      </c>
      <c r="C8" s="133">
        <v>1148173</v>
      </c>
      <c r="D8" s="133">
        <v>1134139</v>
      </c>
    </row>
    <row r="9" spans="1:4" ht="20.25" customHeight="1">
      <c r="A9" s="131" t="s">
        <v>12</v>
      </c>
      <c r="B9" s="132" t="s">
        <v>83</v>
      </c>
      <c r="C9" s="133">
        <v>22288</v>
      </c>
      <c r="D9" s="133">
        <v>22288</v>
      </c>
    </row>
    <row r="10" spans="1:4" ht="20.25" customHeight="1">
      <c r="A10" s="131" t="s">
        <v>14</v>
      </c>
      <c r="B10" s="132" t="s">
        <v>256</v>
      </c>
      <c r="C10" s="133"/>
      <c r="D10" s="133"/>
    </row>
    <row r="11" spans="1:4" ht="21" customHeight="1">
      <c r="A11" s="134" t="s">
        <v>84</v>
      </c>
      <c r="B11" s="135" t="s">
        <v>257</v>
      </c>
      <c r="C11" s="136">
        <f>C7+C8+C9+C10</f>
        <v>1172778</v>
      </c>
      <c r="D11" s="136">
        <f>D7+D8+D9+D10</f>
        <v>1157890</v>
      </c>
    </row>
    <row r="12" spans="1:4" ht="21" customHeight="1">
      <c r="A12" s="131" t="s">
        <v>21</v>
      </c>
      <c r="B12" s="132" t="s">
        <v>258</v>
      </c>
      <c r="C12" s="133">
        <v>0</v>
      </c>
      <c r="D12" s="133">
        <v>0</v>
      </c>
    </row>
    <row r="13" spans="1:4" ht="20.25" customHeight="1">
      <c r="A13" s="131" t="s">
        <v>11</v>
      </c>
      <c r="B13" s="132" t="s">
        <v>259</v>
      </c>
      <c r="C13" s="133">
        <v>0</v>
      </c>
      <c r="D13" s="133">
        <v>0</v>
      </c>
    </row>
    <row r="14" spans="1:4" s="137" customFormat="1" ht="22.5" customHeight="1">
      <c r="A14" s="134" t="s">
        <v>87</v>
      </c>
      <c r="B14" s="135" t="s">
        <v>260</v>
      </c>
      <c r="C14" s="136">
        <f>C12+C13</f>
        <v>0</v>
      </c>
      <c r="D14" s="136">
        <v>0</v>
      </c>
    </row>
    <row r="15" spans="1:4" ht="23.25" customHeight="1">
      <c r="A15" s="131" t="s">
        <v>21</v>
      </c>
      <c r="B15" s="132" t="s">
        <v>261</v>
      </c>
      <c r="C15" s="133">
        <v>0</v>
      </c>
      <c r="D15" s="133">
        <v>0</v>
      </c>
    </row>
    <row r="16" spans="1:4" ht="24" customHeight="1">
      <c r="A16" s="131" t="s">
        <v>11</v>
      </c>
      <c r="B16" s="132" t="s">
        <v>85</v>
      </c>
      <c r="C16" s="133">
        <v>196</v>
      </c>
      <c r="D16" s="133">
        <v>100</v>
      </c>
    </row>
    <row r="17" spans="1:4" ht="22.5" customHeight="1">
      <c r="A17" s="131" t="s">
        <v>12</v>
      </c>
      <c r="B17" s="132" t="s">
        <v>262</v>
      </c>
      <c r="C17" s="133">
        <v>50495</v>
      </c>
      <c r="D17" s="133">
        <v>36522</v>
      </c>
    </row>
    <row r="18" spans="1:4" ht="22.5" customHeight="1">
      <c r="A18" s="131" t="s">
        <v>14</v>
      </c>
      <c r="B18" s="132" t="s">
        <v>86</v>
      </c>
      <c r="C18" s="133">
        <v>0</v>
      </c>
      <c r="D18" s="133">
        <v>0</v>
      </c>
    </row>
    <row r="19" spans="1:4" ht="21" customHeight="1">
      <c r="A19" s="134" t="s">
        <v>263</v>
      </c>
      <c r="B19" s="135" t="s">
        <v>264</v>
      </c>
      <c r="C19" s="136">
        <f>C15+C16+C17+C18</f>
        <v>50691</v>
      </c>
      <c r="D19" s="136">
        <f>D15+D16+D17+D18</f>
        <v>36622</v>
      </c>
    </row>
    <row r="20" spans="1:4" ht="23.25" customHeight="1">
      <c r="A20" s="131" t="s">
        <v>21</v>
      </c>
      <c r="B20" s="132" t="s">
        <v>265</v>
      </c>
      <c r="C20" s="133">
        <v>13374</v>
      </c>
      <c r="D20" s="133">
        <v>13392</v>
      </c>
    </row>
    <row r="21" spans="1:4" ht="19.5" customHeight="1">
      <c r="A21" s="131" t="s">
        <v>11</v>
      </c>
      <c r="B21" s="132" t="s">
        <v>266</v>
      </c>
      <c r="C21" s="133">
        <v>0</v>
      </c>
      <c r="D21" s="133">
        <v>0</v>
      </c>
    </row>
    <row r="22" spans="1:4" ht="21" customHeight="1">
      <c r="A22" s="131" t="s">
        <v>12</v>
      </c>
      <c r="B22" s="132" t="s">
        <v>267</v>
      </c>
      <c r="C22" s="133">
        <v>890</v>
      </c>
      <c r="D22" s="133">
        <v>890</v>
      </c>
    </row>
    <row r="23" spans="1:4" s="137" customFormat="1" ht="20.25" customHeight="1">
      <c r="A23" s="134" t="s">
        <v>268</v>
      </c>
      <c r="B23" s="135" t="s">
        <v>269</v>
      </c>
      <c r="C23" s="136">
        <f>C20+C21+C22</f>
        <v>14264</v>
      </c>
      <c r="D23" s="136">
        <f>D20+D21+D22</f>
        <v>14282</v>
      </c>
    </row>
    <row r="24" spans="1:4" ht="22.5" customHeight="1">
      <c r="A24" s="401" t="s">
        <v>270</v>
      </c>
      <c r="B24" s="402" t="s">
        <v>271</v>
      </c>
      <c r="C24" s="136">
        <v>164</v>
      </c>
      <c r="D24" s="136">
        <v>0</v>
      </c>
    </row>
    <row r="25" spans="1:4" ht="22.5" customHeight="1">
      <c r="A25" s="134" t="s">
        <v>272</v>
      </c>
      <c r="B25" s="135" t="s">
        <v>273</v>
      </c>
      <c r="C25" s="136">
        <v>0</v>
      </c>
      <c r="D25" s="136">
        <v>0</v>
      </c>
    </row>
    <row r="26" spans="1:4" ht="22.5" customHeight="1">
      <c r="A26" s="134"/>
      <c r="B26" s="135" t="s">
        <v>108</v>
      </c>
      <c r="C26" s="136">
        <f>C25+C24+C23+C19+C14+C11</f>
        <v>1237897</v>
      </c>
      <c r="D26" s="136">
        <f>D25+D24+D23+D19+D14+D11</f>
        <v>1208794</v>
      </c>
    </row>
    <row r="27" spans="1:4" ht="22.5" customHeight="1">
      <c r="A27" s="511" t="s">
        <v>88</v>
      </c>
      <c r="B27" s="511"/>
      <c r="C27" s="138"/>
      <c r="D27" s="138"/>
    </row>
    <row r="28" spans="1:4" ht="21" customHeight="1">
      <c r="A28" s="131" t="s">
        <v>8</v>
      </c>
      <c r="B28" s="132" t="s">
        <v>274</v>
      </c>
      <c r="C28" s="133">
        <v>1658980</v>
      </c>
      <c r="D28" s="133">
        <v>1658979</v>
      </c>
    </row>
    <row r="29" spans="1:4" ht="23.25" customHeight="1">
      <c r="A29" s="131" t="s">
        <v>14</v>
      </c>
      <c r="B29" s="132" t="s">
        <v>275</v>
      </c>
      <c r="C29" s="133">
        <v>-639071</v>
      </c>
      <c r="D29" s="133">
        <v>-667921</v>
      </c>
    </row>
    <row r="30" spans="1:4" ht="23.25" customHeight="1">
      <c r="A30" s="131" t="s">
        <v>15</v>
      </c>
      <c r="B30" s="132" t="s">
        <v>276</v>
      </c>
      <c r="C30" s="133">
        <v>0</v>
      </c>
      <c r="D30" s="133">
        <v>0</v>
      </c>
    </row>
    <row r="31" spans="1:4" ht="23.25" customHeight="1">
      <c r="A31" s="131" t="s">
        <v>16</v>
      </c>
      <c r="B31" s="132" t="s">
        <v>277</v>
      </c>
      <c r="C31" s="133">
        <v>-28849</v>
      </c>
      <c r="D31" s="133">
        <v>-21931</v>
      </c>
    </row>
    <row r="32" spans="1:4" ht="22.5" customHeight="1">
      <c r="A32" s="134" t="s">
        <v>282</v>
      </c>
      <c r="B32" s="135" t="s">
        <v>278</v>
      </c>
      <c r="C32" s="136">
        <f>C28+C29+C30+C31</f>
        <v>991060</v>
      </c>
      <c r="D32" s="136">
        <f>D28+D29+D30+D31</f>
        <v>969127</v>
      </c>
    </row>
    <row r="33" spans="1:4" ht="23.25" customHeight="1">
      <c r="A33" s="131" t="s">
        <v>21</v>
      </c>
      <c r="B33" s="132" t="s">
        <v>279</v>
      </c>
      <c r="C33" s="133">
        <v>4027</v>
      </c>
      <c r="D33" s="133">
        <v>6215</v>
      </c>
    </row>
    <row r="34" spans="1:4" ht="23.25" customHeight="1">
      <c r="A34" s="131" t="s">
        <v>11</v>
      </c>
      <c r="B34" s="132" t="s">
        <v>280</v>
      </c>
      <c r="C34" s="133">
        <v>9009</v>
      </c>
      <c r="D34" s="133">
        <v>10332</v>
      </c>
    </row>
    <row r="35" spans="1:4" ht="23.25" customHeight="1">
      <c r="A35" s="131" t="s">
        <v>12</v>
      </c>
      <c r="B35" s="132" t="s">
        <v>281</v>
      </c>
      <c r="C35" s="133">
        <v>5234</v>
      </c>
      <c r="D35" s="133">
        <v>4650</v>
      </c>
    </row>
    <row r="36" spans="1:4" ht="23.25" customHeight="1">
      <c r="A36" s="134" t="s">
        <v>283</v>
      </c>
      <c r="B36" s="135" t="s">
        <v>89</v>
      </c>
      <c r="C36" s="136">
        <f>C33+C34+C35</f>
        <v>18270</v>
      </c>
      <c r="D36" s="136">
        <f>D33+D34+D35</f>
        <v>21197</v>
      </c>
    </row>
    <row r="37" spans="1:4" ht="27" customHeight="1">
      <c r="A37" s="401" t="s">
        <v>21</v>
      </c>
      <c r="B37" s="402" t="s">
        <v>284</v>
      </c>
      <c r="C37" s="136">
        <v>0</v>
      </c>
      <c r="D37" s="136">
        <v>0</v>
      </c>
    </row>
    <row r="38" spans="1:4" ht="23.25" customHeight="1">
      <c r="A38" s="134" t="s">
        <v>285</v>
      </c>
      <c r="B38" s="135" t="s">
        <v>286</v>
      </c>
      <c r="C38" s="136">
        <v>228567</v>
      </c>
      <c r="D38" s="136">
        <v>218470</v>
      </c>
    </row>
    <row r="39" spans="1:4" ht="23.25" customHeight="1">
      <c r="A39" s="139"/>
      <c r="B39" s="135" t="s">
        <v>373</v>
      </c>
      <c r="C39" s="136">
        <f>C38+C37+C36+C32</f>
        <v>1237897</v>
      </c>
      <c r="D39" s="136">
        <f>D38+D37+D36+D32</f>
        <v>1208794</v>
      </c>
    </row>
  </sheetData>
  <sheetProtection selectLockedCells="1" selectUnlockedCells="1"/>
  <mergeCells count="5">
    <mergeCell ref="C5:D5"/>
    <mergeCell ref="A27:B27"/>
    <mergeCell ref="A4:B4"/>
    <mergeCell ref="A5:A6"/>
    <mergeCell ref="B5:B6"/>
  </mergeCells>
  <printOptions/>
  <pageMargins left="0.36180555555555555" right="0.2902777777777778" top="2.04" bottom="0.3298611111111111" header="0.6076388888888888" footer="0.74"/>
  <pageSetup horizontalDpi="300" verticalDpi="300" orientation="portrait" paperSize="9" scale="97" r:id="rId1"/>
  <headerFooter alignWithMargins="0">
    <oddHeader>&amp;C&amp;"Arial CE,Félkövér"&amp;14
   &amp;"Times New Roman,Félkövér" /2018. (        ) számú zárszámadási rendelethez
Zalakomár Nagyközség Önkormányzat és intézményei vagyonmérlege 2017.
 év december 31-én&amp;R&amp;8&amp;A
&amp;P.oldal
ezer  Ft-ban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2018-04-17T20:04:29Z</cp:lastPrinted>
  <dcterms:created xsi:type="dcterms:W3CDTF">2012-03-30T08:31:15Z</dcterms:created>
  <dcterms:modified xsi:type="dcterms:W3CDTF">2018-04-27T07:40:41Z</dcterms:modified>
  <cp:category/>
  <cp:version/>
  <cp:contentType/>
  <cp:contentStatus/>
</cp:coreProperties>
</file>