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'Munka1'!$A$1:$D$131</definedName>
  </definedNames>
  <calcPr fullCalcOnLoad="1"/>
</workbook>
</file>

<file path=xl/sharedStrings.xml><?xml version="1.0" encoding="utf-8"?>
<sst xmlns="http://schemas.openxmlformats.org/spreadsheetml/2006/main" count="245" uniqueCount="221">
  <si>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</si>
  <si>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</si>
  <si>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</si>
  <si>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</si>
  <si>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</si>
  <si>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</si>
  <si>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</si>
  <si>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</si>
  <si>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</si>
  <si>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</si>
  <si>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</si>
  <si>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</si>
  <si>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</si>
  <si>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</si>
  <si>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</si>
  <si>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</si>
  <si>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</si>
  <si>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</si>
  <si>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</si>
  <si>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</si>
  <si>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</si>
  <si>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</si>
  <si>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</si>
  <si>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</si>
  <si>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</si>
  <si>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</si>
  <si>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</si>
  <si>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</si>
  <si>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</si>
  <si>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</si>
  <si>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</si>
  <si>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</si>
  <si>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</si>
  <si>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</si>
  <si>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</si>
  <si>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</si>
  <si>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</si>
  <si>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</si>
  <si>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</si>
  <si>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</si>
  <si>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</si>
  <si>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</si>
  <si>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</si>
  <si>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</si>
  <si>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</si>
  <si>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</si>
  <si>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</si>
  <si>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</si>
  <si>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</si>
  <si>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</si>
  <si>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</si>
  <si>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</si>
  <si>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</si>
  <si>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</si>
  <si>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</si>
  <si>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</si>
  <si>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</si>
  <si>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</si>
  <si>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</si>
  <si>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</si>
  <si>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</si>
  <si>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</si>
  <si>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</si>
  <si>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</si>
  <si>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</si>
  <si>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</si>
  <si>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</si>
  <si>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</si>
  <si>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</si>
  <si>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</si>
  <si>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</si>
  <si>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</si>
  <si>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</si>
  <si>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</si>
  <si>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</si>
  <si>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</si>
  <si>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</si>
  <si>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</si>
  <si>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</si>
  <si>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</si>
  <si>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</si>
  <si>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</si>
  <si>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</si>
  <si>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</si>
  <si>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</si>
  <si>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</si>
  <si>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</si>
  <si>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</si>
  <si>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</si>
  <si>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</si>
  <si>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</si>
  <si>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</si>
  <si>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</si>
  <si>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</si>
  <si>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</si>
  <si>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</si>
  <si>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</si>
  <si>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</si>
  <si>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</si>
  <si>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</si>
  <si>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</si>
  <si>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</si>
  <si>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</si>
  <si>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</si>
  <si>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</si>
  <si>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</si>
  <si>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</si>
  <si>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</si>
  <si>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</si>
  <si>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</si>
  <si>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</si>
  <si>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</si>
  <si>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</si>
  <si>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</si>
  <si>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</si>
  <si>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</si>
  <si>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</si>
  <si>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</si>
  <si>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</si>
  <si>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</si>
  <si>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</si>
  <si>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</si>
  <si>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</si>
  <si>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</si>
  <si>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</si>
  <si>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</si>
  <si>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</si>
  <si>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</si>
  <si>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</si>
  <si>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</si>
  <si>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</si>
  <si>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</si>
  <si>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</si>
  <si>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</si>
  <si>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</si>
  <si>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</si>
  <si>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</si>
  <si>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</si>
  <si>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</si>
  <si>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</si>
  <si>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</si>
  <si>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</si>
  <si>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</si>
  <si>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</si>
  <si>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</si>
  <si>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</si>
  <si>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</si>
  <si>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</si>
  <si>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</si>
  <si>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</si>
  <si>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</si>
  <si>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</si>
  <si>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</si>
  <si>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</si>
  <si>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</si>
  <si>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</si>
  <si>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</si>
  <si>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</si>
  <si>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</si>
  <si>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</si>
  <si>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</si>
  <si>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</si>
  <si>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</si>
  <si>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</si>
  <si>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</si>
  <si>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</si>
  <si>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</si>
  <si>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</si>
  <si>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</si>
  <si>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</si>
  <si>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</si>
  <si>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</si>
  <si>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</si>
  <si>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</si>
  <si>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</si>
  <si>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</si>
  <si>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</si>
  <si>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</si>
  <si>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</si>
  <si>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</si>
  <si>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</si>
  <si>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</si>
  <si>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</si>
  <si>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</si>
  <si>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</si>
  <si>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</si>
  <si>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</si>
  <si>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</si>
  <si>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</si>
  <si>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</si>
  <si>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</si>
  <si>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</si>
  <si>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</si>
  <si>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</si>
  <si>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</si>
  <si>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</si>
  <si>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</si>
  <si>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t>2.6</t>
  </si>
  <si>
    <t>Előző évi elszámolásból származó bevétel</t>
  </si>
  <si>
    <t>2.2.4.1</t>
  </si>
  <si>
    <t>2.2.4.2</t>
  </si>
  <si>
    <t>2.2.5</t>
  </si>
  <si>
    <t>2.7</t>
  </si>
  <si>
    <t>Önkormányzati választás lebonyolítására kapott támogatás</t>
  </si>
  <si>
    <t>Lakossági víz és csatorna támogatás ÉDV zrt-nek pe. Átadás</t>
  </si>
  <si>
    <t>1.13</t>
  </si>
  <si>
    <t xml:space="preserve">          Központi kezelésű előirányzat - pénzbeli támogatás gyermekvédelmi kedvezményben              részesülőknek</t>
  </si>
  <si>
    <t>13.1</t>
  </si>
  <si>
    <t>Államháztartáson belüli megelőlegezeés</t>
  </si>
  <si>
    <t xml:space="preserve">        Belterületi utak, járdák felújítására (Béke uta járda felújításra)</t>
  </si>
  <si>
    <t xml:space="preserve">        Magyar Falu program  - Steyer traktor beszerzésére kapott támogatás</t>
  </si>
  <si>
    <t xml:space="preserve">        KEHOP pályázat - szennyvíztisztás és kezelés fejlesztésére kapott támogatás előleg</t>
  </si>
  <si>
    <t>3.1</t>
  </si>
  <si>
    <t>3.2</t>
  </si>
  <si>
    <t>3.3</t>
  </si>
  <si>
    <t>3.4</t>
  </si>
  <si>
    <t xml:space="preserve">       Vismaior támogatás 2019.évre eső támogatás (Kőfal helyreáll.Arany J. u)</t>
  </si>
  <si>
    <t xml:space="preserve">        ASP rendszer kialakítására és működtetésére kapott támogatásból visszafizetés</t>
  </si>
  <si>
    <t>1.8.2</t>
  </si>
  <si>
    <t xml:space="preserve"> 1. melléklet      6/2020. (IV.30.) önkormányzati rendelethez</t>
  </si>
  <si>
    <t>1.  melléklet     6/2020. (IV.30.)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</si>
</sst>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0" fontId="10" fillId="0" borderId="34" xfId="0" applyFont="1" applyBorder="1" applyAlignment="1" applyProtection="1">
      <alignment horizontal="left" wrapText="1" indent="1"/>
      <protection/>
    </xf>
    <xf numFmtId="3" fontId="15" fillId="0" borderId="48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wrapText="1"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0" fontId="6" fillId="0" borderId="41" xfId="54" applyFont="1" applyFill="1" applyBorder="1" applyProtection="1">
      <alignment/>
      <protection/>
    </xf>
    <xf numFmtId="174" fontId="7" fillId="0" borderId="38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39" xfId="54" applyNumberFormat="1" applyFont="1" applyFill="1" applyBorder="1" applyProtection="1">
      <alignment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9" xfId="54" applyNumberFormat="1" applyFont="1" applyFill="1" applyBorder="1" applyProtection="1">
      <alignment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36" xfId="54" applyNumberFormat="1" applyFont="1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7" xfId="54" applyFont="1" applyFill="1" applyBorder="1" applyAlignment="1" applyProtection="1">
      <alignment horizontal="left" vertical="center" wrapText="1" indent="1"/>
      <protection/>
    </xf>
    <xf numFmtId="174" fontId="7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50" xfId="54" applyNumberFormat="1" applyFont="1" applyFill="1" applyBorder="1" applyProtection="1">
      <alignment/>
      <protection/>
    </xf>
    <xf numFmtId="3" fontId="6" fillId="0" borderId="41" xfId="54" applyNumberFormat="1" applyFont="1" applyFill="1" applyBorder="1" applyProtection="1">
      <alignment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1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70">
      <selection activeCell="A78" sqref="A78:C78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42" t="s">
        <v>219</v>
      </c>
      <c r="B1" s="142"/>
      <c r="C1" s="142"/>
    </row>
    <row r="2" spans="1:3" ht="15.75" customHeight="1">
      <c r="A2" s="117" t="s">
        <v>165</v>
      </c>
      <c r="B2" s="117"/>
      <c r="C2" s="117"/>
    </row>
    <row r="3" spans="1:4" ht="15.75" customHeight="1">
      <c r="A3" s="141"/>
      <c r="B3" s="141"/>
      <c r="C3" s="141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37"/>
      <c r="B5" s="137"/>
      <c r="C5" s="2" t="s">
        <v>161</v>
      </c>
    </row>
    <row r="6" spans="1:4" ht="37.5" customHeight="1" thickBot="1">
      <c r="A6" s="3" t="s">
        <v>0</v>
      </c>
      <c r="B6" s="4" t="s">
        <v>1</v>
      </c>
      <c r="C6" s="5" t="s">
        <v>166</v>
      </c>
      <c r="D6" s="79" t="s">
        <v>187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188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142172920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63913224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41782883</v>
      </c>
    </row>
    <row r="11" spans="1:4" s="13" customFormat="1" ht="12" customHeight="1">
      <c r="A11" s="17" t="s">
        <v>7</v>
      </c>
      <c r="B11" s="18" t="s">
        <v>155</v>
      </c>
      <c r="C11" s="19">
        <v>22705903</v>
      </c>
      <c r="D11" s="87">
        <v>24143503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2075390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10257920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+D17+D29</f>
        <v>135011091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SUM(C24+C25+C21+C20+C19)</f>
        <v>117325976</v>
      </c>
      <c r="D17" s="89">
        <f>SUM(D28+D27+D26+D24+D25+D21+D20+D19+D18)</f>
        <v>132995011</v>
      </c>
    </row>
    <row r="18" spans="1:4" s="13" customFormat="1" ht="21.75" customHeight="1">
      <c r="A18" s="20" t="s">
        <v>148</v>
      </c>
      <c r="B18" s="116" t="s">
        <v>206</v>
      </c>
      <c r="C18" s="23"/>
      <c r="D18" s="115">
        <v>0</v>
      </c>
    </row>
    <row r="19" spans="1:4" s="13" customFormat="1" ht="12" customHeight="1">
      <c r="A19" s="20" t="s">
        <v>149</v>
      </c>
      <c r="B19" s="21" t="s">
        <v>143</v>
      </c>
      <c r="C19" s="23">
        <v>4819200</v>
      </c>
      <c r="D19" s="87">
        <v>4830100</v>
      </c>
    </row>
    <row r="20" spans="1:4" s="13" customFormat="1" ht="12" customHeight="1">
      <c r="A20" s="20" t="s">
        <v>150</v>
      </c>
      <c r="B20" s="21" t="s">
        <v>144</v>
      </c>
      <c r="C20" s="23">
        <v>1961457</v>
      </c>
      <c r="D20" s="87">
        <v>6211225</v>
      </c>
    </row>
    <row r="21" spans="1:4" s="13" customFormat="1" ht="12" customHeight="1">
      <c r="A21" s="20" t="s">
        <v>162</v>
      </c>
      <c r="B21" s="21" t="s">
        <v>145</v>
      </c>
      <c r="C21" s="23">
        <f>SUM(C22:C23)</f>
        <v>105638693</v>
      </c>
      <c r="D21" s="90">
        <f>SUM(D22:D23)</f>
        <v>113729759</v>
      </c>
    </row>
    <row r="22" spans="1:4" s="13" customFormat="1" ht="12" customHeight="1">
      <c r="A22" s="20" t="s">
        <v>199</v>
      </c>
      <c r="B22" s="21" t="s">
        <v>147</v>
      </c>
      <c r="C22" s="23">
        <v>61271971</v>
      </c>
      <c r="D22" s="87">
        <v>62961371</v>
      </c>
    </row>
    <row r="23" spans="1:4" s="13" customFormat="1" ht="12" customHeight="1">
      <c r="A23" s="20" t="s">
        <v>200</v>
      </c>
      <c r="B23" s="21" t="s">
        <v>151</v>
      </c>
      <c r="C23" s="23">
        <v>44366722</v>
      </c>
      <c r="D23" s="87">
        <v>50768388</v>
      </c>
    </row>
    <row r="24" spans="1:4" s="13" customFormat="1" ht="12" customHeight="1">
      <c r="A24" s="20" t="s">
        <v>201</v>
      </c>
      <c r="B24" s="21" t="s">
        <v>163</v>
      </c>
      <c r="C24" s="23">
        <v>2142376</v>
      </c>
      <c r="D24" s="87">
        <v>2142376</v>
      </c>
    </row>
    <row r="25" spans="1:4" s="13" customFormat="1" ht="12" customHeight="1">
      <c r="A25" s="17" t="s">
        <v>18</v>
      </c>
      <c r="B25" s="18" t="s">
        <v>146</v>
      </c>
      <c r="C25" s="19">
        <v>2764250</v>
      </c>
      <c r="D25" s="87">
        <v>3263418</v>
      </c>
    </row>
    <row r="26" spans="1:4" s="13" customFormat="1" ht="12" customHeight="1">
      <c r="A26" s="17" t="s">
        <v>191</v>
      </c>
      <c r="B26" s="18" t="s">
        <v>189</v>
      </c>
      <c r="C26" s="19"/>
      <c r="D26" s="87">
        <v>988660</v>
      </c>
    </row>
    <row r="27" spans="1:4" s="13" customFormat="1" ht="12" customHeight="1">
      <c r="A27" s="51" t="s">
        <v>196</v>
      </c>
      <c r="B27" s="73" t="s">
        <v>195</v>
      </c>
      <c r="C27" s="85"/>
      <c r="D27" s="91">
        <v>50000</v>
      </c>
    </row>
    <row r="28" spans="1:4" s="13" customFormat="1" ht="12" customHeight="1">
      <c r="A28" s="17" t="s">
        <v>197</v>
      </c>
      <c r="B28" s="18" t="s">
        <v>203</v>
      </c>
      <c r="C28" s="19"/>
      <c r="D28" s="87">
        <v>1779473</v>
      </c>
    </row>
    <row r="29" spans="1:4" s="13" customFormat="1" ht="12" customHeight="1" thickBot="1">
      <c r="A29" s="52" t="s">
        <v>202</v>
      </c>
      <c r="B29" s="113" t="s">
        <v>198</v>
      </c>
      <c r="C29" s="54"/>
      <c r="D29" s="114">
        <v>2016080</v>
      </c>
    </row>
    <row r="30" spans="1:4" s="13" customFormat="1" ht="12" customHeight="1" thickBot="1">
      <c r="A30" s="10" t="s">
        <v>22</v>
      </c>
      <c r="B30" s="11" t="s">
        <v>99</v>
      </c>
      <c r="C30" s="12"/>
      <c r="D30" s="131">
        <f>SUM(D31:D34)</f>
        <v>210501529</v>
      </c>
    </row>
    <row r="31" spans="1:4" s="13" customFormat="1" ht="12" customHeight="1">
      <c r="A31" s="132" t="s">
        <v>212</v>
      </c>
      <c r="B31" s="126" t="s">
        <v>216</v>
      </c>
      <c r="C31" s="122"/>
      <c r="D31" s="123">
        <v>27104817</v>
      </c>
    </row>
    <row r="32" spans="1:4" s="13" customFormat="1" ht="12" customHeight="1">
      <c r="A32" s="133" t="s">
        <v>213</v>
      </c>
      <c r="B32" s="127" t="s">
        <v>209</v>
      </c>
      <c r="C32" s="124"/>
      <c r="D32" s="125">
        <v>15000000</v>
      </c>
    </row>
    <row r="33" spans="1:4" s="13" customFormat="1" ht="12" customHeight="1">
      <c r="A33" s="134" t="s">
        <v>214</v>
      </c>
      <c r="B33" s="128" t="s">
        <v>210</v>
      </c>
      <c r="C33" s="120"/>
      <c r="D33" s="121">
        <v>14999999</v>
      </c>
    </row>
    <row r="34" spans="1:4" s="13" customFormat="1" ht="12" customHeight="1" thickBot="1">
      <c r="A34" s="135" t="s">
        <v>215</v>
      </c>
      <c r="B34" s="136" t="s">
        <v>211</v>
      </c>
      <c r="C34" s="129"/>
      <c r="D34" s="130">
        <v>153396713</v>
      </c>
    </row>
    <row r="35" spans="1:4" s="13" customFormat="1" ht="12" customHeight="1" thickBot="1">
      <c r="A35" s="10" t="s">
        <v>25</v>
      </c>
      <c r="B35" s="11" t="s">
        <v>100</v>
      </c>
      <c r="C35" s="24">
        <f>SUM(C36+C41+C42)</f>
        <v>45160000</v>
      </c>
      <c r="D35" s="92">
        <f>SUM(D36+D41+D42)</f>
        <v>56190800</v>
      </c>
    </row>
    <row r="36" spans="1:4" s="13" customFormat="1" ht="12" customHeight="1">
      <c r="A36" s="14" t="s">
        <v>26</v>
      </c>
      <c r="B36" s="15" t="s">
        <v>101</v>
      </c>
      <c r="C36" s="25">
        <f>SUM(C37:C40)</f>
        <v>38050000</v>
      </c>
      <c r="D36" s="93">
        <f>SUM(D37:D40)</f>
        <v>49080800</v>
      </c>
    </row>
    <row r="37" spans="1:4" s="13" customFormat="1" ht="12" customHeight="1">
      <c r="A37" s="17" t="s">
        <v>27</v>
      </c>
      <c r="B37" s="18" t="s">
        <v>94</v>
      </c>
      <c r="C37" s="19">
        <v>3300000</v>
      </c>
      <c r="D37" s="94">
        <v>3300000</v>
      </c>
    </row>
    <row r="38" spans="1:4" s="13" customFormat="1" ht="12" customHeight="1">
      <c r="A38" s="17" t="s">
        <v>116</v>
      </c>
      <c r="B38" s="18" t="s">
        <v>95</v>
      </c>
      <c r="C38" s="19">
        <v>4600000</v>
      </c>
      <c r="D38" s="94">
        <v>4600000</v>
      </c>
    </row>
    <row r="39" spans="1:4" s="13" customFormat="1" ht="12" customHeight="1">
      <c r="A39" s="17" t="s">
        <v>117</v>
      </c>
      <c r="B39" s="18" t="s">
        <v>96</v>
      </c>
      <c r="C39" s="19">
        <v>150000</v>
      </c>
      <c r="D39" s="94">
        <v>180800</v>
      </c>
    </row>
    <row r="40" spans="1:4" s="13" customFormat="1" ht="12" customHeight="1">
      <c r="A40" s="17" t="s">
        <v>128</v>
      </c>
      <c r="B40" s="18" t="s">
        <v>127</v>
      </c>
      <c r="C40" s="19">
        <v>30000000</v>
      </c>
      <c r="D40" s="94">
        <v>41000000</v>
      </c>
    </row>
    <row r="41" spans="1:4" s="13" customFormat="1" ht="12" customHeight="1">
      <c r="A41" s="17" t="s">
        <v>118</v>
      </c>
      <c r="B41" s="18" t="s">
        <v>28</v>
      </c>
      <c r="C41" s="19">
        <v>7000000</v>
      </c>
      <c r="D41" s="94">
        <v>7000000</v>
      </c>
    </row>
    <row r="42" spans="1:4" s="13" customFormat="1" ht="12" customHeight="1" thickBot="1">
      <c r="A42" s="20" t="s">
        <v>119</v>
      </c>
      <c r="B42" s="21" t="s">
        <v>29</v>
      </c>
      <c r="C42" s="23">
        <v>110000</v>
      </c>
      <c r="D42" s="95">
        <v>110000</v>
      </c>
    </row>
    <row r="43" spans="1:4" s="13" customFormat="1" ht="12" customHeight="1" thickBot="1">
      <c r="A43" s="10" t="s">
        <v>30</v>
      </c>
      <c r="B43" s="11" t="s">
        <v>102</v>
      </c>
      <c r="C43" s="12">
        <f>SUM(C44:C51)</f>
        <v>24102271</v>
      </c>
      <c r="D43" s="96">
        <f>SUM(D44:D52)</f>
        <v>27744119</v>
      </c>
    </row>
    <row r="44" spans="1:4" s="13" customFormat="1" ht="12" customHeight="1">
      <c r="A44" s="14" t="s">
        <v>31</v>
      </c>
      <c r="B44" s="15" t="s">
        <v>32</v>
      </c>
      <c r="C44" s="16"/>
      <c r="D44" s="81"/>
    </row>
    <row r="45" spans="1:4" s="13" customFormat="1" ht="12" customHeight="1">
      <c r="A45" s="17" t="s">
        <v>33</v>
      </c>
      <c r="B45" s="18" t="s">
        <v>34</v>
      </c>
      <c r="C45" s="19">
        <v>3935000</v>
      </c>
      <c r="D45" s="87">
        <v>6215000</v>
      </c>
    </row>
    <row r="46" spans="1:4" s="13" customFormat="1" ht="12" customHeight="1">
      <c r="A46" s="17" t="s">
        <v>35</v>
      </c>
      <c r="B46" s="18" t="s">
        <v>36</v>
      </c>
      <c r="C46" s="19">
        <v>3735796</v>
      </c>
      <c r="D46" s="87">
        <v>3735796</v>
      </c>
    </row>
    <row r="47" spans="1:4" s="13" customFormat="1" ht="12" customHeight="1">
      <c r="A47" s="17" t="s">
        <v>37</v>
      </c>
      <c r="B47" s="18" t="s">
        <v>38</v>
      </c>
      <c r="C47" s="19">
        <v>4518842</v>
      </c>
      <c r="D47" s="87">
        <v>4518842</v>
      </c>
    </row>
    <row r="48" spans="1:4" s="13" customFormat="1" ht="12" customHeight="1">
      <c r="A48" s="17" t="s">
        <v>39</v>
      </c>
      <c r="B48" s="18" t="s">
        <v>40</v>
      </c>
      <c r="C48" s="19">
        <v>4803658</v>
      </c>
      <c r="D48" s="87">
        <v>5647753</v>
      </c>
    </row>
    <row r="49" spans="1:4" s="13" customFormat="1" ht="12" customHeight="1">
      <c r="A49" s="17" t="s">
        <v>41</v>
      </c>
      <c r="B49" s="18" t="s">
        <v>42</v>
      </c>
      <c r="C49" s="19">
        <v>6058975</v>
      </c>
      <c r="D49" s="87">
        <v>6286880</v>
      </c>
    </row>
    <row r="50" spans="1:4" s="13" customFormat="1" ht="12" customHeight="1">
      <c r="A50" s="17" t="s">
        <v>43</v>
      </c>
      <c r="B50" s="18" t="s">
        <v>44</v>
      </c>
      <c r="C50" s="19">
        <v>770000</v>
      </c>
      <c r="D50" s="87">
        <v>770000</v>
      </c>
    </row>
    <row r="51" spans="1:4" s="13" customFormat="1" ht="12" customHeight="1">
      <c r="A51" s="17" t="s">
        <v>45</v>
      </c>
      <c r="B51" s="18" t="s">
        <v>46</v>
      </c>
      <c r="C51" s="19">
        <v>280000</v>
      </c>
      <c r="D51" s="87">
        <v>280000</v>
      </c>
    </row>
    <row r="52" spans="1:4" s="13" customFormat="1" ht="12" customHeight="1" thickBot="1">
      <c r="A52" s="51" t="s">
        <v>192</v>
      </c>
      <c r="B52" s="73" t="s">
        <v>190</v>
      </c>
      <c r="C52" s="85"/>
      <c r="D52" s="91">
        <v>289848</v>
      </c>
    </row>
    <row r="53" spans="1:4" s="13" customFormat="1" ht="12" customHeight="1" thickBot="1">
      <c r="A53" s="10" t="s">
        <v>47</v>
      </c>
      <c r="B53" s="11" t="s">
        <v>103</v>
      </c>
      <c r="C53" s="12">
        <f>SUM(C54:C56)</f>
        <v>8533060</v>
      </c>
      <c r="D53" s="97">
        <f>SUM(D54:D56)</f>
        <v>8533060</v>
      </c>
    </row>
    <row r="54" spans="1:4" s="13" customFormat="1" ht="12" customHeight="1">
      <c r="A54" s="14" t="s">
        <v>48</v>
      </c>
      <c r="B54" s="15" t="s">
        <v>49</v>
      </c>
      <c r="C54" s="27"/>
      <c r="D54" s="81"/>
    </row>
    <row r="55" spans="1:4" s="13" customFormat="1" ht="12" customHeight="1">
      <c r="A55" s="17" t="s">
        <v>50</v>
      </c>
      <c r="B55" s="18" t="s">
        <v>168</v>
      </c>
      <c r="C55" s="26">
        <v>8533060</v>
      </c>
      <c r="D55" s="94">
        <v>8533060</v>
      </c>
    </row>
    <row r="56" spans="1:4" s="13" customFormat="1" ht="12" customHeight="1" thickBot="1">
      <c r="A56" s="17" t="s">
        <v>51</v>
      </c>
      <c r="B56" s="18" t="s">
        <v>52</v>
      </c>
      <c r="C56" s="26"/>
      <c r="D56" s="98"/>
    </row>
    <row r="57" spans="1:4" s="13" customFormat="1" ht="12" customHeight="1" thickBot="1">
      <c r="A57" s="10" t="s">
        <v>53</v>
      </c>
      <c r="B57" s="11" t="s">
        <v>104</v>
      </c>
      <c r="C57" s="12">
        <f>SUM(C58:C58)</f>
        <v>0</v>
      </c>
      <c r="D57" s="99">
        <f>SUM(D58)</f>
        <v>5000</v>
      </c>
    </row>
    <row r="58" spans="1:4" s="13" customFormat="1" ht="12" customHeight="1">
      <c r="A58" s="17" t="s">
        <v>122</v>
      </c>
      <c r="B58" s="18" t="s">
        <v>54</v>
      </c>
      <c r="C58" s="19"/>
      <c r="D58" s="100">
        <v>5000</v>
      </c>
    </row>
    <row r="59" spans="1:4" s="13" customFormat="1" ht="12" customHeight="1" thickBot="1">
      <c r="A59" s="20" t="s">
        <v>123</v>
      </c>
      <c r="B59" s="21" t="s">
        <v>152</v>
      </c>
      <c r="C59" s="23"/>
      <c r="D59" s="98"/>
    </row>
    <row r="60" spans="1:4" s="13" customFormat="1" ht="12" customHeight="1" thickBot="1">
      <c r="A60" s="10" t="s">
        <v>55</v>
      </c>
      <c r="B60" s="22" t="s">
        <v>105</v>
      </c>
      <c r="C60" s="12">
        <f>SUM(C61:C63)</f>
        <v>1605000</v>
      </c>
      <c r="D60" s="96">
        <f>SUM(D61:D63)</f>
        <v>1605000</v>
      </c>
    </row>
    <row r="61" spans="1:4" s="13" customFormat="1" ht="12" customHeight="1">
      <c r="A61" s="14" t="s">
        <v>56</v>
      </c>
      <c r="B61" s="15" t="s">
        <v>57</v>
      </c>
      <c r="C61" s="26"/>
      <c r="D61" s="100"/>
    </row>
    <row r="62" spans="1:4" s="13" customFormat="1" ht="12" customHeight="1">
      <c r="A62" s="17" t="s">
        <v>58</v>
      </c>
      <c r="B62" s="18" t="s">
        <v>59</v>
      </c>
      <c r="C62" s="26">
        <v>1605000</v>
      </c>
      <c r="D62" s="94">
        <v>1605000</v>
      </c>
    </row>
    <row r="63" spans="1:4" s="13" customFormat="1" ht="12" customHeight="1" thickBot="1">
      <c r="A63" s="51" t="s">
        <v>153</v>
      </c>
      <c r="B63" s="73" t="s">
        <v>154</v>
      </c>
      <c r="C63" s="74"/>
      <c r="D63" s="98"/>
    </row>
    <row r="64" spans="1:4" s="13" customFormat="1" ht="12" customHeight="1" thickBot="1">
      <c r="A64" s="10" t="s">
        <v>60</v>
      </c>
      <c r="B64" s="11" t="s">
        <v>106</v>
      </c>
      <c r="C64" s="24">
        <f>+C8+C15+C30+C35+C43+C53+C57+C60</f>
        <v>323348335</v>
      </c>
      <c r="D64" s="96">
        <f>+D8+D15+D30+D35+D43+D53+D57+D60</f>
        <v>581763519</v>
      </c>
    </row>
    <row r="65" spans="1:4" s="13" customFormat="1" ht="12" customHeight="1" thickBot="1">
      <c r="A65" s="28" t="s">
        <v>61</v>
      </c>
      <c r="B65" s="22" t="s">
        <v>107</v>
      </c>
      <c r="C65" s="12">
        <f>SUM(C65)</f>
        <v>0</v>
      </c>
      <c r="D65" s="99"/>
    </row>
    <row r="66" spans="1:4" s="13" customFormat="1" ht="12" customHeight="1" thickBot="1">
      <c r="A66" s="28" t="s">
        <v>62</v>
      </c>
      <c r="B66" s="22" t="s">
        <v>108</v>
      </c>
      <c r="C66" s="12"/>
      <c r="D66" s="99"/>
    </row>
    <row r="67" spans="1:4" s="13" customFormat="1" ht="12" customHeight="1" thickBot="1">
      <c r="A67" s="28" t="s">
        <v>63</v>
      </c>
      <c r="B67" s="22" t="s">
        <v>109</v>
      </c>
      <c r="C67" s="12">
        <f>SUM(C68:C69)</f>
        <v>152653441</v>
      </c>
      <c r="D67" s="96">
        <f>SUM(D68:D69)</f>
        <v>153322692</v>
      </c>
    </row>
    <row r="68" spans="1:4" s="13" customFormat="1" ht="12" customHeight="1">
      <c r="A68" s="14" t="s">
        <v>64</v>
      </c>
      <c r="B68" s="15" t="s">
        <v>65</v>
      </c>
      <c r="C68" s="26">
        <v>152653441</v>
      </c>
      <c r="D68" s="102">
        <v>153322692</v>
      </c>
    </row>
    <row r="69" spans="1:4" s="13" customFormat="1" ht="12" customHeight="1" thickBot="1">
      <c r="A69" s="20" t="s">
        <v>66</v>
      </c>
      <c r="B69" s="21" t="s">
        <v>67</v>
      </c>
      <c r="C69" s="26"/>
      <c r="D69" s="98"/>
    </row>
    <row r="70" spans="1:4" s="13" customFormat="1" ht="12" customHeight="1" thickBot="1">
      <c r="A70" s="28" t="s">
        <v>68</v>
      </c>
      <c r="B70" s="22" t="s">
        <v>110</v>
      </c>
      <c r="C70" s="12"/>
      <c r="D70" s="119">
        <f>SUM(D71)</f>
        <v>4925971</v>
      </c>
    </row>
    <row r="71" spans="1:4" s="13" customFormat="1" ht="12" customHeight="1" thickBot="1">
      <c r="A71" s="118" t="s">
        <v>207</v>
      </c>
      <c r="B71" s="22" t="s">
        <v>208</v>
      </c>
      <c r="C71" s="12"/>
      <c r="D71" s="99">
        <v>4925971</v>
      </c>
    </row>
    <row r="72" spans="1:4" s="13" customFormat="1" ht="12" customHeight="1" thickBot="1">
      <c r="A72" s="28" t="s">
        <v>69</v>
      </c>
      <c r="B72" s="22" t="s">
        <v>111</v>
      </c>
      <c r="C72" s="12"/>
      <c r="D72" s="99"/>
    </row>
    <row r="73" spans="1:4" s="13" customFormat="1" ht="13.5" customHeight="1" thickBot="1">
      <c r="A73" s="28" t="s">
        <v>70</v>
      </c>
      <c r="B73" s="22" t="s">
        <v>71</v>
      </c>
      <c r="C73" s="29"/>
      <c r="D73" s="99"/>
    </row>
    <row r="74" spans="1:4" s="13" customFormat="1" ht="15.75" customHeight="1" thickBot="1">
      <c r="A74" s="28" t="s">
        <v>72</v>
      </c>
      <c r="B74" s="30" t="s">
        <v>112</v>
      </c>
      <c r="C74" s="24">
        <f>SUM(C66+C67+C70+C73)</f>
        <v>152653441</v>
      </c>
      <c r="D74" s="96">
        <f>SUM(D66+D67+D70+D73)</f>
        <v>158248663</v>
      </c>
    </row>
    <row r="75" spans="1:4" s="13" customFormat="1" ht="16.5" customHeight="1" thickBot="1">
      <c r="A75" s="31" t="s">
        <v>73</v>
      </c>
      <c r="B75" s="32" t="s">
        <v>113</v>
      </c>
      <c r="C75" s="24">
        <f>SUM(C64+C74)</f>
        <v>476001776</v>
      </c>
      <c r="D75" s="101">
        <f>SUM(D64+D74)</f>
        <v>740012182</v>
      </c>
    </row>
    <row r="76" spans="1:3" s="13" customFormat="1" ht="23.25" customHeight="1">
      <c r="A76" s="33"/>
      <c r="B76" s="34"/>
      <c r="C76" s="35"/>
    </row>
    <row r="77" spans="1:3" s="13" customFormat="1" ht="22.5" customHeight="1">
      <c r="A77" s="33"/>
      <c r="B77" s="139" t="s">
        <v>126</v>
      </c>
      <c r="C77" s="139"/>
    </row>
    <row r="78" spans="1:3" ht="16.5" customHeight="1">
      <c r="A78" s="142" t="s">
        <v>220</v>
      </c>
      <c r="B78" s="142"/>
      <c r="C78" s="142"/>
    </row>
    <row r="79" spans="1:3" ht="16.5" customHeight="1">
      <c r="A79" s="117" t="s">
        <v>167</v>
      </c>
      <c r="B79" s="117"/>
      <c r="C79" s="117"/>
    </row>
    <row r="80" spans="1:3" ht="16.5" customHeight="1">
      <c r="A80" s="69"/>
      <c r="B80" s="69" t="s">
        <v>74</v>
      </c>
      <c r="C80" s="69"/>
    </row>
    <row r="81" spans="1:3" ht="16.5" customHeight="1">
      <c r="A81" s="69"/>
      <c r="B81" s="69"/>
      <c r="C81" s="70" t="s">
        <v>125</v>
      </c>
    </row>
    <row r="82" spans="1:3" s="37" customFormat="1" ht="16.5" customHeight="1" thickBot="1">
      <c r="A82" s="143"/>
      <c r="B82" s="143"/>
      <c r="C82" s="36" t="s">
        <v>161</v>
      </c>
    </row>
    <row r="83" spans="1:4" ht="37.5" customHeight="1" thickBot="1">
      <c r="A83" s="3" t="s">
        <v>0</v>
      </c>
      <c r="B83" s="4" t="s">
        <v>75</v>
      </c>
      <c r="C83" s="5" t="s">
        <v>166</v>
      </c>
      <c r="D83" s="79" t="s">
        <v>187</v>
      </c>
    </row>
    <row r="84" spans="1:4" s="9" customFormat="1" ht="12" customHeight="1" thickBot="1">
      <c r="A84" s="38"/>
      <c r="B84" s="39" t="s">
        <v>115</v>
      </c>
      <c r="C84" s="40" t="s">
        <v>114</v>
      </c>
      <c r="D84" s="84" t="s">
        <v>188</v>
      </c>
    </row>
    <row r="85" spans="1:4" ht="12" customHeight="1" thickBot="1">
      <c r="A85" s="41" t="s">
        <v>2</v>
      </c>
      <c r="B85" s="42" t="s">
        <v>132</v>
      </c>
      <c r="C85" s="43">
        <f>SUM(C86:C90)</f>
        <v>321004161</v>
      </c>
      <c r="D85" s="43">
        <f>SUM(D86:D90)</f>
        <v>365174500</v>
      </c>
    </row>
    <row r="86" spans="1:4" ht="12" customHeight="1">
      <c r="A86" s="44" t="s">
        <v>3</v>
      </c>
      <c r="B86" s="45" t="s">
        <v>76</v>
      </c>
      <c r="C86" s="46">
        <v>101251633</v>
      </c>
      <c r="D86" s="103">
        <v>111911908</v>
      </c>
    </row>
    <row r="87" spans="1:4" ht="12" customHeight="1">
      <c r="A87" s="17" t="s">
        <v>5</v>
      </c>
      <c r="B87" s="47" t="s">
        <v>77</v>
      </c>
      <c r="C87" s="19">
        <v>20089712</v>
      </c>
      <c r="D87" s="94">
        <v>21415494</v>
      </c>
    </row>
    <row r="88" spans="1:4" ht="12" customHeight="1">
      <c r="A88" s="17" t="s">
        <v>7</v>
      </c>
      <c r="B88" s="47" t="s">
        <v>78</v>
      </c>
      <c r="C88" s="23">
        <v>87462406</v>
      </c>
      <c r="D88" s="94">
        <v>106298089</v>
      </c>
    </row>
    <row r="89" spans="1:4" ht="12" customHeight="1">
      <c r="A89" s="17" t="s">
        <v>8</v>
      </c>
      <c r="B89" s="48" t="s">
        <v>79</v>
      </c>
      <c r="C89" s="23">
        <v>2600000</v>
      </c>
      <c r="D89" s="94">
        <v>3500000</v>
      </c>
    </row>
    <row r="90" spans="1:4" ht="12" customHeight="1">
      <c r="A90" s="17" t="s">
        <v>80</v>
      </c>
      <c r="B90" s="49" t="s">
        <v>81</v>
      </c>
      <c r="C90" s="23">
        <f>SUM(C92+C95+C98+C104+C105+C106)</f>
        <v>109600410</v>
      </c>
      <c r="D90" s="23">
        <f>SUM(D91+D92+D95+D98+D104+D105+D106+D107)</f>
        <v>122049009</v>
      </c>
    </row>
    <row r="91" spans="1:4" ht="12" customHeight="1">
      <c r="A91" s="17" t="s">
        <v>12</v>
      </c>
      <c r="B91" s="47" t="s">
        <v>82</v>
      </c>
      <c r="C91" s="23"/>
      <c r="D91" s="94">
        <v>1350201</v>
      </c>
    </row>
    <row r="92" spans="1:4" ht="12" customHeight="1">
      <c r="A92" s="17" t="s">
        <v>129</v>
      </c>
      <c r="B92" s="50" t="s">
        <v>159</v>
      </c>
      <c r="C92" s="23">
        <f>SUM(C93:C94)</f>
        <v>105638693</v>
      </c>
      <c r="D92" s="23">
        <f>SUM(D93:D94)</f>
        <v>113729759</v>
      </c>
    </row>
    <row r="93" spans="1:4" ht="12" customHeight="1">
      <c r="A93" s="17" t="s">
        <v>130</v>
      </c>
      <c r="B93" s="50" t="s">
        <v>121</v>
      </c>
      <c r="C93" s="23">
        <v>61271971</v>
      </c>
      <c r="D93" s="94">
        <v>62961371</v>
      </c>
    </row>
    <row r="94" spans="1:4" ht="12" customHeight="1">
      <c r="A94" s="17" t="s">
        <v>131</v>
      </c>
      <c r="B94" s="50" t="s">
        <v>120</v>
      </c>
      <c r="C94" s="23">
        <v>44366722</v>
      </c>
      <c r="D94" s="94">
        <v>50768388</v>
      </c>
    </row>
    <row r="95" spans="1:4" ht="12" customHeight="1">
      <c r="A95" s="20" t="s">
        <v>160</v>
      </c>
      <c r="B95" s="78" t="s">
        <v>169</v>
      </c>
      <c r="C95" s="23">
        <f>SUM(C96)</f>
        <v>466717</v>
      </c>
      <c r="D95" s="104">
        <f>SUM(D96+D97)</f>
        <v>84549</v>
      </c>
    </row>
    <row r="96" spans="1:4" ht="12" customHeight="1">
      <c r="A96" s="20" t="s">
        <v>164</v>
      </c>
      <c r="B96" s="78" t="s">
        <v>170</v>
      </c>
      <c r="C96" s="23">
        <v>466717</v>
      </c>
      <c r="D96" s="94"/>
    </row>
    <row r="97" spans="1:4" ht="12" customHeight="1">
      <c r="A97" s="20" t="s">
        <v>218</v>
      </c>
      <c r="B97" s="78" t="s">
        <v>217</v>
      </c>
      <c r="C97" s="23"/>
      <c r="D97" s="94">
        <v>84549</v>
      </c>
    </row>
    <row r="98" spans="1:4" ht="12" customHeight="1">
      <c r="A98" s="20" t="s">
        <v>171</v>
      </c>
      <c r="B98" s="109" t="s">
        <v>83</v>
      </c>
      <c r="C98" s="23">
        <v>2500000</v>
      </c>
      <c r="D98" s="94">
        <v>2500000</v>
      </c>
    </row>
    <row r="99" spans="1:4" ht="12" customHeight="1">
      <c r="A99" s="17" t="s">
        <v>178</v>
      </c>
      <c r="B99" s="110" t="s">
        <v>172</v>
      </c>
      <c r="C99" s="111">
        <v>500000</v>
      </c>
      <c r="D99" s="94">
        <v>500000</v>
      </c>
    </row>
    <row r="100" spans="1:4" ht="12" customHeight="1">
      <c r="A100" s="17" t="s">
        <v>179</v>
      </c>
      <c r="B100" s="110" t="s">
        <v>173</v>
      </c>
      <c r="C100" s="111">
        <v>300000</v>
      </c>
      <c r="D100" s="94">
        <v>300000</v>
      </c>
    </row>
    <row r="101" spans="1:4" ht="12" customHeight="1">
      <c r="A101" s="17" t="s">
        <v>180</v>
      </c>
      <c r="B101" s="110" t="s">
        <v>173</v>
      </c>
      <c r="C101" s="111">
        <v>360000</v>
      </c>
      <c r="D101" s="94">
        <v>360000</v>
      </c>
    </row>
    <row r="102" spans="1:4" ht="12" customHeight="1">
      <c r="A102" s="17" t="s">
        <v>181</v>
      </c>
      <c r="B102" s="110" t="s">
        <v>174</v>
      </c>
      <c r="C102" s="111">
        <v>50000</v>
      </c>
      <c r="D102" s="94">
        <v>50000</v>
      </c>
    </row>
    <row r="103" spans="1:4" ht="12" customHeight="1">
      <c r="A103" s="17" t="s">
        <v>194</v>
      </c>
      <c r="B103" s="110" t="s">
        <v>193</v>
      </c>
      <c r="C103" s="111">
        <v>770000</v>
      </c>
      <c r="D103" s="94">
        <v>770000</v>
      </c>
    </row>
    <row r="104" spans="1:4" ht="12" customHeight="1">
      <c r="A104" s="17" t="s">
        <v>182</v>
      </c>
      <c r="B104" s="110" t="s">
        <v>175</v>
      </c>
      <c r="C104" s="19">
        <v>45000</v>
      </c>
      <c r="D104" s="94">
        <v>45000</v>
      </c>
    </row>
    <row r="105" spans="1:4" ht="12" customHeight="1">
      <c r="A105" s="17" t="s">
        <v>183</v>
      </c>
      <c r="B105" s="110" t="s">
        <v>176</v>
      </c>
      <c r="C105" s="19">
        <v>600000</v>
      </c>
      <c r="D105" s="94">
        <v>600000</v>
      </c>
    </row>
    <row r="106" spans="1:4" ht="12" customHeight="1">
      <c r="A106" s="20" t="s">
        <v>184</v>
      </c>
      <c r="B106" s="109" t="s">
        <v>177</v>
      </c>
      <c r="C106" s="23">
        <v>350000</v>
      </c>
      <c r="D106" s="105">
        <v>350000</v>
      </c>
    </row>
    <row r="107" spans="1:4" ht="12" customHeight="1" thickBot="1">
      <c r="A107" s="52" t="s">
        <v>205</v>
      </c>
      <c r="B107" s="53" t="s">
        <v>204</v>
      </c>
      <c r="C107" s="54"/>
      <c r="D107" s="112">
        <v>3389500</v>
      </c>
    </row>
    <row r="108" spans="1:4" ht="12" customHeight="1" thickBot="1">
      <c r="A108" s="72" t="s">
        <v>14</v>
      </c>
      <c r="B108" s="55" t="s">
        <v>133</v>
      </c>
      <c r="C108" s="12">
        <f>+C109+C111+C113</f>
        <v>142543217</v>
      </c>
      <c r="D108" s="12">
        <f>+D109+D111+D113</f>
        <v>350276348</v>
      </c>
    </row>
    <row r="109" spans="1:4" ht="12" customHeight="1">
      <c r="A109" s="14" t="s">
        <v>15</v>
      </c>
      <c r="B109" s="47" t="s">
        <v>84</v>
      </c>
      <c r="C109" s="16">
        <v>2984500</v>
      </c>
      <c r="D109" s="103">
        <v>175828915</v>
      </c>
    </row>
    <row r="110" spans="1:4" ht="12" customHeight="1">
      <c r="A110" s="14" t="s">
        <v>17</v>
      </c>
      <c r="B110" s="56" t="s">
        <v>85</v>
      </c>
      <c r="C110" s="16"/>
      <c r="D110" s="94">
        <v>170795713</v>
      </c>
    </row>
    <row r="111" spans="1:4" ht="12" customHeight="1">
      <c r="A111" s="14" t="s">
        <v>18</v>
      </c>
      <c r="B111" s="56" t="s">
        <v>86</v>
      </c>
      <c r="C111" s="19">
        <v>136058717</v>
      </c>
      <c r="D111" s="94">
        <v>172947433</v>
      </c>
    </row>
    <row r="112" spans="1:4" ht="12" customHeight="1">
      <c r="A112" s="14" t="s">
        <v>19</v>
      </c>
      <c r="B112" s="56" t="s">
        <v>87</v>
      </c>
      <c r="C112" s="57">
        <v>53659256</v>
      </c>
      <c r="D112" s="94">
        <v>53659256</v>
      </c>
    </row>
    <row r="113" spans="1:4" ht="12" customHeight="1">
      <c r="A113" s="14" t="s">
        <v>20</v>
      </c>
      <c r="B113" s="58" t="s">
        <v>88</v>
      </c>
      <c r="C113" s="57">
        <f>SUM(C114:C115)</f>
        <v>3500000</v>
      </c>
      <c r="D113" s="106">
        <f>SUM(D114:D115)</f>
        <v>1500000</v>
      </c>
    </row>
    <row r="114" spans="1:4" ht="12" customHeight="1">
      <c r="A114" s="17" t="s">
        <v>157</v>
      </c>
      <c r="B114" s="58" t="s">
        <v>156</v>
      </c>
      <c r="C114" s="19">
        <v>2000000</v>
      </c>
      <c r="D114" s="94">
        <v>0</v>
      </c>
    </row>
    <row r="115" spans="1:4" ht="12" customHeight="1" thickBot="1">
      <c r="A115" s="51" t="s">
        <v>186</v>
      </c>
      <c r="B115" s="76" t="s">
        <v>185</v>
      </c>
      <c r="C115" s="75">
        <v>1500000</v>
      </c>
      <c r="D115" s="105">
        <v>1500000</v>
      </c>
    </row>
    <row r="116" spans="1:4" ht="12" customHeight="1" thickBot="1">
      <c r="A116" s="10" t="s">
        <v>22</v>
      </c>
      <c r="B116" s="59" t="s">
        <v>134</v>
      </c>
      <c r="C116" s="12">
        <f>+C117+C118</f>
        <v>7943178</v>
      </c>
      <c r="D116" s="107">
        <f>+D117+D118</f>
        <v>20050114</v>
      </c>
    </row>
    <row r="117" spans="1:4" ht="12" customHeight="1">
      <c r="A117" s="14" t="s">
        <v>23</v>
      </c>
      <c r="B117" s="60" t="s">
        <v>89</v>
      </c>
      <c r="C117" s="16">
        <v>6943178</v>
      </c>
      <c r="D117" s="105">
        <v>20050114</v>
      </c>
    </row>
    <row r="118" spans="1:4" ht="12" customHeight="1" thickBot="1">
      <c r="A118" s="20" t="s">
        <v>24</v>
      </c>
      <c r="B118" s="56" t="s">
        <v>90</v>
      </c>
      <c r="C118" s="16">
        <v>1000000</v>
      </c>
      <c r="D118" s="112">
        <v>0</v>
      </c>
    </row>
    <row r="119" spans="1:4" ht="12" customHeight="1" thickBot="1">
      <c r="A119" s="10" t="s">
        <v>91</v>
      </c>
      <c r="B119" s="59" t="s">
        <v>135</v>
      </c>
      <c r="C119" s="12">
        <f>+C85+C108+C116</f>
        <v>471490556</v>
      </c>
      <c r="D119" s="107">
        <f>+D85+D108+D116</f>
        <v>735500962</v>
      </c>
    </row>
    <row r="120" spans="1:4" ht="12" customHeight="1" thickBot="1">
      <c r="A120" s="10" t="s">
        <v>30</v>
      </c>
      <c r="B120" s="59" t="s">
        <v>136</v>
      </c>
      <c r="C120" s="12"/>
      <c r="D120" s="108"/>
    </row>
    <row r="121" spans="1:4" ht="12" customHeight="1" thickBot="1">
      <c r="A121" s="10" t="s">
        <v>47</v>
      </c>
      <c r="B121" s="59" t="s">
        <v>137</v>
      </c>
      <c r="C121" s="12"/>
      <c r="D121" s="108"/>
    </row>
    <row r="122" spans="1:4" ht="12" customHeight="1" thickBot="1">
      <c r="A122" s="10" t="s">
        <v>92</v>
      </c>
      <c r="B122" s="59" t="s">
        <v>138</v>
      </c>
      <c r="C122" s="24">
        <f>SUM(C123)</f>
        <v>4511220</v>
      </c>
      <c r="D122" s="107">
        <f>SUM(D123)</f>
        <v>4511220</v>
      </c>
    </row>
    <row r="123" spans="1:4" ht="12" customHeight="1" thickBot="1">
      <c r="A123" s="72" t="s">
        <v>122</v>
      </c>
      <c r="B123" s="77" t="s">
        <v>158</v>
      </c>
      <c r="C123" s="24">
        <v>4511220</v>
      </c>
      <c r="D123" s="108">
        <v>4511220</v>
      </c>
    </row>
    <row r="124" spans="1:4" ht="12" customHeight="1" thickBot="1">
      <c r="A124" s="10" t="s">
        <v>55</v>
      </c>
      <c r="B124" s="59" t="s">
        <v>139</v>
      </c>
      <c r="C124" s="61"/>
      <c r="D124" s="83"/>
    </row>
    <row r="125" spans="1:9" ht="15" customHeight="1" thickBot="1">
      <c r="A125" s="10" t="s">
        <v>60</v>
      </c>
      <c r="B125" s="59" t="s">
        <v>140</v>
      </c>
      <c r="C125" s="62">
        <f>+C120+C121+C122+C124</f>
        <v>4511220</v>
      </c>
      <c r="D125" s="62">
        <f>+D120+D121+D122+D124</f>
        <v>4511220</v>
      </c>
      <c r="F125" s="63"/>
      <c r="G125" s="64"/>
      <c r="H125" s="64"/>
      <c r="I125" s="64"/>
    </row>
    <row r="126" spans="1:4" s="13" customFormat="1" ht="12.75" customHeight="1" thickBot="1">
      <c r="A126" s="65" t="s">
        <v>93</v>
      </c>
      <c r="B126" s="66" t="s">
        <v>141</v>
      </c>
      <c r="C126" s="62">
        <f>+C119+C125</f>
        <v>476001776</v>
      </c>
      <c r="D126" s="62">
        <f>+D119+D125</f>
        <v>740012182</v>
      </c>
    </row>
    <row r="127" ht="7.5" customHeight="1"/>
    <row r="128" spans="1:3" ht="15.75">
      <c r="A128" s="140"/>
      <c r="B128" s="140"/>
      <c r="C128" s="140"/>
    </row>
    <row r="129" spans="1:3" ht="15" customHeight="1">
      <c r="A129" s="138"/>
      <c r="B129" s="138"/>
      <c r="C129" s="71"/>
    </row>
    <row r="130" spans="1:3" ht="15.75">
      <c r="A130" s="139" t="s">
        <v>142</v>
      </c>
      <c r="B130" s="139"/>
      <c r="C130" s="139"/>
    </row>
    <row r="135" spans="1:3" ht="15.75">
      <c r="A135" s="140"/>
      <c r="B135" s="140"/>
      <c r="C135" s="140"/>
    </row>
    <row r="136" spans="1:3" ht="16.5" thickBot="1">
      <c r="A136" s="137"/>
      <c r="B136" s="137"/>
      <c r="C136" s="2"/>
    </row>
    <row r="137" spans="1:3" ht="16.5" thickBot="1">
      <c r="A137" s="10"/>
      <c r="B137" s="55"/>
      <c r="C137" s="12"/>
    </row>
    <row r="138" spans="1:3" ht="16.5" thickBot="1">
      <c r="A138" s="10"/>
      <c r="B138" s="55"/>
      <c r="C138" s="12"/>
    </row>
  </sheetData>
  <sheetProtection/>
  <mergeCells count="11">
    <mergeCell ref="A135:C135"/>
    <mergeCell ref="A136:B136"/>
    <mergeCell ref="A129:B129"/>
    <mergeCell ref="A130:C130"/>
    <mergeCell ref="A128:C128"/>
    <mergeCell ref="A3:C3"/>
    <mergeCell ref="A1:C1"/>
    <mergeCell ref="A5:B5"/>
    <mergeCell ref="A78:C78"/>
    <mergeCell ref="B77:C77"/>
    <mergeCell ref="A82:B82"/>
  </mergeCells>
  <printOptions/>
  <pageMargins left="0.7" right="0.7" top="0.75" bottom="0.75" header="0.3" footer="0.3"/>
  <pageSetup horizontalDpi="600" verticalDpi="600" orientation="portrait" paperSize="9" scale="75" r:id="rId1"/>
  <headerFooter>
    <oddHeader xml:space="preserve">&amp;C
                                   </oddHead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2020-04-30T06:35:07Z</dcterms:modified>
  <cp:category/>
  <cp:version/>
  <cp:contentType/>
  <cp:contentStatus/>
</cp:coreProperties>
</file>