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32760" windowWidth="10395" windowHeight="8085" firstSheet="5" activeTab="19"/>
  </bookViews>
  <sheets>
    <sheet name="1 sz. tábla " sheetId="1" r:id="rId1"/>
    <sheet name="1.1 sz. tábla " sheetId="2" r:id="rId2"/>
    <sheet name="1.2 sz. tábla   " sheetId="3" r:id="rId3"/>
    <sheet name="2.1.sz.mell   " sheetId="4" r:id="rId4"/>
    <sheet name="2.2.sz.mell   " sheetId="5" r:id="rId5"/>
    <sheet name="6.sz.mell." sheetId="6" r:id="rId6"/>
    <sheet name="7.sz.mell." sheetId="7" r:id="rId7"/>
    <sheet name="9.1" sheetId="8" r:id="rId8"/>
    <sheet name="9.1.1" sheetId="9" r:id="rId9"/>
    <sheet name="9.1.2." sheetId="10" r:id="rId10"/>
    <sheet name="9.2" sheetId="11" r:id="rId11"/>
    <sheet name="9.2.1" sheetId="12" r:id="rId12"/>
    <sheet name="9.2.2" sheetId="13" r:id="rId13"/>
    <sheet name="9.3" sheetId="14" r:id="rId14"/>
    <sheet name="9.3.1" sheetId="15" r:id="rId15"/>
    <sheet name="9.3.2" sheetId="16" r:id="rId16"/>
    <sheet name="9.4" sheetId="17" r:id="rId17"/>
    <sheet name="9.4.1" sheetId="18" r:id="rId18"/>
    <sheet name="9.4.2" sheetId="19" r:id="rId19"/>
    <sheet name="3.sz tájékoztató t." sheetId="20" r:id="rId20"/>
    <sheet name="Munka1" sheetId="21" r:id="rId21"/>
  </sheets>
  <definedNames>
    <definedName name="_xlfn.IFERROR" hidden="1">#NAME?</definedName>
    <definedName name="_xlnm.Print_Area" localSheetId="0">'1 sz. tábla '!$A$1:$D$145</definedName>
    <definedName name="_xlnm.Print_Area" localSheetId="1">'1.1 sz. tábla '!$A$1:$D$145</definedName>
    <definedName name="_xlnm.Print_Area" localSheetId="2">'1.2 sz. tábla   '!$A$1:$D$145</definedName>
    <definedName name="_xlnm.Print_Area" localSheetId="7">'9.1'!$A$1:$E$147</definedName>
    <definedName name="_xlnm.Print_Area" localSheetId="8">'9.1.1'!$A$1:$G$147</definedName>
    <definedName name="_xlnm.Print_Area" localSheetId="9">'9.1.2.'!$A$1:$F$147</definedName>
    <definedName name="_xlnm.Print_Area" localSheetId="10">'9.2'!$A$1:$D$147</definedName>
    <definedName name="_xlnm.Print_Area" localSheetId="11">'9.2.1'!$A$1:$D$147</definedName>
    <definedName name="_xlnm.Print_Area" localSheetId="12">'9.2.2'!$A$1:$D$147</definedName>
    <definedName name="_xlnm.Print_Area" localSheetId="13">'9.3'!$A$1:$D$147</definedName>
    <definedName name="_xlnm.Print_Area" localSheetId="14">'9.3.1'!$A$1:$D$147</definedName>
    <definedName name="_xlnm.Print_Area" localSheetId="15">'9.3.2'!$A$1:$D$147</definedName>
    <definedName name="_xlnm.Print_Area" localSheetId="16">'9.4'!$A$1:$D$147</definedName>
    <definedName name="_xlnm.Print_Area" localSheetId="17">'9.4.1'!$A$1:$D$147</definedName>
    <definedName name="_xlnm.Print_Area" localSheetId="18">'9.4.2'!$A$1:$D$147</definedName>
  </definedNames>
  <calcPr fullCalcOnLoad="1"/>
</workbook>
</file>

<file path=xl/sharedStrings.xml><?xml version="1.0" encoding="utf-8"?>
<sst xmlns="http://schemas.openxmlformats.org/spreadsheetml/2006/main" count="4439" uniqueCount="402">
  <si>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</si>
  <si>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</si>
  <si>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</si>
  <si>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</si>
  <si>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</si>
  <si>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</si>
  <si>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</si>
  <si>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</si>
  <si>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</si>
  <si>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</si>
  <si>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</si>
  <si>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</si>
  <si>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</si>
  <si>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</si>
  <si>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</si>
  <si>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</si>
  <si>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</si>
  <si>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</si>
  <si>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</si>
  <si>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</si>
  <si>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</si>
  <si>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</si>
  <si>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</si>
  <si>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</si>
  <si>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</si>
  <si>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</si>
  <si>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</si>
  <si>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</si>
  <si>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</si>
  <si>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</si>
  <si>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</si>
  <si>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</si>
  <si>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</si>
  <si>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</si>
  <si>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</si>
  <si>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</si>
  <si>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</si>
  <si>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</si>
  <si>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</si>
  <si>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</si>
  <si>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</si>
  <si>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</si>
  <si>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</si>
  <si>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</si>
  <si>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</si>
  <si>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</si>
  <si>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</si>
  <si>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</si>
  <si>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</si>
  <si>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</si>
  <si>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</si>
  <si>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</si>
  <si>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</si>
  <si>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</si>
  <si>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</si>
  <si>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</si>
  <si>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</si>
  <si>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</si>
  <si>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</si>
  <si>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</si>
  <si>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</si>
  <si>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</si>
  <si>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</si>
  <si>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</si>
  <si>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</si>
  <si>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</si>
  <si>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</si>
  <si>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</si>
  <si>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</si>
  <si>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</si>
  <si>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</si>
  <si>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</si>
  <si>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</si>
  <si>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</si>
  <si>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</si>
  <si>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</si>
  <si>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</si>
  <si>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</si>
  <si>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</si>
  <si>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</si>
  <si>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</si>
  <si>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</si>
  <si>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</si>
  <si>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</si>
  <si>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</si>
  <si>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</si>
  <si>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</si>
  <si>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</si>
  <si>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</si>
  <si>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</si>
  <si>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</si>
  <si>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</si>
  <si>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</si>
  <si>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</si>
  <si>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</si>
  <si>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</si>
  <si>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</si>
  <si>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</si>
  <si>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</si>
  <si>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</si>
  <si>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</si>
  <si>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</si>
  <si>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</si>
  <si>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</si>
  <si>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</si>
  <si>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</si>
  <si>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</si>
  <si>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</si>
  <si>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</si>
  <si>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</si>
  <si>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</si>
  <si>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</si>
  <si>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</si>
  <si>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</si>
  <si>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</si>
  <si>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</si>
  <si>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</si>
  <si>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</si>
  <si>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</si>
  <si>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</si>
  <si>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</si>
  <si>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</si>
  <si>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</si>
  <si>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</si>
  <si>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</si>
  <si>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</si>
  <si>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</si>
  <si>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</si>
  <si>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</si>
  <si>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</si>
  <si>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</si>
  <si>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</si>
  <si>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</si>
  <si>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</si>
  <si>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</si>
  <si>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</si>
  <si>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</si>
  <si>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</si>
  <si>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</si>
  <si>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</si>
  <si>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</si>
  <si>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</si>
  <si>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</si>
  <si>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</si>
  <si>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</si>
  <si>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</si>
  <si>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</si>
  <si>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</si>
  <si>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</si>
  <si>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</si>
  <si>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</si>
  <si>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</si>
  <si>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</si>
  <si>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</si>
  <si>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</si>
  <si>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</si>
  <si>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</si>
  <si>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</si>
  <si>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</si>
  <si>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</si>
  <si>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</si>
  <si>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</si>
  <si>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</si>
  <si>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</si>
  <si>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</si>
  <si>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</si>
  <si>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</si>
  <si>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</si>
  <si>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</si>
  <si>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</si>
  <si>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</si>
  <si>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</si>
  <si>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</si>
  <si>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</si>
  <si>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</si>
  <si>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</si>
  <si>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</si>
  <si>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</si>
  <si>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</si>
  <si>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</si>
  <si>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</si>
  <si>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</si>
  <si>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</si>
  <si>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</si>
  <si>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</si>
  <si>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</si>
  <si>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</si>
  <si>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</si>
  <si>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</si>
  <si>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</si>
  <si>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</si>
  <si>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</si>
  <si>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</si>
  <si>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</si>
  <si>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</si>
  <si>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</si>
  <si>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</si>
  <si>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</si>
  <si>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</si>
  <si>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</si>
  <si>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</si>
  <si>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</si>
  <si>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</si>
  <si>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</si>
  <si>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</si>
  <si>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</si>
  <si>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</si>
  <si>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</si>
  <si>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</si>
  <si>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</si>
  <si>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</si>
  <si>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</si>
  <si>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</si>
  <si>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</si>
  <si>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</si>
  <si>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</si>
  <si>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</si>
  <si>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</si>
  <si>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</si>
  <si>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</si>
  <si>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</si>
  <si>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</si>
  <si>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</si>
  <si>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</si>
  <si>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</si>
  <si>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</si>
  <si>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</si>
  <si>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</si>
  <si>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</si>
  <si>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</si>
  <si>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</si>
  <si>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</si>
  <si>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</si>
  <si>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</si>
  <si>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</si>
  <si>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</si>
  <si>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</si>
  <si>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</si>
  <si>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</si>
  <si>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</si>
  <si>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</si>
  <si>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</si>
  <si>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</si>
  <si>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</si>
  <si>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</si>
  <si>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</si>
  <si>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</si>
  <si>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</si>
  <si>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</si>
  <si>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</si>
  <si>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</si>
  <si>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</si>
  <si>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</si>
  <si>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</si>
  <si>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</si>
  <si>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</si>
  <si>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</si>
  <si>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</si>
  <si>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</si>
  <si>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</si>
  <si>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</si>
  <si>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</si>
  <si>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</si>
  <si>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</si>
  <si>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</si>
  <si>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</si>
  <si>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</si>
  <si>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</si>
  <si>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</si>
  <si>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</si>
  <si>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</si>
  <si>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</si>
  <si>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</si>
  <si>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BEVÉTELEK ÖSSZESEN: (9+16)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</si>
  <si>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</si>
  <si>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</si>
  <si>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</si>
  <si>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</si>
  <si>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</si>
  <si>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</si>
  <si>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</si>
  <si>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</si>
  <si>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</si>
  <si>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</si>
  <si>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</si>
  <si>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</si>
  <si>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</si>
  <si>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</si>
  <si>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</si>
  <si>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</si>
  <si>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</si>
  <si>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</si>
  <si>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</si>
  <si>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</si>
  <si>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</si>
  <si>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</si>
  <si>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</si>
  <si>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</si>
  <si>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</si>
  <si>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</si>
  <si>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</si>
  <si>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</si>
  <si>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</si>
  <si>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</si>
  <si>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</si>
  <si>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</si>
  <si>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</si>
  <si>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</si>
  <si>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</si>
  <si>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forintban !</t>
  </si>
  <si>
    <t xml:space="preserve">Államháztartáson belüli megelőlegezések </t>
  </si>
  <si>
    <t>NAGYMÁNYOKI KÖZMŰVELŐDÉSI KÖZPONT</t>
  </si>
  <si>
    <t>NAGYMÁNYOKI POLGÁRMESTERI HIVATAL</t>
  </si>
  <si>
    <t>ÖNKORMÁNYZATI SZINTŰ</t>
  </si>
  <si>
    <t>3.1.-ből EU-s támogatás</t>
  </si>
  <si>
    <t>Egyéb felhalmozási célú támogatások bevételei áh kívülről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</si>
  <si>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</si>
  <si>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</si>
  <si>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</si>
  <si>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</si>
  <si>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</si>
  <si>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</si>
  <si>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</si>
  <si>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</si>
  <si>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</si>
  <si>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</si>
  <si>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</si>
  <si>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</si>
  <si>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</si>
  <si>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6. t</t>
  </si>
  <si>
    <t>NAGYMÁNYOKI PITYPANG ÓVODA ÉS BÖLCSŐDE</t>
  </si>
  <si>
    <t>2019. évi költségvetése előirányzat-csoportonként és kiemelt előriányzatonként</t>
  </si>
  <si>
    <t>Módosított ei.</t>
  </si>
  <si>
    <t>Módosított ei</t>
  </si>
  <si>
    <t>módosított ei.</t>
  </si>
  <si>
    <t>Egyéb működési célú átvett pénzeszköz (B65)</t>
  </si>
  <si>
    <t>Biztosító által fizetett kártérítés b410</t>
  </si>
  <si>
    <t>Egyéb működési célú átvett pénzeszköz  (B65)</t>
  </si>
  <si>
    <t xml:space="preserve"> forintban !</t>
  </si>
  <si>
    <t>Beruházás  megnevezése</t>
  </si>
  <si>
    <t>Teljes költség</t>
  </si>
  <si>
    <t>Kivitelezés kezdési és befejezési éve</t>
  </si>
  <si>
    <t>Felhasználás
2018.12.31</t>
  </si>
  <si>
    <t>2019. évi előirányzat</t>
  </si>
  <si>
    <t xml:space="preserve">
2019. év utáni szükséglet
</t>
  </si>
  <si>
    <t>6=(2-4-5)</t>
  </si>
  <si>
    <t>2019</t>
  </si>
  <si>
    <t>Nagymányoki Polgármesteri Hivatal részére nyomtató, számítógép, hűtőszekrény, illetve kisértékű eszközök pótlása (ventilátor)</t>
  </si>
  <si>
    <t>Mezőföldvíz KFT törzstőke emelés</t>
  </si>
  <si>
    <t>Nagymányok Város Önkormányzata TOP pályázat keretében barnamezős beruházással kapcsolatos kiadások</t>
  </si>
  <si>
    <t>2018</t>
  </si>
  <si>
    <t xml:space="preserve">2018 évi Közművelődési érdekeltségnövelő támogatásból bútor és színpad függöny kialakítás berendezéssel. </t>
  </si>
  <si>
    <t>Nagymányok Város Önkormányzata TOP pályázat keretében iparterület infrastruktúrális fejlesztéssel kapcsolatos kiadások</t>
  </si>
  <si>
    <t xml:space="preserve">Gépek, berendezések (traktor, szerszámkészlet, vércukormérő, mikrohullámú sütő,szivattyú, telefon) </t>
  </si>
  <si>
    <t>ÖSSZESEN:</t>
  </si>
  <si>
    <t>Felújítási kiadások előirányzata felújításonként</t>
  </si>
  <si>
    <t>Felújítás  megnevezése</t>
  </si>
  <si>
    <t>Felhasználás 2018. december 31-ig</t>
  </si>
  <si>
    <t>2019. év utáni szükséglet
(6=2 - 4 - 5)</t>
  </si>
  <si>
    <t>Nagymányok József Attila utca útburkolat felújítás (hazai pályázatból)</t>
  </si>
  <si>
    <t>Nagymányok Petőfi utca útburkolat felújítás I. szakasz (hazai pályázatból)</t>
  </si>
  <si>
    <t>Járda felújítások</t>
  </si>
  <si>
    <t>Nagymányok Város Önkormányzata TOP pályázat keretében barnamezős felújítással kapcsolatos kiadások</t>
  </si>
  <si>
    <t>Nagymányoki Közművelődési Központ: szén-monoxid érzékelő, könyvtári könyv beszerzés, 35 db Luca tárgyalószék, lombszívó, hűtszekrény</t>
  </si>
  <si>
    <t>Nagymányoki Pitypang Óvoda és Bölcsöde - iskolai melegítő konyha eszköz (edények, tálcák, evőeszközök, hűtőszekrény) pótlás, óvoda és bölcsöde kisértékű eszközök pótlása (Lódz lóca 6 db, szemetes kuka 110 literes, panasonic telefon, gőzölös vasaló)</t>
  </si>
  <si>
    <t>2019. évi kötelező feladatainak költségvetése előirányzat-csoportonként és kiemelt előirányzatonként</t>
  </si>
  <si>
    <t>2019. évi önként vállalt feladatainak költségvetése előirányzat-csoportonként és kiemelt előirányzatonként</t>
  </si>
  <si>
    <t>2019. évi költségvetése előirányzat-csoportonként és kiemelt előirányzatonként</t>
  </si>
  <si>
    <t>2019. évi államigazgatási feladatok költségvetése előirányzat-csoportonként és kiemelt előirányzatonként</t>
  </si>
  <si>
    <t>2019. évi önként vállalt feladatok költségvetése előirányzat-csoportonként és kiemelt előirányzatonként</t>
  </si>
  <si>
    <t>2019. évi kötelező feladatok költségvetése előirányzat-csoportonként és kiemelt előirányzatonként</t>
  </si>
  <si>
    <t>Beruházási (felhalmozási) kiadások előirányzata beruházásonként 2019.09.30</t>
  </si>
  <si>
    <t>Ft</t>
  </si>
  <si>
    <t>2019.évi likvidítási terv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</si>
  <si>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</si>
  <si>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</si>
  <si>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</si>
  <si>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</si>
  <si>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</si>
  <si>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</si>
  <si>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</si>
  <si>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</si>
  <si>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</si>
  <si>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</si>
  <si>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</si>
  <si>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</si>
  <si>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</si>
  <si>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</si>
  <si>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</si>
  <si>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</si>
  <si>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Felhalmozási bevételek</t>
  </si>
  <si>
    <t>Működési célú átvett pénze.</t>
  </si>
  <si>
    <t>Felhalmozási célú átvett pénzeszközök</t>
  </si>
  <si>
    <t>Előző évi maradvány igénybev.</t>
  </si>
  <si>
    <t>11.</t>
  </si>
  <si>
    <t>Bevételek összesen:</t>
  </si>
  <si>
    <t xml:space="preserve"> Egyéb működési célú kiad.</t>
  </si>
  <si>
    <t>Megelőlegezés visszafizetése</t>
  </si>
  <si>
    <t>Kiadások összesen:</t>
  </si>
  <si>
    <t>Egyenleg</t>
  </si>
  <si>
    <t>2.1 melléklet a 9/2019 (XI.29.) önkormányzati rendeletéhez</t>
  </si>
  <si>
    <t xml:space="preserve">2.2. melléklet a 9/2019 (XI.29.)  önkormányzati rendelethez    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</si>
</sst>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;[Red]0"/>
    <numFmt numFmtId="175" formatCode="m\.\ d\.;@"/>
    <numFmt numFmtId="176" formatCode="#,##0.0"/>
    <numFmt numFmtId="177" formatCode="[$¥€-2]\ #\ ##,000_);[Red]\([$€-2]\ #\ ##,000\)"/>
  </numFmts>
  <fonts count="68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0"/>
    </font>
    <font>
      <sz val="12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b/>
      <i/>
      <sz val="12"/>
      <name val="Times New Roman CE"/>
      <family val="0"/>
    </font>
    <font>
      <sz val="8"/>
      <name val="Times New Roman CE"/>
      <family val="0"/>
    </font>
    <font>
      <b/>
      <i/>
      <sz val="8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1" fillId="0" borderId="0" xfId="63" applyFont="1" applyFill="1" applyProtection="1">
      <alignment/>
      <protection/>
    </xf>
    <xf numFmtId="0" fontId="1" fillId="0" borderId="0" xfId="63" applyFont="1" applyFill="1" applyAlignment="1" applyProtection="1">
      <alignment horizontal="right" vertical="center" indent="1"/>
      <protection/>
    </xf>
    <xf numFmtId="0" fontId="1" fillId="0" borderId="0" xfId="63" applyFill="1" applyProtection="1">
      <alignment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63" applyFont="1" applyFill="1" applyProtection="1">
      <alignment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8" fillId="0" borderId="0" xfId="63" applyFont="1" applyFill="1" applyProtection="1">
      <alignment/>
      <protection/>
    </xf>
    <xf numFmtId="0" fontId="8" fillId="0" borderId="0" xfId="63" applyFont="1" applyFill="1" applyAlignment="1" applyProtection="1">
      <alignment/>
      <protection/>
    </xf>
    <xf numFmtId="0" fontId="6" fillId="0" borderId="0" xfId="63" applyFont="1" applyFill="1" applyProtection="1">
      <alignment/>
      <protection/>
    </xf>
    <xf numFmtId="0" fontId="8" fillId="0" borderId="0" xfId="63" applyFont="1" applyFill="1" applyAlignment="1" applyProtection="1">
      <alignment horizontal="right" vertical="center" indent="1"/>
      <protection/>
    </xf>
    <xf numFmtId="166" fontId="1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 vertical="top" wrapText="1"/>
    </xf>
    <xf numFmtId="0" fontId="12" fillId="0" borderId="11" xfId="63" applyFont="1" applyFill="1" applyBorder="1" applyAlignment="1" applyProtection="1">
      <alignment horizontal="left" vertical="center" wrapText="1" indent="1"/>
      <protection/>
    </xf>
    <xf numFmtId="166" fontId="12" fillId="0" borderId="12" xfId="63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wrapText="1"/>
      <protection/>
    </xf>
    <xf numFmtId="166" fontId="11" fillId="0" borderId="16" xfId="63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0" applyFont="1" applyBorder="1" applyAlignment="1" applyProtection="1">
      <alignment horizontal="left" wrapText="1"/>
      <protection/>
    </xf>
    <xf numFmtId="166" fontId="11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166" fontId="11" fillId="33" borderId="18" xfId="63" applyNumberFormat="1" applyFont="1" applyFill="1" applyBorder="1" applyAlignment="1" applyProtection="1">
      <alignment horizontal="right" vertical="center" wrapText="1" indent="1"/>
      <protection/>
    </xf>
    <xf numFmtId="166" fontId="11" fillId="33" borderId="19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63" applyFont="1" applyFill="1" applyBorder="1" applyAlignment="1" applyProtection="1">
      <alignment horizontal="center" vertical="center" wrapText="1"/>
      <protection/>
    </xf>
    <xf numFmtId="49" fontId="11" fillId="0" borderId="20" xfId="63" applyNumberFormat="1" applyFont="1" applyFill="1" applyBorder="1" applyAlignment="1" applyProtection="1">
      <alignment horizontal="center" vertical="center" wrapText="1"/>
      <protection/>
    </xf>
    <xf numFmtId="49" fontId="11" fillId="0" borderId="21" xfId="63" applyNumberFormat="1" applyFont="1" applyFill="1" applyBorder="1" applyAlignment="1" applyProtection="1">
      <alignment horizontal="center" vertical="center" wrapText="1"/>
      <protection/>
    </xf>
    <xf numFmtId="49" fontId="11" fillId="0" borderId="22" xfId="63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left" wrapText="1"/>
      <protection/>
    </xf>
    <xf numFmtId="166" fontId="11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16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1" fillId="0" borderId="22" xfId="0" applyFont="1" applyBorder="1" applyAlignment="1" applyProtection="1">
      <alignment horizontal="center" wrapText="1"/>
      <protection/>
    </xf>
    <xf numFmtId="166" fontId="12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2" fillId="0" borderId="25" xfId="0" applyFont="1" applyFill="1" applyBorder="1" applyAlignment="1" applyProtection="1">
      <alignment vertical="center" shrinkToFit="1"/>
      <protection/>
    </xf>
    <xf numFmtId="0" fontId="12" fillId="0" borderId="26" xfId="0" applyFont="1" applyFill="1" applyBorder="1" applyAlignment="1" applyProtection="1">
      <alignment vertical="center" shrinkToFit="1"/>
      <protection/>
    </xf>
    <xf numFmtId="0" fontId="12" fillId="0" borderId="13" xfId="63" applyFont="1" applyFill="1" applyBorder="1" applyAlignment="1" applyProtection="1">
      <alignment horizontal="center" vertical="center" wrapText="1"/>
      <protection/>
    </xf>
    <xf numFmtId="166" fontId="12" fillId="0" borderId="14" xfId="63" applyNumberFormat="1" applyFont="1" applyFill="1" applyBorder="1" applyAlignment="1" applyProtection="1">
      <alignment horizontal="right" vertical="center" wrapText="1" indent="1"/>
      <protection/>
    </xf>
    <xf numFmtId="49" fontId="11" fillId="0" borderId="27" xfId="63" applyNumberFormat="1" applyFont="1" applyFill="1" applyBorder="1" applyAlignment="1" applyProtection="1">
      <alignment horizontal="center" vertical="center" wrapText="1"/>
      <protection/>
    </xf>
    <xf numFmtId="166" fontId="11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9" xfId="63" applyNumberFormat="1" applyFont="1" applyFill="1" applyBorder="1" applyAlignment="1" applyProtection="1">
      <alignment horizontal="center" vertical="center" wrapText="1"/>
      <protection/>
    </xf>
    <xf numFmtId="49" fontId="11" fillId="0" borderId="30" xfId="63" applyNumberFormat="1" applyFont="1" applyFill="1" applyBorder="1" applyAlignment="1" applyProtection="1">
      <alignment horizontal="center" vertical="center" wrapText="1"/>
      <protection/>
    </xf>
    <xf numFmtId="166" fontId="11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2" xfId="0" applyNumberFormat="1" applyFont="1" applyBorder="1" applyAlignment="1" applyProtection="1">
      <alignment horizontal="right" vertical="center" wrapText="1" indent="1"/>
      <protection/>
    </xf>
    <xf numFmtId="166" fontId="12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32" xfId="0" applyFont="1" applyFill="1" applyBorder="1" applyAlignment="1" applyProtection="1">
      <alignment vertical="center" wrapText="1"/>
      <protection/>
    </xf>
    <xf numFmtId="3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 applyProtection="1">
      <alignment horizontal="left" wrapText="1"/>
      <protection/>
    </xf>
    <xf numFmtId="166" fontId="10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63" applyFont="1" applyFill="1" applyBorder="1" applyAlignment="1" applyProtection="1">
      <alignment horizontal="left" vertical="center" wrapText="1"/>
      <protection/>
    </xf>
    <xf numFmtId="166" fontId="10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63" applyFont="1" applyFill="1" applyBorder="1" applyAlignment="1" applyProtection="1">
      <alignment horizontal="left" wrapText="1"/>
      <protection/>
    </xf>
    <xf numFmtId="0" fontId="10" fillId="0" borderId="23" xfId="63" applyFont="1" applyFill="1" applyBorder="1" applyAlignment="1" applyProtection="1">
      <alignment horizontal="left" vertical="center" wrapText="1"/>
      <protection/>
    </xf>
    <xf numFmtId="0" fontId="10" fillId="0" borderId="33" xfId="63" applyFont="1" applyFill="1" applyBorder="1" applyAlignment="1" applyProtection="1">
      <alignment horizontal="left" vertical="center" wrapText="1"/>
      <protection/>
    </xf>
    <xf numFmtId="166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6" xfId="63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63" applyFont="1" applyFill="1" applyBorder="1" applyAlignment="1" applyProtection="1">
      <alignment horizontal="left" vertical="center" wrapText="1"/>
      <protection/>
    </xf>
    <xf numFmtId="166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/>
    </xf>
    <xf numFmtId="166" fontId="12" fillId="0" borderId="0" xfId="0" applyNumberFormat="1" applyFont="1" applyFill="1" applyAlignment="1" applyProtection="1">
      <alignment horizontal="centerContinuous" vertical="center" wrapText="1"/>
      <protection/>
    </xf>
    <xf numFmtId="166" fontId="11" fillId="0" borderId="0" xfId="0" applyNumberFormat="1" applyFont="1" applyFill="1" applyAlignment="1" applyProtection="1">
      <alignment horizontal="centerContinuous" vertical="center"/>
      <protection/>
    </xf>
    <xf numFmtId="166" fontId="11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right" vertical="center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1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11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39" xfId="0" applyNumberFormat="1" applyFont="1" applyFill="1" applyBorder="1" applyAlignment="1" applyProtection="1">
      <alignment horizontal="right"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shrinkToFit="1"/>
      <protection/>
    </xf>
    <xf numFmtId="166" fontId="10" fillId="0" borderId="21" xfId="0" applyNumberFormat="1" applyFont="1" applyFill="1" applyBorder="1" applyAlignment="1" applyProtection="1">
      <alignment horizontal="left" vertical="center" wrapText="1" shrinkToFit="1"/>
      <protection/>
    </xf>
    <xf numFmtId="166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29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7" xfId="0" applyNumberFormat="1" applyFont="1" applyFill="1" applyBorder="1" applyAlignment="1" applyProtection="1">
      <alignment horizontal="right" vertical="center" wrapText="1"/>
      <protection/>
    </xf>
    <xf numFmtId="166" fontId="10" fillId="0" borderId="40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0" applyNumberFormat="1" applyFont="1" applyFill="1" applyBorder="1" applyAlignment="1" applyProtection="1">
      <alignment horizontal="left" vertical="center" wrapText="1" shrinkToFit="1"/>
      <protection/>
    </xf>
    <xf numFmtId="166" fontId="13" fillId="0" borderId="11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41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1" xfId="0" applyNumberFormat="1" applyFont="1" applyFill="1" applyBorder="1" applyAlignment="1" applyProtection="1">
      <alignment horizontal="center" vertical="center" wrapText="1"/>
      <protection/>
    </xf>
    <xf numFmtId="166" fontId="13" fillId="0" borderId="41" xfId="0" applyNumberFormat="1" applyFont="1" applyFill="1" applyBorder="1" applyAlignment="1" applyProtection="1">
      <alignment horizontal="center" vertical="center" wrapText="1"/>
      <protection/>
    </xf>
    <xf numFmtId="166" fontId="13" fillId="0" borderId="24" xfId="0" applyNumberFormat="1" applyFont="1" applyFill="1" applyBorder="1" applyAlignment="1" applyProtection="1">
      <alignment horizontal="center" vertical="center" wrapText="1"/>
      <protection/>
    </xf>
    <xf numFmtId="166" fontId="13" fillId="0" borderId="42" xfId="0" applyNumberFormat="1" applyFont="1" applyFill="1" applyBorder="1" applyAlignment="1" applyProtection="1">
      <alignment horizontal="center" vertical="center" wrapText="1"/>
      <protection/>
    </xf>
    <xf numFmtId="166" fontId="13" fillId="0" borderId="12" xfId="0" applyNumberFormat="1" applyFont="1" applyFill="1" applyBorder="1" applyAlignment="1" applyProtection="1">
      <alignment horizontal="center" vertical="center" wrapText="1"/>
      <protection/>
    </xf>
    <xf numFmtId="166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43" xfId="0" applyNumberFormat="1" applyFont="1" applyFill="1" applyBorder="1" applyAlignment="1" applyProtection="1">
      <alignment horizontal="left" vertical="center" wrapText="1" shrinkToFit="1"/>
      <protection/>
    </xf>
    <xf numFmtId="166" fontId="10" fillId="0" borderId="22" xfId="0" applyNumberFormat="1" applyFont="1" applyFill="1" applyBorder="1" applyAlignment="1" applyProtection="1">
      <alignment horizontal="left" vertical="center" wrapText="1" shrinkToFit="1"/>
      <protection/>
    </xf>
    <xf numFmtId="166" fontId="13" fillId="0" borderId="11" xfId="0" applyNumberFormat="1" applyFont="1" applyFill="1" applyBorder="1" applyAlignment="1" applyProtection="1">
      <alignment horizontal="left" vertical="center" wrapText="1" shrinkToFit="1"/>
      <protection/>
    </xf>
    <xf numFmtId="166" fontId="13" fillId="0" borderId="41" xfId="0" applyNumberFormat="1" applyFont="1" applyFill="1" applyBorder="1" applyAlignment="1" applyProtection="1">
      <alignment horizontal="right" vertical="center" wrapText="1"/>
      <protection/>
    </xf>
    <xf numFmtId="166" fontId="13" fillId="0" borderId="12" xfId="0" applyNumberFormat="1" applyFont="1" applyFill="1" applyBorder="1" applyAlignment="1" applyProtection="1">
      <alignment horizontal="right" vertical="center" wrapText="1"/>
      <protection/>
    </xf>
    <xf numFmtId="166" fontId="16" fillId="0" borderId="40" xfId="0" applyNumberFormat="1" applyFont="1" applyFill="1" applyBorder="1" applyAlignment="1" applyProtection="1">
      <alignment horizontal="right" vertical="center" wrapText="1"/>
      <protection/>
    </xf>
    <xf numFmtId="166" fontId="10" fillId="0" borderId="44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/>
      <protection/>
    </xf>
    <xf numFmtId="166" fontId="11" fillId="0" borderId="0" xfId="0" applyNumberFormat="1" applyFont="1" applyFill="1" applyAlignment="1" applyProtection="1">
      <alignment horizontal="centerContinuous" vertical="center" wrapText="1"/>
      <protection/>
    </xf>
    <xf numFmtId="166" fontId="14" fillId="0" borderId="0" xfId="0" applyNumberFormat="1" applyFont="1" applyFill="1" applyAlignment="1" applyProtection="1">
      <alignment horizontal="right" vertical="center" wrapText="1"/>
      <protection/>
    </xf>
    <xf numFmtId="166" fontId="12" fillId="0" borderId="36" xfId="0" applyNumberFormat="1" applyFont="1" applyFill="1" applyBorder="1" applyAlignment="1" applyProtection="1">
      <alignment horizontal="left" vertical="center" wrapText="1"/>
      <protection/>
    </xf>
    <xf numFmtId="166" fontId="12" fillId="0" borderId="39" xfId="0" applyNumberFormat="1" applyFont="1" applyFill="1" applyBorder="1" applyAlignment="1" applyProtection="1">
      <alignment horizontal="right" vertical="center" wrapText="1" shrinkToFit="1"/>
      <protection/>
    </xf>
    <xf numFmtId="166" fontId="12" fillId="0" borderId="0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 wrapText="1"/>
      <protection/>
    </xf>
    <xf numFmtId="16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0" xfId="0" applyNumberFormat="1" applyFont="1" applyFill="1" applyBorder="1" applyAlignment="1" applyProtection="1">
      <alignment horizontal="right" vertical="center" wrapText="1"/>
      <protection/>
    </xf>
    <xf numFmtId="166" fontId="10" fillId="0" borderId="0" xfId="0" applyNumberFormat="1" applyFont="1" applyFill="1" applyAlignment="1" applyProtection="1">
      <alignment vertical="center" wrapText="1"/>
      <protection/>
    </xf>
    <xf numFmtId="166" fontId="13" fillId="0" borderId="0" xfId="0" applyNumberFormat="1" applyFont="1" applyFill="1" applyAlignment="1" applyProtection="1">
      <alignment horizontal="centerContinuous" vertical="center" wrapText="1"/>
      <protection/>
    </xf>
    <xf numFmtId="166" fontId="10" fillId="0" borderId="0" xfId="0" applyNumberFormat="1" applyFont="1" applyFill="1" applyAlignment="1" applyProtection="1">
      <alignment horizontal="centerContinuous" vertical="center" wrapText="1"/>
      <protection/>
    </xf>
    <xf numFmtId="166" fontId="10" fillId="0" borderId="0" xfId="0" applyNumberFormat="1" applyFont="1" applyFill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 applyProtection="1">
      <alignment horizontal="right" vertical="center" wrapText="1"/>
      <protection/>
    </xf>
    <xf numFmtId="166" fontId="13" fillId="0" borderId="25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36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36" xfId="0" applyNumberFormat="1" applyFont="1" applyFill="1" applyBorder="1" applyAlignment="1" applyProtection="1">
      <alignment horizontal="center" vertical="center" wrapText="1"/>
      <protection/>
    </xf>
    <xf numFmtId="166" fontId="10" fillId="0" borderId="37" xfId="0" applyNumberFormat="1" applyFont="1" applyFill="1" applyBorder="1" applyAlignment="1" applyProtection="1">
      <alignment horizontal="left" vertical="center" wrapText="1"/>
      <protection/>
    </xf>
    <xf numFmtId="166" fontId="10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6" fontId="10" fillId="0" borderId="38" xfId="0" applyNumberFormat="1" applyFont="1" applyFill="1" applyBorder="1" applyAlignment="1" applyProtection="1">
      <alignment horizontal="left" vertical="center" wrapText="1"/>
      <protection/>
    </xf>
    <xf numFmtId="166" fontId="10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6" fontId="10" fillId="0" borderId="45" xfId="0" applyNumberFormat="1" applyFont="1" applyFill="1" applyBorder="1" applyAlignment="1" applyProtection="1">
      <alignment horizontal="right" vertical="center" wrapText="1" shrinkToFit="1"/>
      <protection locked="0"/>
    </xf>
    <xf numFmtId="166" fontId="13" fillId="0" borderId="36" xfId="0" applyNumberFormat="1" applyFont="1" applyFill="1" applyBorder="1" applyAlignment="1" applyProtection="1">
      <alignment horizontal="left" vertical="center" wrapTex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shrinkToFit="1"/>
      <protection/>
    </xf>
    <xf numFmtId="166" fontId="16" fillId="0" borderId="29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5" xfId="0" applyNumberFormat="1" applyFont="1" applyFill="1" applyBorder="1" applyAlignment="1" applyProtection="1">
      <alignment horizontal="right" vertical="center" wrapText="1" shrinkToFit="1"/>
      <protection/>
    </xf>
    <xf numFmtId="166" fontId="10" fillId="0" borderId="17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7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7" xfId="0" applyNumberFormat="1" applyFont="1" applyFill="1" applyBorder="1" applyAlignment="1" applyProtection="1">
      <alignment horizontal="right" vertical="center" wrapText="1" shrinkToFit="1"/>
      <protection/>
    </xf>
    <xf numFmtId="166" fontId="10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shrinkToFit="1"/>
      <protection/>
    </xf>
    <xf numFmtId="0" fontId="10" fillId="0" borderId="15" xfId="0" applyFont="1" applyBorder="1" applyAlignment="1" applyProtection="1">
      <alignment horizontal="left" wrapText="1"/>
      <protection/>
    </xf>
    <xf numFmtId="166" fontId="6" fillId="0" borderId="0" xfId="63" applyNumberFormat="1" applyFont="1" applyFill="1" applyBorder="1" applyAlignment="1" applyProtection="1">
      <alignment horizontal="center" vertical="center"/>
      <protection/>
    </xf>
    <xf numFmtId="166" fontId="12" fillId="0" borderId="16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6" xfId="0" applyFont="1" applyFill="1" applyBorder="1" applyAlignment="1" applyProtection="1">
      <alignment vertical="center" shrinkToFit="1"/>
      <protection/>
    </xf>
    <xf numFmtId="0" fontId="12" fillId="0" borderId="47" xfId="0" applyFont="1" applyFill="1" applyBorder="1" applyAlignment="1" applyProtection="1">
      <alignment vertical="center" shrinkToFit="1"/>
      <protection/>
    </xf>
    <xf numFmtId="166" fontId="12" fillId="0" borderId="41" xfId="63" applyNumberFormat="1" applyFont="1" applyFill="1" applyBorder="1" applyAlignment="1" applyProtection="1">
      <alignment horizontal="right" vertical="center" wrapText="1" indent="1"/>
      <protection/>
    </xf>
    <xf numFmtId="166" fontId="12" fillId="0" borderId="48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41" xfId="63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Border="1" applyAlignment="1">
      <alignment horizontal="left" vertical="top" wrapText="1"/>
    </xf>
    <xf numFmtId="0" fontId="13" fillId="0" borderId="4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wrapText="1"/>
      <protection/>
    </xf>
    <xf numFmtId="0" fontId="13" fillId="0" borderId="41" xfId="63" applyFont="1" applyFill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wrapText="1"/>
      <protection/>
    </xf>
    <xf numFmtId="0" fontId="13" fillId="0" borderId="41" xfId="0" applyFont="1" applyBorder="1" applyAlignment="1" applyProtection="1">
      <alignment wrapText="1"/>
      <protection/>
    </xf>
    <xf numFmtId="0" fontId="13" fillId="0" borderId="42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26" xfId="0" applyFont="1" applyFill="1" applyBorder="1" applyAlignment="1" applyProtection="1">
      <alignment vertical="center" shrinkToFit="1"/>
      <protection/>
    </xf>
    <xf numFmtId="0" fontId="13" fillId="0" borderId="49" xfId="63" applyFont="1" applyFill="1" applyBorder="1" applyAlignment="1" applyProtection="1">
      <alignment vertical="center" shrinkToFit="1"/>
      <protection/>
    </xf>
    <xf numFmtId="0" fontId="10" fillId="0" borderId="50" xfId="63" applyFont="1" applyFill="1" applyBorder="1" applyAlignment="1" applyProtection="1">
      <alignment horizontal="left" vertical="center" wrapText="1"/>
      <protection/>
    </xf>
    <xf numFmtId="0" fontId="10" fillId="0" borderId="51" xfId="63" applyFont="1" applyFill="1" applyBorder="1" applyAlignment="1" applyProtection="1">
      <alignment horizontal="left" vertical="center" wrapText="1"/>
      <protection/>
    </xf>
    <xf numFmtId="0" fontId="10" fillId="0" borderId="0" xfId="63" applyFont="1" applyFill="1" applyBorder="1" applyAlignment="1" applyProtection="1">
      <alignment horizontal="left" vertical="center" wrapText="1"/>
      <protection/>
    </xf>
    <xf numFmtId="0" fontId="13" fillId="0" borderId="41" xfId="63" applyFont="1" applyFill="1" applyBorder="1" applyAlignment="1" applyProtection="1">
      <alignment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40" xfId="63" applyFont="1" applyFill="1" applyBorder="1" applyAlignment="1" applyProtection="1">
      <alignment horizontal="left" vertical="center" wrapText="1"/>
      <protection/>
    </xf>
    <xf numFmtId="0" fontId="13" fillId="0" borderId="42" xfId="0" applyFont="1" applyBorder="1" applyAlignment="1" applyProtection="1">
      <alignment horizontal="left" vertical="center" shrinkToFit="1"/>
      <protection/>
    </xf>
    <xf numFmtId="0" fontId="18" fillId="0" borderId="41" xfId="63" applyFont="1" applyFill="1" applyBorder="1" applyAlignment="1" applyProtection="1">
      <alignment horizontal="center" vertical="center" wrapText="1"/>
      <protection/>
    </xf>
    <xf numFmtId="0" fontId="18" fillId="0" borderId="49" xfId="63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0" fontId="12" fillId="0" borderId="26" xfId="0" applyFont="1" applyFill="1" applyBorder="1" applyAlignment="1" applyProtection="1">
      <alignment vertical="center" wrapText="1"/>
      <protection/>
    </xf>
    <xf numFmtId="166" fontId="11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3" xfId="63" applyFont="1" applyFill="1" applyBorder="1" applyAlignment="1" applyProtection="1">
      <alignment horizontal="left" vertical="center" wrapText="1"/>
      <protection/>
    </xf>
    <xf numFmtId="166" fontId="1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/>
      <protection/>
    </xf>
    <xf numFmtId="166" fontId="6" fillId="0" borderId="0" xfId="63" applyNumberFormat="1" applyFont="1" applyFill="1" applyBorder="1" applyAlignment="1" applyProtection="1">
      <alignment vertical="center"/>
      <protection/>
    </xf>
    <xf numFmtId="0" fontId="5" fillId="0" borderId="41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 wrapText="1"/>
      <protection/>
    </xf>
    <xf numFmtId="0" fontId="5" fillId="0" borderId="11" xfId="63" applyFont="1" applyFill="1" applyBorder="1" applyAlignment="1" applyProtection="1">
      <alignment horizontal="center" vertical="center" wrapText="1"/>
      <protection/>
    </xf>
    <xf numFmtId="0" fontId="19" fillId="0" borderId="13" xfId="63" applyFont="1" applyFill="1" applyBorder="1" applyAlignment="1" applyProtection="1">
      <alignment horizontal="center" vertical="center" wrapText="1"/>
      <protection/>
    </xf>
    <xf numFmtId="0" fontId="19" fillId="0" borderId="49" xfId="63" applyFont="1" applyFill="1" applyBorder="1" applyAlignment="1" applyProtection="1">
      <alignment horizontal="center" vertical="center" wrapText="1"/>
      <protection/>
    </xf>
    <xf numFmtId="0" fontId="19" fillId="0" borderId="14" xfId="63" applyFont="1" applyFill="1" applyBorder="1" applyAlignment="1" applyProtection="1">
      <alignment horizontal="center" vertical="center" wrapText="1"/>
      <protection/>
    </xf>
    <xf numFmtId="0" fontId="19" fillId="0" borderId="11" xfId="63" applyFont="1" applyFill="1" applyBorder="1" applyAlignment="1" applyProtection="1">
      <alignment horizontal="center" vertical="center" wrapText="1"/>
      <protection/>
    </xf>
    <xf numFmtId="0" fontId="19" fillId="0" borderId="41" xfId="63" applyFont="1" applyFill="1" applyBorder="1" applyAlignment="1" applyProtection="1">
      <alignment horizontal="center" vertical="center" wrapText="1"/>
      <protection/>
    </xf>
    <xf numFmtId="0" fontId="19" fillId="0" borderId="12" xfId="63" applyFont="1" applyFill="1" applyBorder="1" applyAlignment="1" applyProtection="1">
      <alignment horizontal="center" vertical="center" wrapText="1"/>
      <protection/>
    </xf>
    <xf numFmtId="0" fontId="8" fillId="0" borderId="0" xfId="63" applyFont="1" applyFill="1" applyAlignment="1" applyProtection="1">
      <alignment horizontal="center"/>
      <protection/>
    </xf>
    <xf numFmtId="0" fontId="5" fillId="0" borderId="11" xfId="63" applyFont="1" applyFill="1" applyBorder="1" applyAlignment="1" applyProtection="1">
      <alignment horizontal="center" vertical="center" wrapText="1"/>
      <protection/>
    </xf>
    <xf numFmtId="0" fontId="5" fillId="0" borderId="41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 wrapText="1"/>
      <protection/>
    </xf>
    <xf numFmtId="164" fontId="20" fillId="0" borderId="15" xfId="62" applyNumberFormat="1" applyFont="1" applyBorder="1">
      <alignment/>
      <protection/>
    </xf>
    <xf numFmtId="166" fontId="9" fillId="0" borderId="10" xfId="63" applyNumberFormat="1" applyFont="1" applyFill="1" applyBorder="1" applyAlignment="1" applyProtection="1">
      <alignment horizontal="left" vertical="center"/>
      <protection/>
    </xf>
    <xf numFmtId="0" fontId="6" fillId="0" borderId="0" xfId="63" applyFont="1" applyFill="1" applyAlignment="1" applyProtection="1">
      <alignment horizontal="center"/>
      <protection/>
    </xf>
    <xf numFmtId="166" fontId="6" fillId="0" borderId="0" xfId="63" applyNumberFormat="1" applyFont="1" applyFill="1" applyBorder="1" applyAlignment="1" applyProtection="1">
      <alignment vertical="center" wrapText="1"/>
      <protection/>
    </xf>
    <xf numFmtId="166" fontId="11" fillId="34" borderId="18" xfId="63" applyNumberFormat="1" applyFont="1" applyFill="1" applyBorder="1" applyAlignment="1" applyProtection="1">
      <alignment horizontal="right" vertical="center" wrapText="1" indent="1"/>
      <protection/>
    </xf>
    <xf numFmtId="166" fontId="11" fillId="35" borderId="19" xfId="63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Border="1" applyAlignment="1">
      <alignment horizontal="left" vertical="top" wrapText="1"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 indent="1"/>
      <protection/>
    </xf>
    <xf numFmtId="166" fontId="8" fillId="0" borderId="0" xfId="63" applyNumberFormat="1" applyFont="1" applyFill="1" applyProtection="1">
      <alignment/>
      <protection/>
    </xf>
    <xf numFmtId="166" fontId="23" fillId="0" borderId="0" xfId="0" applyNumberFormat="1" applyFont="1" applyFill="1" applyAlignment="1" applyProtection="1">
      <alignment horizontal="right" wrapText="1"/>
      <protection/>
    </xf>
    <xf numFmtId="166" fontId="1" fillId="0" borderId="0" xfId="0" applyNumberFormat="1" applyFont="1" applyFill="1" applyAlignment="1">
      <alignment vertical="center" wrapText="1"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41" xfId="0" applyNumberFormat="1" applyFont="1" applyFill="1" applyBorder="1" applyAlignment="1" applyProtection="1">
      <alignment horizontal="center" vertical="center" wrapText="1"/>
      <protection/>
    </xf>
    <xf numFmtId="166" fontId="4" fillId="0" borderId="12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>
      <alignment horizontal="center" vertical="center" wrapText="1"/>
    </xf>
    <xf numFmtId="166" fontId="4" fillId="0" borderId="29" xfId="0" applyNumberFormat="1" applyFont="1" applyFill="1" applyBorder="1" applyAlignment="1" applyProtection="1">
      <alignment horizontal="center" vertical="center" wrapText="1"/>
      <protection/>
    </xf>
    <xf numFmtId="166" fontId="4" fillId="0" borderId="40" xfId="0" applyNumberFormat="1" applyFont="1" applyFill="1" applyBorder="1" applyAlignment="1" applyProtection="1">
      <alignment horizontal="center" vertical="center" wrapText="1"/>
      <protection/>
    </xf>
    <xf numFmtId="166" fontId="4" fillId="0" borderId="44" xfId="0" applyNumberFormat="1" applyFont="1" applyFill="1" applyBorder="1" applyAlignment="1" applyProtection="1">
      <alignment horizontal="center" vertical="center" wrapText="1"/>
      <protection/>
    </xf>
    <xf numFmtId="166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7" xfId="0" applyNumberFormat="1" applyFont="1" applyFill="1" applyBorder="1" applyAlignment="1" applyProtection="1">
      <alignment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7" xfId="0" applyNumberFormat="1" applyFont="1" applyFill="1" applyBorder="1" applyAlignment="1" applyProtection="1">
      <alignment vertical="center" wrapText="1"/>
      <protection/>
    </xf>
    <xf numFmtId="0" fontId="49" fillId="34" borderId="17" xfId="58" applyFill="1" applyBorder="1" applyAlignment="1">
      <alignment vertical="center" wrapText="1"/>
      <protection/>
    </xf>
    <xf numFmtId="166" fontId="1" fillId="0" borderId="54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40" xfId="0" applyNumberFormat="1" applyFont="1" applyFill="1" applyBorder="1" applyAlignment="1" applyProtection="1">
      <alignment vertical="center" wrapTex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55" xfId="0" applyNumberFormat="1" applyFont="1" applyFill="1" applyBorder="1" applyAlignment="1" applyProtection="1">
      <alignment vertical="center" wrapText="1"/>
      <protection/>
    </xf>
    <xf numFmtId="166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42" xfId="0" applyNumberFormat="1" applyFont="1" applyFill="1" applyBorder="1" applyAlignment="1" applyProtection="1">
      <alignment vertical="center" wrapText="1"/>
      <protection/>
    </xf>
    <xf numFmtId="166" fontId="4" fillId="33" borderId="42" xfId="0" applyNumberFormat="1" applyFont="1" applyFill="1" applyBorder="1" applyAlignment="1" applyProtection="1">
      <alignment vertical="center" wrapText="1"/>
      <protection/>
    </xf>
    <xf numFmtId="166" fontId="4" fillId="0" borderId="48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4" fillId="0" borderId="24" xfId="0" applyNumberFormat="1" applyFont="1" applyFill="1" applyBorder="1" applyAlignment="1" applyProtection="1">
      <alignment horizontal="center" vertical="center" wrapText="1"/>
      <protection/>
    </xf>
    <xf numFmtId="166" fontId="4" fillId="0" borderId="42" xfId="0" applyNumberFormat="1" applyFont="1" applyFill="1" applyBorder="1" applyAlignment="1" applyProtection="1">
      <alignment horizontal="center" vertical="center" wrapText="1"/>
      <protection/>
    </xf>
    <xf numFmtId="166" fontId="4" fillId="0" borderId="48" xfId="0" applyNumberFormat="1" applyFont="1" applyFill="1" applyBorder="1" applyAlignment="1" applyProtection="1">
      <alignment horizontal="center" vertical="center" wrapText="1"/>
      <protection/>
    </xf>
    <xf numFmtId="166" fontId="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8" xfId="0" applyNumberFormat="1" applyFont="1" applyFill="1" applyBorder="1" applyAlignment="1" applyProtection="1">
      <alignment vertical="center" wrapText="1"/>
      <protection/>
    </xf>
    <xf numFmtId="166" fontId="1" fillId="0" borderId="44" xfId="0" applyNumberFormat="1" applyFont="1" applyFill="1" applyBorder="1" applyAlignment="1" applyProtection="1">
      <alignment vertical="center" wrapText="1"/>
      <protection/>
    </xf>
    <xf numFmtId="166" fontId="4" fillId="0" borderId="11" xfId="0" applyNumberFormat="1" applyFont="1" applyFill="1" applyBorder="1" applyAlignment="1" applyProtection="1">
      <alignment horizontal="left" vertical="center" wrapText="1"/>
      <protection/>
    </xf>
    <xf numFmtId="166" fontId="4" fillId="0" borderId="41" xfId="0" applyNumberFormat="1" applyFont="1" applyFill="1" applyBorder="1" applyAlignment="1" applyProtection="1">
      <alignment vertical="center" wrapText="1"/>
      <protection/>
    </xf>
    <xf numFmtId="166" fontId="4" fillId="33" borderId="41" xfId="0" applyNumberFormat="1" applyFont="1" applyFill="1" applyBorder="1" applyAlignment="1" applyProtection="1">
      <alignment vertical="center" wrapText="1"/>
      <protection/>
    </xf>
    <xf numFmtId="166" fontId="4" fillId="0" borderId="12" xfId="0" applyNumberFormat="1" applyFont="1" applyFill="1" applyBorder="1" applyAlignment="1" applyProtection="1">
      <alignment vertical="center" wrapText="1"/>
      <protection/>
    </xf>
    <xf numFmtId="0" fontId="1" fillId="0" borderId="0" xfId="64" applyFont="1" applyFill="1" applyProtection="1">
      <alignment/>
      <protection locked="0"/>
    </xf>
    <xf numFmtId="0" fontId="24" fillId="0" borderId="0" xfId="64" applyFont="1" applyFill="1" applyProtection="1">
      <alignment/>
      <protection/>
    </xf>
    <xf numFmtId="0" fontId="24" fillId="0" borderId="0" xfId="64" applyFont="1" applyFill="1" applyProtection="1">
      <alignment/>
      <protection locked="0"/>
    </xf>
    <xf numFmtId="0" fontId="25" fillId="0" borderId="0" xfId="0" applyFont="1" applyFill="1" applyAlignment="1">
      <alignment horizontal="right"/>
    </xf>
    <xf numFmtId="0" fontId="26" fillId="0" borderId="13" xfId="64" applyFont="1" applyFill="1" applyBorder="1" applyAlignment="1" applyProtection="1">
      <alignment horizontal="center" vertical="center" wrapText="1"/>
      <protection/>
    </xf>
    <xf numFmtId="0" fontId="26" fillId="0" borderId="49" xfId="64" applyFont="1" applyFill="1" applyBorder="1" applyAlignment="1" applyProtection="1">
      <alignment horizontal="center" vertical="center"/>
      <protection/>
    </xf>
    <xf numFmtId="0" fontId="26" fillId="0" borderId="14" xfId="64" applyFont="1" applyFill="1" applyBorder="1" applyAlignment="1" applyProtection="1">
      <alignment horizontal="center" vertical="center"/>
      <protection/>
    </xf>
    <xf numFmtId="0" fontId="1" fillId="0" borderId="0" xfId="64" applyFont="1" applyFill="1" applyProtection="1">
      <alignment/>
      <protection/>
    </xf>
    <xf numFmtId="0" fontId="24" fillId="0" borderId="11" xfId="64" applyFont="1" applyFill="1" applyBorder="1" applyAlignment="1" applyProtection="1">
      <alignment horizontal="left" vertical="center" indent="1"/>
      <protection/>
    </xf>
    <xf numFmtId="0" fontId="1" fillId="0" borderId="0" xfId="64" applyFont="1" applyFill="1" applyAlignment="1" applyProtection="1">
      <alignment vertical="center"/>
      <protection/>
    </xf>
    <xf numFmtId="0" fontId="24" fillId="0" borderId="29" xfId="64" applyFont="1" applyFill="1" applyBorder="1" applyAlignment="1" applyProtection="1">
      <alignment horizontal="left" vertical="center" indent="1"/>
      <protection/>
    </xf>
    <xf numFmtId="0" fontId="27" fillId="0" borderId="40" xfId="64" applyFont="1" applyFill="1" applyBorder="1" applyAlignment="1" applyProtection="1">
      <alignment horizontal="left" vertical="center" wrapText="1" indent="1"/>
      <protection/>
    </xf>
    <xf numFmtId="166" fontId="27" fillId="0" borderId="40" xfId="64" applyNumberFormat="1" applyFont="1" applyFill="1" applyBorder="1" applyAlignment="1" applyProtection="1">
      <alignment vertical="center"/>
      <protection locked="0"/>
    </xf>
    <xf numFmtId="166" fontId="27" fillId="0" borderId="44" xfId="64" applyNumberFormat="1" applyFont="1" applyFill="1" applyBorder="1" applyAlignment="1" applyProtection="1">
      <alignment vertical="center"/>
      <protection/>
    </xf>
    <xf numFmtId="0" fontId="24" fillId="0" borderId="21" xfId="64" applyFont="1" applyFill="1" applyBorder="1" applyAlignment="1" applyProtection="1">
      <alignment horizontal="left" vertical="center" inden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166" fontId="27" fillId="0" borderId="17" xfId="64" applyNumberFormat="1" applyFont="1" applyFill="1" applyBorder="1" applyAlignment="1" applyProtection="1">
      <alignment vertical="center"/>
      <protection locked="0"/>
    </xf>
    <xf numFmtId="166" fontId="27" fillId="0" borderId="18" xfId="64" applyNumberFormat="1" applyFont="1" applyFill="1" applyBorder="1" applyAlignment="1" applyProtection="1">
      <alignment vertical="center"/>
      <protection/>
    </xf>
    <xf numFmtId="0" fontId="1" fillId="0" borderId="0" xfId="64" applyFont="1" applyFill="1" applyAlignment="1" applyProtection="1">
      <alignment vertical="center"/>
      <protection locked="0"/>
    </xf>
    <xf numFmtId="0" fontId="27" fillId="0" borderId="15" xfId="64" applyFont="1" applyFill="1" applyBorder="1" applyAlignment="1" applyProtection="1">
      <alignment horizontal="left" vertical="center" wrapText="1" indent="1"/>
      <protection/>
    </xf>
    <xf numFmtId="166" fontId="27" fillId="0" borderId="15" xfId="64" applyNumberFormat="1" applyFont="1" applyFill="1" applyBorder="1" applyAlignment="1" applyProtection="1">
      <alignment vertical="center"/>
      <protection locked="0"/>
    </xf>
    <xf numFmtId="166" fontId="27" fillId="0" borderId="16" xfId="64" applyNumberFormat="1" applyFont="1" applyFill="1" applyBorder="1" applyAlignment="1" applyProtection="1">
      <alignment vertical="center"/>
      <protection/>
    </xf>
    <xf numFmtId="0" fontId="27" fillId="0" borderId="17" xfId="64" applyFont="1" applyFill="1" applyBorder="1" applyAlignment="1" applyProtection="1">
      <alignment horizontal="left" vertical="center" indent="1"/>
      <protection/>
    </xf>
    <xf numFmtId="0" fontId="28" fillId="0" borderId="41" xfId="64" applyFont="1" applyFill="1" applyBorder="1" applyAlignment="1" applyProtection="1">
      <alignment horizontal="left" vertical="center" indent="1"/>
      <protection/>
    </xf>
    <xf numFmtId="166" fontId="28" fillId="0" borderId="41" xfId="64" applyNumberFormat="1" applyFont="1" applyFill="1" applyBorder="1" applyAlignment="1" applyProtection="1">
      <alignment vertical="center"/>
      <protection/>
    </xf>
    <xf numFmtId="166" fontId="28" fillId="0" borderId="12" xfId="64" applyNumberFormat="1" applyFont="1" applyFill="1" applyBorder="1" applyAlignment="1" applyProtection="1">
      <alignment vertical="center"/>
      <protection/>
    </xf>
    <xf numFmtId="0" fontId="24" fillId="0" borderId="20" xfId="64" applyFont="1" applyFill="1" applyBorder="1" applyAlignment="1" applyProtection="1">
      <alignment horizontal="left" vertical="center" indent="1"/>
      <protection/>
    </xf>
    <xf numFmtId="0" fontId="27" fillId="0" borderId="15" xfId="64" applyFont="1" applyFill="1" applyBorder="1" applyAlignment="1" applyProtection="1">
      <alignment horizontal="left" vertical="center" indent="1"/>
      <protection/>
    </xf>
    <xf numFmtId="0" fontId="26" fillId="0" borderId="11" xfId="64" applyFont="1" applyFill="1" applyBorder="1" applyAlignment="1" applyProtection="1">
      <alignment horizontal="left" vertical="center" indent="1"/>
      <protection/>
    </xf>
    <xf numFmtId="0" fontId="28" fillId="0" borderId="41" xfId="64" applyFont="1" applyFill="1" applyBorder="1" applyAlignment="1" applyProtection="1">
      <alignment horizontal="left" indent="1"/>
      <protection/>
    </xf>
    <xf numFmtId="166" fontId="28" fillId="0" borderId="41" xfId="64" applyNumberFormat="1" applyFont="1" applyFill="1" applyBorder="1" applyProtection="1">
      <alignment/>
      <protection/>
    </xf>
    <xf numFmtId="166" fontId="28" fillId="0" borderId="12" xfId="64" applyNumberFormat="1" applyFont="1" applyFill="1" applyBorder="1" applyProtection="1">
      <alignment/>
      <protection/>
    </xf>
    <xf numFmtId="0" fontId="0" fillId="0" borderId="0" xfId="64" applyFont="1" applyFill="1" applyProtection="1">
      <alignment/>
      <protection/>
    </xf>
    <xf numFmtId="0" fontId="1" fillId="0" borderId="0" xfId="64" applyFill="1" applyProtection="1">
      <alignment/>
      <protection locked="0"/>
    </xf>
    <xf numFmtId="0" fontId="1" fillId="0" borderId="0" xfId="64" applyFill="1" applyProtection="1">
      <alignment/>
      <protection/>
    </xf>
    <xf numFmtId="0" fontId="5" fillId="0" borderId="0" xfId="64" applyFont="1" applyFill="1" applyProtection="1">
      <alignment/>
      <protection locked="0"/>
    </xf>
    <xf numFmtId="0" fontId="4" fillId="0" borderId="0" xfId="64" applyFont="1" applyFill="1" applyProtection="1">
      <alignment/>
      <protection locked="0"/>
    </xf>
    <xf numFmtId="166" fontId="6" fillId="0" borderId="0" xfId="63" applyNumberFormat="1" applyFont="1" applyFill="1" applyBorder="1" applyAlignment="1" applyProtection="1">
      <alignment horizontal="center" vertical="center"/>
      <protection/>
    </xf>
    <xf numFmtId="166" fontId="9" fillId="0" borderId="10" xfId="63" applyNumberFormat="1" applyFont="1" applyFill="1" applyBorder="1" applyAlignment="1" applyProtection="1">
      <alignment horizontal="left" vertical="center"/>
      <protection/>
    </xf>
    <xf numFmtId="166" fontId="12" fillId="0" borderId="56" xfId="0" applyNumberFormat="1" applyFont="1" applyFill="1" applyBorder="1" applyAlignment="1" applyProtection="1">
      <alignment horizontal="center" vertical="center" wrapText="1"/>
      <protection/>
    </xf>
    <xf numFmtId="166" fontId="12" fillId="0" borderId="52" xfId="0" applyNumberFormat="1" applyFont="1" applyFill="1" applyBorder="1" applyAlignment="1" applyProtection="1">
      <alignment horizontal="center" vertical="center" wrapText="1"/>
      <protection/>
    </xf>
    <xf numFmtId="166" fontId="7" fillId="0" borderId="47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Alignment="1" applyProtection="1">
      <alignment horizontal="center" vertical="center" textRotation="180" wrapText="1"/>
      <protection/>
    </xf>
    <xf numFmtId="166" fontId="15" fillId="0" borderId="0" xfId="0" applyNumberFormat="1" applyFont="1" applyFill="1" applyAlignment="1" applyProtection="1">
      <alignment horizontal="center" textRotation="180" wrapText="1"/>
      <protection/>
    </xf>
    <xf numFmtId="166" fontId="13" fillId="0" borderId="57" xfId="0" applyNumberFormat="1" applyFont="1" applyFill="1" applyBorder="1" applyAlignment="1" applyProtection="1">
      <alignment horizontal="center" vertical="center" wrapText="1"/>
      <protection/>
    </xf>
    <xf numFmtId="166" fontId="13" fillId="0" borderId="58" xfId="0" applyNumberFormat="1" applyFont="1" applyFill="1" applyBorder="1" applyAlignment="1" applyProtection="1">
      <alignment horizontal="center" vertical="center" wrapText="1"/>
      <protection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>
      <alignment horizontal="center" vertical="center" wrapText="1"/>
    </xf>
    <xf numFmtId="0" fontId="6" fillId="0" borderId="0" xfId="63" applyFont="1" applyFill="1" applyAlignment="1" applyProtection="1">
      <alignment horizontal="center"/>
      <protection/>
    </xf>
    <xf numFmtId="166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6" fillId="0" borderId="0" xfId="63" applyFont="1" applyFill="1" applyAlignment="1" applyProtection="1">
      <alignment horizontal="center" wrapText="1"/>
      <protection/>
    </xf>
    <xf numFmtId="0" fontId="4" fillId="0" borderId="0" xfId="64" applyFont="1" applyFill="1" applyAlignment="1" applyProtection="1">
      <alignment horizontal="center" wrapText="1"/>
      <protection/>
    </xf>
    <xf numFmtId="0" fontId="4" fillId="0" borderId="0" xfId="64" applyFont="1" applyFill="1" applyAlignment="1" applyProtection="1">
      <alignment horizontal="center"/>
      <protection/>
    </xf>
    <xf numFmtId="0" fontId="25" fillId="0" borderId="53" xfId="64" applyFont="1" applyFill="1" applyBorder="1" applyAlignment="1" applyProtection="1">
      <alignment horizontal="left" vertical="center" indent="1"/>
      <protection/>
    </xf>
    <xf numFmtId="0" fontId="25" fillId="0" borderId="26" xfId="64" applyFont="1" applyFill="1" applyBorder="1" applyAlignment="1" applyProtection="1">
      <alignment horizontal="left" vertical="center" indent="1"/>
      <protection/>
    </xf>
    <xf numFmtId="0" fontId="25" fillId="0" borderId="39" xfId="64" applyFont="1" applyFill="1" applyBorder="1" applyAlignment="1" applyProtection="1">
      <alignment horizontal="left" vertical="center" indent="1"/>
      <protection/>
    </xf>
    <xf numFmtId="0" fontId="29" fillId="0" borderId="53" xfId="64" applyFont="1" applyFill="1" applyBorder="1" applyAlignment="1" applyProtection="1">
      <alignment horizontal="left" vertical="center" indent="1"/>
      <protection/>
    </xf>
    <xf numFmtId="0" fontId="29" fillId="0" borderId="26" xfId="64" applyFont="1" applyFill="1" applyBorder="1" applyAlignment="1" applyProtection="1">
      <alignment horizontal="left" vertical="center" indent="1"/>
      <protection/>
    </xf>
    <xf numFmtId="0" fontId="29" fillId="0" borderId="39" xfId="64" applyFont="1" applyFill="1" applyBorder="1" applyAlignment="1" applyProtection="1">
      <alignment horizontal="left" vertical="center" inden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3" xfId="60"/>
    <cellStyle name="Normál 4" xfId="61"/>
    <cellStyle name="Normál 5" xfId="62"/>
    <cellStyle name="Normál_KVRENMUNKA" xfId="63"/>
    <cellStyle name="Normál_SEGED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45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7.625" style="4" bestFit="1" customWidth="1"/>
    <col min="4" max="4" width="21.625" style="4" customWidth="1"/>
    <col min="5" max="16384" width="9.375" style="5" customWidth="1"/>
  </cols>
  <sheetData>
    <row r="1" spans="1:3" s="7" customFormat="1" ht="18" customHeight="1">
      <c r="A1" s="272" t="s">
        <v>0</v>
      </c>
      <c r="B1" s="272"/>
      <c r="C1" s="272"/>
    </row>
    <row r="2" spans="1:4" s="7" customFormat="1" ht="18" customHeight="1" thickBot="1">
      <c r="A2" s="273"/>
      <c r="B2" s="273"/>
      <c r="C2" s="8"/>
      <c r="D2" s="8" t="s">
        <v>372</v>
      </c>
    </row>
    <row r="3" spans="1:4" s="7" customFormat="1" ht="18" customHeight="1" thickBot="1">
      <c r="A3" s="184" t="s">
        <v>37</v>
      </c>
      <c r="B3" s="185" t="s">
        <v>1</v>
      </c>
      <c r="C3" s="186" t="s">
        <v>284</v>
      </c>
      <c r="D3" s="186" t="s">
        <v>333</v>
      </c>
    </row>
    <row r="4" spans="1:4" s="13" customFormat="1" ht="18" customHeight="1" thickBot="1">
      <c r="A4" s="177">
        <v>1</v>
      </c>
      <c r="B4" s="178">
        <v>2</v>
      </c>
      <c r="C4" s="179">
        <v>3</v>
      </c>
      <c r="D4" s="179">
        <v>4</v>
      </c>
    </row>
    <row r="5" spans="1:4" s="13" customFormat="1" ht="18" customHeight="1" thickBot="1">
      <c r="A5" s="19" t="s">
        <v>2</v>
      </c>
      <c r="B5" s="143" t="s">
        <v>126</v>
      </c>
      <c r="C5" s="20">
        <f>SUM(C6:C9)</f>
        <v>173437622</v>
      </c>
      <c r="D5" s="20">
        <f>SUM(D6:D11)</f>
        <v>181141345</v>
      </c>
    </row>
    <row r="6" spans="1:4" s="13" customFormat="1" ht="27">
      <c r="A6" s="28" t="s">
        <v>49</v>
      </c>
      <c r="B6" s="136" t="s">
        <v>290</v>
      </c>
      <c r="C6" s="22">
        <f>SUM('9.1'!C8,'9.2'!C8,'9.3'!C8,'9.4'!C8)</f>
        <v>68777184</v>
      </c>
      <c r="D6" s="22">
        <f>SUM('9.1'!D8,'9.2'!D8,'9.3'!D8,'9.4'!D8)</f>
        <v>68777184</v>
      </c>
    </row>
    <row r="7" spans="1:4" s="13" customFormat="1" ht="27">
      <c r="A7" s="29" t="s">
        <v>50</v>
      </c>
      <c r="B7" s="60" t="s">
        <v>291</v>
      </c>
      <c r="C7" s="22">
        <f>SUM('9.1'!C9,'9.2'!C9,'9.3'!C9,'9.4'!C9)</f>
        <v>54487601</v>
      </c>
      <c r="D7" s="22">
        <f>SUM('9.1'!D9,'9.2'!D9,'9.3'!D9,'9.4'!D9)</f>
        <v>54487601</v>
      </c>
    </row>
    <row r="8" spans="1:4" s="13" customFormat="1" ht="27">
      <c r="A8" s="29" t="s">
        <v>51</v>
      </c>
      <c r="B8" s="60" t="s">
        <v>292</v>
      </c>
      <c r="C8" s="22">
        <f>SUM('9.1'!C10,'9.2'!C10,'9.3'!C10,'9.4'!C10)</f>
        <v>47372897</v>
      </c>
      <c r="D8" s="22">
        <f>SUM('9.1'!D10,'9.2'!D10,'9.3'!D10,'9.4'!D10)</f>
        <v>47372897</v>
      </c>
    </row>
    <row r="9" spans="1:4" s="13" customFormat="1" ht="18.75">
      <c r="A9" s="29" t="s">
        <v>286</v>
      </c>
      <c r="B9" s="60" t="s">
        <v>293</v>
      </c>
      <c r="C9" s="22">
        <f>SUM('9.1'!C11,'9.2'!C11,'9.3'!C11,'9.4'!C11)</f>
        <v>2799940</v>
      </c>
      <c r="D9" s="22">
        <f>SUM('9.1'!D11,'9.2'!D11,'9.3'!D11,'9.4'!D11)</f>
        <v>2799940</v>
      </c>
    </row>
    <row r="10" spans="1:4" s="13" customFormat="1" ht="25.5">
      <c r="A10" s="29" t="s">
        <v>60</v>
      </c>
      <c r="B10" s="144" t="s">
        <v>295</v>
      </c>
      <c r="C10" s="25"/>
      <c r="D10" s="22">
        <f>SUM('9.1'!D12,'9.2'!D12,'9.3'!D12,'9.4'!D12)</f>
        <v>7307400</v>
      </c>
    </row>
    <row r="11" spans="1:4" s="13" customFormat="1" ht="19.5" thickBot="1">
      <c r="A11" s="30" t="s">
        <v>287</v>
      </c>
      <c r="B11" s="60" t="s">
        <v>294</v>
      </c>
      <c r="C11" s="26"/>
      <c r="D11" s="22">
        <f>SUM('9.1'!D13,'9.2'!D13,'9.3'!D13,'9.4'!D13)</f>
        <v>396323</v>
      </c>
    </row>
    <row r="12" spans="1:4" s="13" customFormat="1" ht="18" customHeight="1" thickBot="1">
      <c r="A12" s="27" t="s">
        <v>3</v>
      </c>
      <c r="B12" s="145" t="s">
        <v>320</v>
      </c>
      <c r="C12" s="20">
        <f>+C13+C14+C15+C16+C17</f>
        <v>20242200</v>
      </c>
      <c r="D12" s="20">
        <f>+D13+D14+D15+D16+D17</f>
        <v>41521147</v>
      </c>
    </row>
    <row r="13" spans="1:4" s="13" customFormat="1" ht="18" customHeight="1">
      <c r="A13" s="28" t="s">
        <v>55</v>
      </c>
      <c r="B13" s="136" t="s">
        <v>127</v>
      </c>
      <c r="C13" s="22">
        <f>SUM('9.1'!C15,'9.2'!C15,'9.3'!C15,'9.4'!C15)</f>
        <v>0</v>
      </c>
      <c r="D13" s="22">
        <f>SUM('9.1'!D15,'9.2'!D15,'9.3'!D15,'9.4'!D15)</f>
        <v>0</v>
      </c>
    </row>
    <row r="14" spans="1:4" s="13" customFormat="1" ht="18.75">
      <c r="A14" s="29" t="s">
        <v>56</v>
      </c>
      <c r="B14" s="60" t="s">
        <v>128</v>
      </c>
      <c r="C14" s="22">
        <f>SUM('9.1'!C16,'9.2'!C16,'9.3'!C16,'9.4'!C16)</f>
        <v>0</v>
      </c>
      <c r="D14" s="22">
        <f>SUM('9.1'!D16,'9.2'!D16,'9.3'!D16,'9.4'!D16)</f>
        <v>0</v>
      </c>
    </row>
    <row r="15" spans="1:4" s="13" customFormat="1" ht="27">
      <c r="A15" s="29" t="s">
        <v>57</v>
      </c>
      <c r="B15" s="60" t="s">
        <v>275</v>
      </c>
      <c r="C15" s="22">
        <f>SUM('9.1'!C17,'9.2'!C17,'9.3'!C17,'9.4'!C17)</f>
        <v>0</v>
      </c>
      <c r="D15" s="22">
        <f>SUM('9.1'!D17,'9.2'!D17,'9.3'!D17,'9.4'!D17)</f>
        <v>0</v>
      </c>
    </row>
    <row r="16" spans="1:4" s="13" customFormat="1" ht="27">
      <c r="A16" s="29" t="s">
        <v>58</v>
      </c>
      <c r="B16" s="60" t="s">
        <v>276</v>
      </c>
      <c r="C16" s="22">
        <f>SUM('9.1'!C18,'9.2'!C18,'9.3'!C18,'9.4'!C18)</f>
        <v>0</v>
      </c>
      <c r="D16" s="22">
        <f>SUM('9.1'!D18,'9.2'!D18,'9.3'!D18,'9.4'!D18)</f>
        <v>0</v>
      </c>
    </row>
    <row r="17" spans="1:4" s="13" customFormat="1" ht="25.5">
      <c r="A17" s="29" t="s">
        <v>59</v>
      </c>
      <c r="B17" s="193" t="s">
        <v>296</v>
      </c>
      <c r="C17" s="22">
        <f>SUM('9.1'!C19,'9.2'!C19,'9.3'!C19,'9.4'!C19)</f>
        <v>20242200</v>
      </c>
      <c r="D17" s="22">
        <f>SUM('9.1'!D19,'9.2'!D19,'9.3'!D19,'9.4'!D19)</f>
        <v>41521147</v>
      </c>
    </row>
    <row r="18" spans="1:4" s="13" customFormat="1" ht="19.5" thickBot="1">
      <c r="A18" s="30" t="s">
        <v>65</v>
      </c>
      <c r="B18" s="146" t="s">
        <v>129</v>
      </c>
      <c r="C18" s="22">
        <f>SUM('9.1'!C20,'9.2'!C20,'9.3'!C20,'9.4'!C20)</f>
        <v>0</v>
      </c>
      <c r="D18" s="22">
        <f>SUM('9.1'!D20,'9.2'!D20,'9.3'!D20,'9.4'!D20)</f>
        <v>0</v>
      </c>
    </row>
    <row r="19" spans="1:4" s="13" customFormat="1" ht="18" customHeight="1" thickBot="1">
      <c r="A19" s="27" t="s">
        <v>4</v>
      </c>
      <c r="B19" s="147" t="s">
        <v>321</v>
      </c>
      <c r="C19" s="20">
        <f>+C20+C21+C22+C23+C24</f>
        <v>0</v>
      </c>
      <c r="D19" s="20">
        <f>+D20+D21+D22+D23+D24</f>
        <v>0</v>
      </c>
    </row>
    <row r="20" spans="1:4" s="13" customFormat="1" ht="18.75">
      <c r="A20" s="28" t="s">
        <v>38</v>
      </c>
      <c r="B20" s="136" t="s">
        <v>288</v>
      </c>
      <c r="C20" s="22">
        <f>SUM('9.1'!C22,'9.2'!C22,'9.3'!C22,'9.4'!C22)</f>
        <v>0</v>
      </c>
      <c r="D20" s="22">
        <f>SUM('9.1'!D22,'9.2'!D22,'9.3'!D22,'9.4'!D22)</f>
        <v>0</v>
      </c>
    </row>
    <row r="21" spans="1:4" s="13" customFormat="1" ht="27">
      <c r="A21" s="29" t="s">
        <v>39</v>
      </c>
      <c r="B21" s="60" t="s">
        <v>130</v>
      </c>
      <c r="C21" s="22">
        <f>SUM('9.1'!C23,'9.2'!C23,'9.3'!C23,'9.4'!C23)</f>
        <v>0</v>
      </c>
      <c r="D21" s="22">
        <f>SUM('9.1'!D23,'9.2'!D23,'9.3'!D23,'9.4'!D23)</f>
        <v>0</v>
      </c>
    </row>
    <row r="22" spans="1:4" s="13" customFormat="1" ht="27">
      <c r="A22" s="29" t="s">
        <v>40</v>
      </c>
      <c r="B22" s="60" t="s">
        <v>277</v>
      </c>
      <c r="C22" s="22">
        <f>SUM('9.1'!C24,'9.2'!C24,'9.3'!C24,'9.4'!C24)</f>
        <v>0</v>
      </c>
      <c r="D22" s="22">
        <f>SUM('9.1'!D24,'9.2'!D24,'9.3'!D24,'9.4'!D24)</f>
        <v>0</v>
      </c>
    </row>
    <row r="23" spans="1:4" s="13" customFormat="1" ht="27">
      <c r="A23" s="29" t="s">
        <v>41</v>
      </c>
      <c r="B23" s="60" t="s">
        <v>278</v>
      </c>
      <c r="C23" s="22">
        <f>SUM('9.1'!C25,'9.2'!C25,'9.3'!C25,'9.4'!C25)</f>
        <v>0</v>
      </c>
      <c r="D23" s="22">
        <f>SUM('9.1'!D25,'9.2'!D25,'9.3'!D25,'9.4'!D25)</f>
        <v>0</v>
      </c>
    </row>
    <row r="24" spans="1:4" s="13" customFormat="1" ht="18.75">
      <c r="A24" s="29" t="s">
        <v>77</v>
      </c>
      <c r="B24" s="60" t="s">
        <v>131</v>
      </c>
      <c r="C24" s="22">
        <f>SUM('9.1'!C26,'9.2'!C26,'9.3'!C26,'9.4'!C26)</f>
        <v>0</v>
      </c>
      <c r="D24" s="22">
        <f>SUM('9.1'!D26,'9.2'!D26,'9.3'!D26,'9.4'!D26)</f>
        <v>0</v>
      </c>
    </row>
    <row r="25" spans="1:4" s="13" customFormat="1" ht="18" customHeight="1" thickBot="1">
      <c r="A25" s="30" t="s">
        <v>78</v>
      </c>
      <c r="B25" s="146" t="s">
        <v>132</v>
      </c>
      <c r="C25" s="22">
        <f>SUM('9.1'!C27,'9.2'!C27,'9.3'!C27,'9.4'!C27)</f>
        <v>0</v>
      </c>
      <c r="D25" s="22">
        <f>SUM('9.1'!D27,'9.2'!D27,'9.3'!D27,'9.4'!D27)</f>
        <v>0</v>
      </c>
    </row>
    <row r="26" spans="1:4" s="13" customFormat="1" ht="18" customHeight="1" thickBot="1">
      <c r="A26" s="27" t="s">
        <v>79</v>
      </c>
      <c r="B26" s="147" t="s">
        <v>133</v>
      </c>
      <c r="C26" s="20">
        <f>+C27+C30+C31+C32</f>
        <v>64182140</v>
      </c>
      <c r="D26" s="20">
        <f>+D27+D30+D31+D32</f>
        <v>64182140</v>
      </c>
    </row>
    <row r="27" spans="1:4" s="13" customFormat="1" ht="18" customHeight="1">
      <c r="A27" s="28" t="s">
        <v>134</v>
      </c>
      <c r="B27" s="136" t="s">
        <v>140</v>
      </c>
      <c r="C27" s="33">
        <f>+C28+C29</f>
        <v>56962357</v>
      </c>
      <c r="D27" s="33">
        <f>+D28+D29</f>
        <v>56962357</v>
      </c>
    </row>
    <row r="28" spans="1:4" s="13" customFormat="1" ht="18" customHeight="1">
      <c r="A28" s="29" t="s">
        <v>135</v>
      </c>
      <c r="B28" s="60" t="s">
        <v>298</v>
      </c>
      <c r="C28" s="22">
        <f>SUM('9.1'!C30,'9.2'!C30,'9.3'!C30,'9.4'!C30)</f>
        <v>1913763</v>
      </c>
      <c r="D28" s="22">
        <f>SUM('9.1'!D30,'9.2'!D30,'9.3'!D30,'9.4'!D30)</f>
        <v>1913763</v>
      </c>
    </row>
    <row r="29" spans="1:4" s="13" customFormat="1" ht="18" customHeight="1">
      <c r="A29" s="29" t="s">
        <v>136</v>
      </c>
      <c r="B29" s="60" t="s">
        <v>299</v>
      </c>
      <c r="C29" s="22">
        <f>SUM('9.1'!C31,'9.2'!C31,'9.3'!C31,'9.4'!C31)</f>
        <v>55048594</v>
      </c>
      <c r="D29" s="22">
        <f>SUM('9.1'!D31,'9.2'!D31,'9.3'!D31,'9.4'!D31)</f>
        <v>55048594</v>
      </c>
    </row>
    <row r="30" spans="1:4" s="13" customFormat="1" ht="18" customHeight="1">
      <c r="A30" s="29" t="s">
        <v>137</v>
      </c>
      <c r="B30" s="60" t="s">
        <v>300</v>
      </c>
      <c r="C30" s="22">
        <f>SUM('9.1'!C32,'9.2'!C32,'9.3'!C32,'9.4'!C32)</f>
        <v>6520562</v>
      </c>
      <c r="D30" s="22">
        <f>SUM('9.1'!D32,'9.2'!D32,'9.3'!D32,'9.4'!D32)</f>
        <v>6520562</v>
      </c>
    </row>
    <row r="31" spans="1:4" s="13" customFormat="1" ht="18.75">
      <c r="A31" s="29" t="s">
        <v>138</v>
      </c>
      <c r="B31" s="60" t="s">
        <v>141</v>
      </c>
      <c r="C31" s="22">
        <f>SUM('9.1'!C33,'9.2'!C33,'9.3'!C33,'9.4'!C33)</f>
        <v>0</v>
      </c>
      <c r="D31" s="22">
        <f>SUM('9.1'!D33,'9.2'!D33,'9.3'!D33,'9.4'!D33)</f>
        <v>0</v>
      </c>
    </row>
    <row r="32" spans="1:4" s="13" customFormat="1" ht="18" customHeight="1" thickBot="1">
      <c r="A32" s="30" t="s">
        <v>139</v>
      </c>
      <c r="B32" s="146" t="s">
        <v>142</v>
      </c>
      <c r="C32" s="22">
        <f>SUM('9.1'!C34,'9.2'!C34,'9.3'!C34,'9.4'!C34)</f>
        <v>699221</v>
      </c>
      <c r="D32" s="22">
        <f>SUM('9.1'!D34,'9.2'!D34,'9.3'!D34,'9.4'!D34)</f>
        <v>699221</v>
      </c>
    </row>
    <row r="33" spans="1:4" s="13" customFormat="1" ht="18" customHeight="1" thickBot="1">
      <c r="A33" s="27" t="s">
        <v>6</v>
      </c>
      <c r="B33" s="147" t="s">
        <v>143</v>
      </c>
      <c r="C33" s="20">
        <f>SUM(C34:C43)</f>
        <v>97540251</v>
      </c>
      <c r="D33" s="20">
        <f>SUM(D34:D43)</f>
        <v>108213208</v>
      </c>
    </row>
    <row r="34" spans="1:4" s="13" customFormat="1" ht="18" customHeight="1">
      <c r="A34" s="28" t="s">
        <v>42</v>
      </c>
      <c r="B34" s="136" t="s">
        <v>146</v>
      </c>
      <c r="C34" s="22">
        <f>SUM('9.1'!C36,'9.2'!C36,'9.3'!C36,'9.4'!C36)</f>
        <v>0</v>
      </c>
      <c r="D34" s="22">
        <f>SUM('9.1'!D36,'9.2'!D36,'9.3'!D36,'9.4'!D36)</f>
        <v>0</v>
      </c>
    </row>
    <row r="35" spans="1:4" s="13" customFormat="1" ht="18" customHeight="1">
      <c r="A35" s="29" t="s">
        <v>43</v>
      </c>
      <c r="B35" s="60" t="s">
        <v>301</v>
      </c>
      <c r="C35" s="22">
        <f>SUM('9.1'!C37,'9.2'!C37,'9.3'!C37,'9.4'!C37)</f>
        <v>81374925</v>
      </c>
      <c r="D35" s="22">
        <f>SUM('9.1'!D37,'9.2'!D37,'9.3'!D37,'9.4'!D37)</f>
        <v>92047882</v>
      </c>
    </row>
    <row r="36" spans="1:4" s="13" customFormat="1" ht="18" customHeight="1">
      <c r="A36" s="29" t="s">
        <v>44</v>
      </c>
      <c r="B36" s="60" t="s">
        <v>302</v>
      </c>
      <c r="C36" s="22">
        <f>SUM('9.1'!C38,'9.2'!C38,'9.3'!C38,'9.4'!C38)</f>
        <v>903183</v>
      </c>
      <c r="D36" s="22">
        <f>SUM('9.1'!D38,'9.2'!D38,'9.3'!D38,'9.4'!D38)</f>
        <v>903183</v>
      </c>
    </row>
    <row r="37" spans="1:4" s="13" customFormat="1" ht="18" customHeight="1">
      <c r="A37" s="29" t="s">
        <v>81</v>
      </c>
      <c r="B37" s="60" t="s">
        <v>303</v>
      </c>
      <c r="C37" s="22">
        <f>SUM('9.1'!C39,'9.2'!C39,'9.3'!C39,'9.4'!C39)</f>
        <v>0</v>
      </c>
      <c r="D37" s="22">
        <f>SUM('9.1'!D39,'9.2'!D39,'9.3'!D39,'9.4'!D39)</f>
        <v>0</v>
      </c>
    </row>
    <row r="38" spans="1:4" s="13" customFormat="1" ht="18" customHeight="1">
      <c r="A38" s="29" t="s">
        <v>82</v>
      </c>
      <c r="B38" s="60" t="s">
        <v>304</v>
      </c>
      <c r="C38" s="22">
        <f>SUM('9.1'!C40,'9.2'!C40,'9.3'!C40,'9.4'!C40)</f>
        <v>3907613</v>
      </c>
      <c r="D38" s="22">
        <f>SUM('9.1'!D40,'9.2'!D40,'9.3'!D40,'9.4'!D40)</f>
        <v>3907613</v>
      </c>
    </row>
    <row r="39" spans="1:4" s="13" customFormat="1" ht="18" customHeight="1">
      <c r="A39" s="29" t="s">
        <v>83</v>
      </c>
      <c r="B39" s="60" t="s">
        <v>305</v>
      </c>
      <c r="C39" s="22">
        <f>SUM('9.1'!C41,'9.2'!C41,'9.3'!C41,'9.4'!C41)</f>
        <v>11354530</v>
      </c>
      <c r="D39" s="22">
        <f>SUM('9.1'!D41,'9.2'!D41,'9.3'!D41,'9.4'!D41)</f>
        <v>11354530</v>
      </c>
    </row>
    <row r="40" spans="1:4" s="13" customFormat="1" ht="18" customHeight="1">
      <c r="A40" s="29" t="s">
        <v>84</v>
      </c>
      <c r="B40" s="60" t="s">
        <v>147</v>
      </c>
      <c r="C40" s="22">
        <f>SUM('9.1'!C42,'9.2'!C42,'9.3'!C42,'9.4'!C42)</f>
        <v>0</v>
      </c>
      <c r="D40" s="22">
        <f>SUM('9.1'!D42,'9.2'!D42,'9.3'!D42,'9.4'!D42)</f>
        <v>0</v>
      </c>
    </row>
    <row r="41" spans="1:4" s="13" customFormat="1" ht="18" customHeight="1">
      <c r="A41" s="29" t="s">
        <v>85</v>
      </c>
      <c r="B41" s="60" t="s">
        <v>148</v>
      </c>
      <c r="C41" s="22">
        <f>SUM('9.1'!C43,'9.2'!C43,'9.3'!C43,'9.4'!C43)</f>
        <v>0</v>
      </c>
      <c r="D41" s="22">
        <f>SUM('9.1'!D43,'9.2'!D43,'9.3'!D43,'9.4'!D43)</f>
        <v>0</v>
      </c>
    </row>
    <row r="42" spans="1:4" s="13" customFormat="1" ht="18" customHeight="1">
      <c r="A42" s="29" t="s">
        <v>144</v>
      </c>
      <c r="B42" s="60" t="s">
        <v>149</v>
      </c>
      <c r="C42" s="22">
        <f>SUM('9.1'!C44,'9.2'!C44,'9.3'!C44,'9.4'!C44)</f>
        <v>0</v>
      </c>
      <c r="D42" s="22">
        <f>SUM('9.1'!D44,'9.2'!D44,'9.3'!D44,'9.4'!D44)</f>
        <v>0</v>
      </c>
    </row>
    <row r="43" spans="1:4" s="13" customFormat="1" ht="18" customHeight="1" thickBot="1">
      <c r="A43" s="30" t="s">
        <v>145</v>
      </c>
      <c r="B43" s="146" t="s">
        <v>306</v>
      </c>
      <c r="C43" s="22">
        <f>SUM('9.1'!C45,'9.2'!C45,'9.3'!C45,'9.4'!C45)</f>
        <v>0</v>
      </c>
      <c r="D43" s="22">
        <f>SUM('9.1'!D45,'9.2'!D45,'9.3'!D45,'9.4'!D45)</f>
        <v>0</v>
      </c>
    </row>
    <row r="44" spans="1:4" s="13" customFormat="1" ht="18" customHeight="1" thickBot="1">
      <c r="A44" s="27" t="s">
        <v>7</v>
      </c>
      <c r="B44" s="147" t="s">
        <v>150</v>
      </c>
      <c r="C44" s="20">
        <f>SUM(C45:C49)</f>
        <v>0</v>
      </c>
      <c r="D44" s="20">
        <f>SUM(D45:D49)</f>
        <v>0</v>
      </c>
    </row>
    <row r="45" spans="1:4" s="13" customFormat="1" ht="18" customHeight="1">
      <c r="A45" s="28" t="s">
        <v>45</v>
      </c>
      <c r="B45" s="136" t="s">
        <v>154</v>
      </c>
      <c r="C45" s="22">
        <f>SUM('9.1'!C47,'9.2'!C47,'9.3'!C47,'9.4'!C47)</f>
        <v>0</v>
      </c>
      <c r="D45" s="22">
        <f>SUM('9.1'!D47,'9.2'!D47,'9.3'!D47,'9.4'!D47)</f>
        <v>0</v>
      </c>
    </row>
    <row r="46" spans="1:4" s="13" customFormat="1" ht="18" customHeight="1">
      <c r="A46" s="29" t="s">
        <v>46</v>
      </c>
      <c r="B46" s="60" t="s">
        <v>155</v>
      </c>
      <c r="C46" s="22">
        <f>SUM('9.1'!C48,'9.2'!C48,'9.3'!C48,'9.4'!C48)</f>
        <v>0</v>
      </c>
      <c r="D46" s="22">
        <f>SUM('9.1'!D48,'9.2'!D48,'9.3'!D48,'9.4'!D48)</f>
        <v>0</v>
      </c>
    </row>
    <row r="47" spans="1:4" s="13" customFormat="1" ht="18" customHeight="1">
      <c r="A47" s="29" t="s">
        <v>151</v>
      </c>
      <c r="B47" s="60" t="s">
        <v>156</v>
      </c>
      <c r="C47" s="22">
        <f>SUM('9.1'!C49,'9.2'!C49,'9.3'!C49,'9.4'!C49)</f>
        <v>0</v>
      </c>
      <c r="D47" s="22">
        <f>SUM('9.1'!D49,'9.2'!D49,'9.3'!D49,'9.4'!D49)</f>
        <v>0</v>
      </c>
    </row>
    <row r="48" spans="1:4" s="13" customFormat="1" ht="18" customHeight="1">
      <c r="A48" s="29" t="s">
        <v>152</v>
      </c>
      <c r="B48" s="60" t="s">
        <v>157</v>
      </c>
      <c r="C48" s="22">
        <f>SUM('9.1'!C50,'9.2'!C50,'9.3'!C50,'9.4'!C50)</f>
        <v>0</v>
      </c>
      <c r="D48" s="22">
        <f>SUM('9.1'!D50,'9.2'!D50,'9.3'!D50,'9.4'!D50)</f>
        <v>0</v>
      </c>
    </row>
    <row r="49" spans="1:4" s="13" customFormat="1" ht="18" customHeight="1" thickBot="1">
      <c r="A49" s="30" t="s">
        <v>153</v>
      </c>
      <c r="B49" s="146" t="s">
        <v>158</v>
      </c>
      <c r="C49" s="22">
        <f>SUM('9.1'!C51,'9.2'!C51,'9.3'!C51,'9.4'!C51)</f>
        <v>0</v>
      </c>
      <c r="D49" s="22">
        <f>SUM('9.1'!D51,'9.2'!D51,'9.3'!D51,'9.4'!D51)</f>
        <v>0</v>
      </c>
    </row>
    <row r="50" spans="1:4" s="13" customFormat="1" ht="26.25" thickBot="1">
      <c r="A50" s="27" t="s">
        <v>86</v>
      </c>
      <c r="B50" s="147" t="s">
        <v>297</v>
      </c>
      <c r="C50" s="20">
        <f>SUM(C51:C53)</f>
        <v>0</v>
      </c>
      <c r="D50" s="20">
        <f>SUM(D51:D53)</f>
        <v>0</v>
      </c>
    </row>
    <row r="51" spans="1:4" s="13" customFormat="1" ht="27">
      <c r="A51" s="28" t="s">
        <v>47</v>
      </c>
      <c r="B51" s="136" t="s">
        <v>280</v>
      </c>
      <c r="C51" s="22">
        <f>SUM('9.1'!C53,'9.2'!C53,'9.3'!C53,'9.4'!C53)</f>
        <v>0</v>
      </c>
      <c r="D51" s="22">
        <f>SUM('9.1'!D53,'9.2'!D53,'9.3'!D53,'9.4'!D53)</f>
        <v>0</v>
      </c>
    </row>
    <row r="52" spans="1:4" s="13" customFormat="1" ht="27">
      <c r="A52" s="29" t="s">
        <v>48</v>
      </c>
      <c r="B52" s="60" t="s">
        <v>281</v>
      </c>
      <c r="C52" s="22">
        <f>SUM('9.1'!C54,'9.2'!C54,'9.3'!C54,'9.4'!C54)</f>
        <v>0</v>
      </c>
      <c r="D52" s="22">
        <f>SUM('9.1'!D54,'9.2'!D54,'9.3'!D54,'9.4'!D54)</f>
        <v>0</v>
      </c>
    </row>
    <row r="53" spans="1:4" s="13" customFormat="1" ht="18.75">
      <c r="A53" s="29" t="s">
        <v>161</v>
      </c>
      <c r="B53" s="60" t="s">
        <v>159</v>
      </c>
      <c r="C53" s="22">
        <f>SUM('9.1'!C55,'9.2'!C55,'9.3'!C55,'9.4'!C55)</f>
        <v>0</v>
      </c>
      <c r="D53" s="22">
        <f>SUM('9.1'!D55,'9.2'!D55,'9.3'!D55,'9.4'!D55)</f>
        <v>0</v>
      </c>
    </row>
    <row r="54" spans="1:4" s="13" customFormat="1" ht="19.5" thickBot="1">
      <c r="A54" s="30" t="s">
        <v>162</v>
      </c>
      <c r="B54" s="146" t="s">
        <v>160</v>
      </c>
      <c r="C54" s="22">
        <f>SUM('9.1'!C56,'9.2'!C56,'9.3'!C56,'9.4'!C56)</f>
        <v>0</v>
      </c>
      <c r="D54" s="22">
        <f>SUM('9.1'!D56,'9.2'!D56,'9.3'!D56,'9.4'!D56)</f>
        <v>0</v>
      </c>
    </row>
    <row r="55" spans="1:4" s="13" customFormat="1" ht="18" customHeight="1" thickBot="1">
      <c r="A55" s="27" t="s">
        <v>9</v>
      </c>
      <c r="B55" s="145" t="s">
        <v>163</v>
      </c>
      <c r="C55" s="20">
        <f>SUM(C56:C58)</f>
        <v>0</v>
      </c>
      <c r="D55" s="20">
        <f>SUM(D56:D58)</f>
        <v>0</v>
      </c>
    </row>
    <row r="56" spans="1:4" s="13" customFormat="1" ht="27">
      <c r="A56" s="28" t="s">
        <v>87</v>
      </c>
      <c r="B56" s="136" t="s">
        <v>282</v>
      </c>
      <c r="C56" s="22">
        <f>SUM('9.1'!C58,'9.2'!C58,'9.3'!C58,'9.4'!C58)</f>
        <v>0</v>
      </c>
      <c r="D56" s="22">
        <f>SUM('9.1'!D58,'9.2'!D58,'9.3'!D58,'9.4'!D58)</f>
        <v>0</v>
      </c>
    </row>
    <row r="57" spans="1:4" s="13" customFormat="1" ht="18.75">
      <c r="A57" s="29" t="s">
        <v>88</v>
      </c>
      <c r="B57" s="60" t="s">
        <v>283</v>
      </c>
      <c r="C57" s="22">
        <f>SUM('9.1'!C59,'9.2'!C59,'9.3'!C59,'9.4'!C59)</f>
        <v>0</v>
      </c>
      <c r="D57" s="22">
        <f>SUM('9.1'!D59,'9.2'!D59,'9.3'!D59,'9.4'!D59)</f>
        <v>0</v>
      </c>
    </row>
    <row r="58" spans="1:4" s="13" customFormat="1" ht="18.75">
      <c r="A58" s="29" t="s">
        <v>106</v>
      </c>
      <c r="B58" s="60" t="s">
        <v>165</v>
      </c>
      <c r="C58" s="22">
        <f>SUM('9.1'!C60,'9.2'!C60,'9.3'!C60,'9.4'!C60)</f>
        <v>0</v>
      </c>
      <c r="D58" s="22">
        <f>SUM('9.1'!D60,'9.2'!D60,'9.3'!D60,'9.4'!D60)</f>
        <v>0</v>
      </c>
    </row>
    <row r="59" spans="1:4" s="13" customFormat="1" ht="19.5" thickBot="1">
      <c r="A59" s="30" t="s">
        <v>164</v>
      </c>
      <c r="B59" s="146" t="s">
        <v>166</v>
      </c>
      <c r="C59" s="22">
        <f>SUM('9.1'!C61,'9.2'!C61,'9.3'!C61,'9.4'!C61)</f>
        <v>0</v>
      </c>
      <c r="D59" s="22">
        <f>SUM('9.1'!D61,'9.2'!D61,'9.3'!D61,'9.4'!D61)</f>
        <v>0</v>
      </c>
    </row>
    <row r="60" spans="1:4" s="13" customFormat="1" ht="19.5" thickBot="1">
      <c r="A60" s="27" t="s">
        <v>10</v>
      </c>
      <c r="B60" s="147" t="s">
        <v>167</v>
      </c>
      <c r="C60" s="20">
        <f>+C5+C12+C19+C26+C33+C44+C50+C55</f>
        <v>355402213</v>
      </c>
      <c r="D60" s="20">
        <f>+D5+D12+D19+D26+D33+D44+D50+D55</f>
        <v>395057840</v>
      </c>
    </row>
    <row r="61" spans="1:4" s="13" customFormat="1" ht="18" customHeight="1" thickBot="1">
      <c r="A61" s="34" t="s">
        <v>269</v>
      </c>
      <c r="B61" s="145" t="s">
        <v>322</v>
      </c>
      <c r="C61" s="20">
        <f>SUM(C62:C64)</f>
        <v>0</v>
      </c>
      <c r="D61" s="20">
        <f>SUM(D62:D64)</f>
        <v>0</v>
      </c>
    </row>
    <row r="62" spans="1:4" s="13" customFormat="1" ht="18" customHeight="1">
      <c r="A62" s="28" t="s">
        <v>196</v>
      </c>
      <c r="B62" s="136" t="s">
        <v>168</v>
      </c>
      <c r="C62" s="22">
        <f>SUM('9.1'!C64,'9.2'!C64,'9.3'!C64,'9.4'!C64)</f>
        <v>0</v>
      </c>
      <c r="D62" s="22">
        <f>SUM('9.1'!D64,'9.2'!D64,'9.3'!D64,'9.4'!D64)</f>
        <v>0</v>
      </c>
    </row>
    <row r="63" spans="1:4" s="13" customFormat="1" ht="27">
      <c r="A63" s="29" t="s">
        <v>205</v>
      </c>
      <c r="B63" s="60" t="s">
        <v>169</v>
      </c>
      <c r="C63" s="22">
        <f>SUM('9.1'!C65,'9.2'!C65,'9.3'!C65,'9.4'!C65)</f>
        <v>0</v>
      </c>
      <c r="D63" s="22">
        <f>SUM('9.1'!D65,'9.2'!D65,'9.3'!D65,'9.4'!D65)</f>
        <v>0</v>
      </c>
    </row>
    <row r="64" spans="1:4" s="13" customFormat="1" ht="19.5" thickBot="1">
      <c r="A64" s="30" t="s">
        <v>206</v>
      </c>
      <c r="B64" s="148" t="s">
        <v>170</v>
      </c>
      <c r="C64" s="22">
        <f>SUM('9.1'!C66,'9.2'!C66,'9.3'!C66,'9.4'!C66)</f>
        <v>0</v>
      </c>
      <c r="D64" s="22">
        <f>SUM('9.1'!D66,'9.2'!D66,'9.3'!D66,'9.4'!D66)</f>
        <v>0</v>
      </c>
    </row>
    <row r="65" spans="1:4" s="13" customFormat="1" ht="18" customHeight="1" thickBot="1">
      <c r="A65" s="34" t="s">
        <v>171</v>
      </c>
      <c r="B65" s="145" t="s">
        <v>172</v>
      </c>
      <c r="C65" s="20">
        <f>SUM(C66:C69)</f>
        <v>0</v>
      </c>
      <c r="D65" s="20">
        <f>SUM(D66:D69)</f>
        <v>0</v>
      </c>
    </row>
    <row r="66" spans="1:4" s="13" customFormat="1" ht="18.75">
      <c r="A66" s="28" t="s">
        <v>69</v>
      </c>
      <c r="B66" s="136" t="s">
        <v>173</v>
      </c>
      <c r="C66" s="22">
        <f>SUM('9.1'!C68,'9.2'!C68,'9.3'!C68,'9.4'!C68)</f>
        <v>0</v>
      </c>
      <c r="D66" s="22">
        <f>SUM('9.1'!D68,'9.2'!D68,'9.3'!D68,'9.4'!D68)</f>
        <v>0</v>
      </c>
    </row>
    <row r="67" spans="1:4" s="13" customFormat="1" ht="18.75">
      <c r="A67" s="29" t="s">
        <v>70</v>
      </c>
      <c r="B67" s="60" t="s">
        <v>174</v>
      </c>
      <c r="C67" s="22">
        <f>SUM('9.1'!C69,'9.2'!C69,'9.3'!C69,'9.4'!C69)</f>
        <v>0</v>
      </c>
      <c r="D67" s="22">
        <f>SUM('9.1'!D69,'9.2'!D69,'9.3'!D69,'9.4'!D69)</f>
        <v>0</v>
      </c>
    </row>
    <row r="68" spans="1:4" s="13" customFormat="1" ht="18.75">
      <c r="A68" s="29" t="s">
        <v>197</v>
      </c>
      <c r="B68" s="60" t="s">
        <v>175</v>
      </c>
      <c r="C68" s="22">
        <f>SUM('9.1'!C70,'9.2'!C70,'9.3'!C70,'9.4'!C70)</f>
        <v>0</v>
      </c>
      <c r="D68" s="22">
        <f>SUM('9.1'!D70,'9.2'!D70,'9.3'!D70,'9.4'!D70)</f>
        <v>0</v>
      </c>
    </row>
    <row r="69" spans="1:4" s="13" customFormat="1" ht="19.5" thickBot="1">
      <c r="A69" s="30" t="s">
        <v>198</v>
      </c>
      <c r="B69" s="146" t="s">
        <v>176</v>
      </c>
      <c r="C69" s="22">
        <f>SUM('9.1'!C71,'9.2'!C71,'9.3'!C71,'9.4'!C71)</f>
        <v>0</v>
      </c>
      <c r="D69" s="22">
        <f>SUM('9.1'!D71,'9.2'!D71,'9.3'!D71,'9.4'!D71)</f>
        <v>0</v>
      </c>
    </row>
    <row r="70" spans="1:4" s="13" customFormat="1" ht="18" customHeight="1" thickBot="1">
      <c r="A70" s="34" t="s">
        <v>177</v>
      </c>
      <c r="B70" s="145" t="s">
        <v>178</v>
      </c>
      <c r="C70" s="20">
        <f>SUM(C71:C72)</f>
        <v>530118019</v>
      </c>
      <c r="D70" s="20">
        <f>SUM(D71:D72)</f>
        <v>510684682</v>
      </c>
    </row>
    <row r="71" spans="1:4" s="13" customFormat="1" ht="18" customHeight="1">
      <c r="A71" s="28" t="s">
        <v>199</v>
      </c>
      <c r="B71" s="136" t="s">
        <v>179</v>
      </c>
      <c r="C71" s="22">
        <f>SUM('9.1'!C73,'9.2'!C73,'9.3'!C73,'9.4'!C73)</f>
        <v>530118019</v>
      </c>
      <c r="D71" s="22">
        <f>SUM('9.1'!D73,'9.2'!D73,'9.3'!D73,'9.4'!D73)</f>
        <v>510684682</v>
      </c>
    </row>
    <row r="72" spans="1:4" s="13" customFormat="1" ht="18" customHeight="1" thickBot="1">
      <c r="A72" s="30" t="s">
        <v>200</v>
      </c>
      <c r="B72" s="136" t="s">
        <v>327</v>
      </c>
      <c r="C72" s="22"/>
      <c r="D72" s="22"/>
    </row>
    <row r="73" spans="1:4" s="13" customFormat="1" ht="18" customHeight="1" thickBot="1">
      <c r="A73" s="34" t="s">
        <v>180</v>
      </c>
      <c r="B73" s="145" t="s">
        <v>181</v>
      </c>
      <c r="C73" s="20">
        <f>SUM(C74:C76)</f>
        <v>0</v>
      </c>
      <c r="D73" s="20">
        <f>SUM(D74:D76)</f>
        <v>0</v>
      </c>
    </row>
    <row r="74" spans="1:4" s="13" customFormat="1" ht="18" customHeight="1">
      <c r="A74" s="28" t="s">
        <v>201</v>
      </c>
      <c r="B74" s="136" t="s">
        <v>310</v>
      </c>
      <c r="C74" s="22">
        <f>SUM('9.1'!C76,'9.2'!C76,'9.3'!C76,'9.4'!C76)</f>
        <v>0</v>
      </c>
      <c r="D74" s="22">
        <f>SUM('9.1'!D76,'9.2'!D76,'9.3'!D76,'9.4'!D76)</f>
        <v>0</v>
      </c>
    </row>
    <row r="75" spans="1:4" s="13" customFormat="1" ht="18" customHeight="1">
      <c r="A75" s="29" t="s">
        <v>202</v>
      </c>
      <c r="B75" s="60" t="s">
        <v>182</v>
      </c>
      <c r="C75" s="22">
        <f>SUM('9.1'!C77,'9.2'!C77,'9.3'!C77,'9.4'!C77)</f>
        <v>0</v>
      </c>
      <c r="D75" s="22">
        <f>SUM('9.1'!D77,'9.2'!D77,'9.3'!D77,'9.4'!D77)</f>
        <v>0</v>
      </c>
    </row>
    <row r="76" spans="1:4" s="13" customFormat="1" ht="18" customHeight="1" thickBot="1">
      <c r="A76" s="30" t="s">
        <v>203</v>
      </c>
      <c r="B76" s="146" t="s">
        <v>183</v>
      </c>
      <c r="C76" s="22">
        <v>0</v>
      </c>
      <c r="D76" s="22">
        <v>0</v>
      </c>
    </row>
    <row r="77" spans="1:4" s="13" customFormat="1" ht="18" customHeight="1" thickBot="1">
      <c r="A77" s="34" t="s">
        <v>184</v>
      </c>
      <c r="B77" s="145" t="s">
        <v>204</v>
      </c>
      <c r="C77" s="20">
        <f>SUM(C78:C81)</f>
        <v>0</v>
      </c>
      <c r="D77" s="20">
        <f>SUM(D78:D81)</f>
        <v>0</v>
      </c>
    </row>
    <row r="78" spans="1:4" s="13" customFormat="1" ht="18" customHeight="1">
      <c r="A78" s="35" t="s">
        <v>185</v>
      </c>
      <c r="B78" s="136" t="s">
        <v>186</v>
      </c>
      <c r="C78" s="22">
        <f>SUM('9.1'!C80,'9.2'!C80,'9.3'!C80,'9.4'!C80)</f>
        <v>0</v>
      </c>
      <c r="D78" s="22">
        <f>SUM('9.1'!D80,'9.2'!D80,'9.3'!D80,'9.4'!D80)</f>
        <v>0</v>
      </c>
    </row>
    <row r="79" spans="1:4" s="13" customFormat="1" ht="30">
      <c r="A79" s="36" t="s">
        <v>187</v>
      </c>
      <c r="B79" s="60" t="s">
        <v>188</v>
      </c>
      <c r="C79" s="22">
        <f>SUM('9.1'!C81,'9.2'!C81,'9.3'!C81,'9.4'!C81)</f>
        <v>0</v>
      </c>
      <c r="D79" s="22">
        <f>SUM('9.1'!D81,'9.2'!D81,'9.3'!D81,'9.4'!D81)</f>
        <v>0</v>
      </c>
    </row>
    <row r="80" spans="1:4" s="13" customFormat="1" ht="20.25" customHeight="1">
      <c r="A80" s="36" t="s">
        <v>189</v>
      </c>
      <c r="B80" s="60" t="s">
        <v>190</v>
      </c>
      <c r="C80" s="22">
        <f>SUM('9.1'!C82,'9.2'!C82,'9.3'!C82,'9.4'!C82)</f>
        <v>0</v>
      </c>
      <c r="D80" s="22">
        <f>SUM('9.1'!D82,'9.2'!D82,'9.3'!D82,'9.4'!D82)</f>
        <v>0</v>
      </c>
    </row>
    <row r="81" spans="1:4" s="13" customFormat="1" ht="18" customHeight="1" thickBot="1">
      <c r="A81" s="37" t="s">
        <v>191</v>
      </c>
      <c r="B81" s="146" t="s">
        <v>192</v>
      </c>
      <c r="C81" s="22">
        <f>SUM('9.1'!C83,'9.2'!C83,'9.3'!C83,'9.4'!C83)</f>
        <v>0</v>
      </c>
      <c r="D81" s="22">
        <f>SUM('9.1'!D83,'9.2'!D83,'9.3'!D83,'9.4'!D83)</f>
        <v>0</v>
      </c>
    </row>
    <row r="82" spans="1:4" s="13" customFormat="1" ht="18" customHeight="1" thickBot="1">
      <c r="A82" s="34" t="s">
        <v>193</v>
      </c>
      <c r="B82" s="145" t="s">
        <v>318</v>
      </c>
      <c r="C82" s="22">
        <f>SUM('9.1'!C84,'9.2'!C84,'9.3'!C84,'9.4'!C84)</f>
        <v>0</v>
      </c>
      <c r="D82" s="22">
        <f>SUM('9.1'!D84,'9.2'!D84,'9.3'!D84,'9.4'!D84)</f>
        <v>0</v>
      </c>
    </row>
    <row r="83" spans="1:4" s="13" customFormat="1" ht="19.5" thickBot="1">
      <c r="A83" s="34" t="s">
        <v>194</v>
      </c>
      <c r="B83" s="149" t="s">
        <v>195</v>
      </c>
      <c r="C83" s="20">
        <f>+C61+C65+C70+C73+C77+C82</f>
        <v>530118019</v>
      </c>
      <c r="D83" s="20">
        <f>+D61+D65+D70+D73+D77+D82</f>
        <v>510684682</v>
      </c>
    </row>
    <row r="84" spans="1:4" s="13" customFormat="1" ht="18" customHeight="1" thickBot="1">
      <c r="A84" s="39" t="s">
        <v>207</v>
      </c>
      <c r="B84" s="150" t="s">
        <v>273</v>
      </c>
      <c r="C84" s="20">
        <f>+C60+C83</f>
        <v>885520232</v>
      </c>
      <c r="D84" s="20">
        <f>+D60+D83</f>
        <v>905742522</v>
      </c>
    </row>
    <row r="85" spans="1:4" s="13" customFormat="1" ht="19.5" thickBot="1">
      <c r="A85" s="194"/>
      <c r="B85" s="151"/>
      <c r="C85" s="41"/>
      <c r="D85" s="53">
        <f>+D64+D84</f>
        <v>905742522</v>
      </c>
    </row>
    <row r="86" spans="1:4" s="7" customFormat="1" ht="18" customHeight="1" thickBot="1">
      <c r="A86" s="43" t="s">
        <v>32</v>
      </c>
      <c r="B86" s="152"/>
      <c r="C86" s="44"/>
      <c r="D86" s="44"/>
    </row>
    <row r="87" spans="1:4" s="14" customFormat="1" ht="18" customHeight="1" thickBot="1">
      <c r="A87" s="45" t="s">
        <v>2</v>
      </c>
      <c r="B87" s="153" t="s">
        <v>316</v>
      </c>
      <c r="C87" s="46">
        <f>SUM(C88:C92)</f>
        <v>356605082</v>
      </c>
      <c r="D87" s="46">
        <f>SUM(D88:D92)</f>
        <v>367216388</v>
      </c>
    </row>
    <row r="88" spans="1:4" s="7" customFormat="1" ht="18" customHeight="1">
      <c r="A88" s="47" t="s">
        <v>49</v>
      </c>
      <c r="B88" s="154" t="s">
        <v>29</v>
      </c>
      <c r="C88" s="22">
        <f>SUM('9.1'!C90,'9.2'!C90,'9.3'!C90,'9.4'!C90)</f>
        <v>181656399</v>
      </c>
      <c r="D88" s="22">
        <f>SUM('9.1'!D90,'9.2'!D90,'9.3'!D90,'9.4'!D90)</f>
        <v>177563908</v>
      </c>
    </row>
    <row r="89" spans="1:4" s="13" customFormat="1" ht="18" customHeight="1">
      <c r="A89" s="29" t="s">
        <v>50</v>
      </c>
      <c r="B89" s="62" t="s">
        <v>89</v>
      </c>
      <c r="C89" s="22">
        <f>SUM('9.1'!C91,'9.2'!C91,'9.3'!C91,'9.4'!C91)</f>
        <v>37404129</v>
      </c>
      <c r="D89" s="22">
        <f>SUM('9.1'!D91,'9.2'!D91,'9.3'!D91,'9.4'!D91)</f>
        <v>44018616</v>
      </c>
    </row>
    <row r="90" spans="1:4" s="7" customFormat="1" ht="18" customHeight="1">
      <c r="A90" s="29" t="s">
        <v>51</v>
      </c>
      <c r="B90" s="62" t="s">
        <v>68</v>
      </c>
      <c r="C90" s="22">
        <f>SUM('9.1'!C92,'9.2'!C92,'9.3'!C92,'9.4'!C92)</f>
        <v>120181594</v>
      </c>
      <c r="D90" s="22">
        <f>SUM('9.1'!D92,'9.2'!D92,'9.3'!D92,'9.4'!D92)</f>
        <v>124775704</v>
      </c>
    </row>
    <row r="91" spans="1:4" s="7" customFormat="1" ht="18" customHeight="1">
      <c r="A91" s="29" t="s">
        <v>52</v>
      </c>
      <c r="B91" s="155" t="s">
        <v>90</v>
      </c>
      <c r="C91" s="22">
        <f>SUM('9.1'!C93,'9.2'!C93,'9.3'!C93,'9.4'!C93)</f>
        <v>7352240</v>
      </c>
      <c r="D91" s="22">
        <f>SUM('9.1'!D93,'9.2'!D93,'9.3'!D93,'9.4'!D93)</f>
        <v>10072440</v>
      </c>
    </row>
    <row r="92" spans="1:4" s="7" customFormat="1" ht="18" customHeight="1">
      <c r="A92" s="29" t="s">
        <v>60</v>
      </c>
      <c r="B92" s="156" t="s">
        <v>91</v>
      </c>
      <c r="C92" s="22">
        <f>SUM('9.1'!C94,'9.2'!C94,'9.3'!C94,'9.4'!C94)</f>
        <v>10010720</v>
      </c>
      <c r="D92" s="22">
        <f>SUM('9.1'!D94,'9.2'!D94,'9.3'!D94,'9.4'!D94)</f>
        <v>10785720</v>
      </c>
    </row>
    <row r="93" spans="1:4" s="7" customFormat="1" ht="18" customHeight="1">
      <c r="A93" s="29" t="s">
        <v>53</v>
      </c>
      <c r="B93" s="62" t="s">
        <v>210</v>
      </c>
      <c r="C93" s="22">
        <f>SUM('9.1'!C95,'9.2'!C95,'9.3'!C95,'9.4'!C95)</f>
        <v>0</v>
      </c>
      <c r="D93" s="22">
        <f>SUM('9.1'!D95,'9.2'!D95,'9.3'!D95,'9.4'!D95)</f>
        <v>775000</v>
      </c>
    </row>
    <row r="94" spans="1:4" s="7" customFormat="1" ht="18" customHeight="1">
      <c r="A94" s="29" t="s">
        <v>54</v>
      </c>
      <c r="B94" s="64" t="s">
        <v>211</v>
      </c>
      <c r="C94" s="22">
        <f>SUM('9.1'!C96,'9.2'!C96,'9.3'!C96,'9.4'!C96)</f>
        <v>0</v>
      </c>
      <c r="D94" s="22">
        <f>SUM('9.1'!D96,'9.2'!D96,'9.3'!D96,'9.4'!D96)</f>
        <v>0</v>
      </c>
    </row>
    <row r="95" spans="1:4" s="7" customFormat="1" ht="18" customHeight="1">
      <c r="A95" s="29" t="s">
        <v>61</v>
      </c>
      <c r="B95" s="62" t="s">
        <v>212</v>
      </c>
      <c r="C95" s="22">
        <f>SUM('9.1'!C97,'9.2'!C97,'9.3'!C97,'9.4'!C97)</f>
        <v>0</v>
      </c>
      <c r="D95" s="22">
        <f>SUM('9.1'!D97,'9.2'!D97,'9.3'!D97,'9.4'!D97)</f>
        <v>0</v>
      </c>
    </row>
    <row r="96" spans="1:4" s="7" customFormat="1" ht="18" customHeight="1">
      <c r="A96" s="29" t="s">
        <v>62</v>
      </c>
      <c r="B96" s="62" t="s">
        <v>323</v>
      </c>
      <c r="C96" s="22">
        <f>SUM('9.1'!C98,'9.2'!C98,'9.3'!C98,'9.4'!C98)</f>
        <v>0</v>
      </c>
      <c r="D96" s="22">
        <f>SUM('9.1'!D98,'9.2'!D98,'9.3'!D98,'9.4'!D98)</f>
        <v>0</v>
      </c>
    </row>
    <row r="97" spans="1:4" s="7" customFormat="1" ht="18" customHeight="1">
      <c r="A97" s="29" t="s">
        <v>63</v>
      </c>
      <c r="B97" s="64" t="s">
        <v>214</v>
      </c>
      <c r="C97" s="22">
        <f>SUM('9.1'!C99,'9.2'!C99,'9.3'!C99,'9.4'!C99)</f>
        <v>2600000</v>
      </c>
      <c r="D97" s="22">
        <f>SUM('9.1'!D99,'9.2'!D99,'9.3'!D99,'9.4'!D99)</f>
        <v>2600000</v>
      </c>
    </row>
    <row r="98" spans="1:4" s="7" customFormat="1" ht="18" customHeight="1">
      <c r="A98" s="29" t="s">
        <v>64</v>
      </c>
      <c r="B98" s="64" t="s">
        <v>215</v>
      </c>
      <c r="C98" s="22">
        <f>SUM('9.1'!C100,'9.2'!C100,'9.3'!C100,'9.4'!C100)</f>
        <v>0</v>
      </c>
      <c r="D98" s="22">
        <f>SUM('9.1'!D100,'9.2'!D100,'9.3'!D100,'9.4'!D100)</f>
        <v>0</v>
      </c>
    </row>
    <row r="99" spans="1:4" s="7" customFormat="1" ht="18" customHeight="1">
      <c r="A99" s="29" t="s">
        <v>66</v>
      </c>
      <c r="B99" s="62" t="s">
        <v>324</v>
      </c>
      <c r="C99" s="22">
        <f>SUM('9.1'!C101,'9.2'!C101,'9.3'!C101,'9.4'!C101)</f>
        <v>0</v>
      </c>
      <c r="D99" s="22">
        <f>SUM('9.1'!D101,'9.2'!D101,'9.3'!D101,'9.4'!D101)</f>
        <v>0</v>
      </c>
    </row>
    <row r="100" spans="1:4" s="7" customFormat="1" ht="18" customHeight="1">
      <c r="A100" s="49" t="s">
        <v>92</v>
      </c>
      <c r="B100" s="65" t="s">
        <v>217</v>
      </c>
      <c r="C100" s="22">
        <f>SUM('9.1'!C102,'9.2'!C102,'9.3'!C102,'9.4'!C102)</f>
        <v>0</v>
      </c>
      <c r="D100" s="22">
        <f>SUM('9.1'!D102,'9.2'!D102,'9.3'!D102,'9.4'!D102)</f>
        <v>0</v>
      </c>
    </row>
    <row r="101" spans="1:4" s="7" customFormat="1" ht="18" customHeight="1">
      <c r="A101" s="29" t="s">
        <v>208</v>
      </c>
      <c r="B101" s="65" t="s">
        <v>218</v>
      </c>
      <c r="C101" s="22">
        <f>SUM('9.1'!C103,'9.2'!C103,'9.3'!C103,'9.4'!C103)</f>
        <v>0</v>
      </c>
      <c r="D101" s="22">
        <f>SUM('9.1'!D103,'9.2'!D103,'9.3'!D103,'9.4'!D103)</f>
        <v>0</v>
      </c>
    </row>
    <row r="102" spans="1:4" s="7" customFormat="1" ht="18" customHeight="1" thickBot="1">
      <c r="A102" s="50" t="s">
        <v>209</v>
      </c>
      <c r="B102" s="66" t="s">
        <v>219</v>
      </c>
      <c r="C102" s="22">
        <f>SUM('9.1'!C104,'9.2'!C104,'9.3'!C104,'9.4'!C104)</f>
        <v>7410720</v>
      </c>
      <c r="D102" s="22">
        <f>SUM('9.1'!D104,'9.2'!D104,'9.3'!D104,'9.4'!D104)</f>
        <v>7410720</v>
      </c>
    </row>
    <row r="103" spans="1:4" s="7" customFormat="1" ht="18" customHeight="1" thickBot="1">
      <c r="A103" s="27" t="s">
        <v>3</v>
      </c>
      <c r="B103" s="157" t="s">
        <v>317</v>
      </c>
      <c r="C103" s="20">
        <f>+C104+C106+C108</f>
        <v>519687590</v>
      </c>
      <c r="D103" s="20">
        <f>+D104+D106+D108</f>
        <v>532298574</v>
      </c>
    </row>
    <row r="104" spans="1:4" s="7" customFormat="1" ht="18" customHeight="1">
      <c r="A104" s="28" t="s">
        <v>55</v>
      </c>
      <c r="B104" s="62" t="s">
        <v>105</v>
      </c>
      <c r="C104" s="22">
        <f>SUM('9.1'!C106,'9.2'!C106,'9.3'!C106,'9.4'!C106)</f>
        <v>489687590</v>
      </c>
      <c r="D104" s="22">
        <f>SUM('9.1'!D106,'9.2'!D106,'9.3'!D106,'9.4'!D106)</f>
        <v>333875214</v>
      </c>
    </row>
    <row r="105" spans="1:4" s="7" customFormat="1" ht="18" customHeight="1">
      <c r="A105" s="28" t="s">
        <v>56</v>
      </c>
      <c r="B105" s="65" t="s">
        <v>223</v>
      </c>
      <c r="C105" s="22">
        <f>SUM('9.1'!C107,'9.2'!C107,'9.3'!C107,'9.4'!C107)</f>
        <v>0</v>
      </c>
      <c r="D105" s="22">
        <f>SUM('9.1'!D107,'9.2'!D107,'9.3'!D107,'9.4'!D107)</f>
        <v>0</v>
      </c>
    </row>
    <row r="106" spans="1:4" s="7" customFormat="1" ht="18" customHeight="1">
      <c r="A106" s="28" t="s">
        <v>57</v>
      </c>
      <c r="B106" s="65" t="s">
        <v>93</v>
      </c>
      <c r="C106" s="22">
        <f>SUM('9.1'!C108,'9.2'!C108,'9.3'!C108,'9.4'!C108)</f>
        <v>30000000</v>
      </c>
      <c r="D106" s="22">
        <f>SUM('9.1'!D108,'9.2'!D108,'9.3'!D108,'9.4'!D108)</f>
        <v>198423360</v>
      </c>
    </row>
    <row r="107" spans="1:4" s="7" customFormat="1" ht="18" customHeight="1">
      <c r="A107" s="28" t="s">
        <v>58</v>
      </c>
      <c r="B107" s="65" t="s">
        <v>224</v>
      </c>
      <c r="C107" s="22">
        <f>SUM('9.1'!C109,'9.2'!C109,'9.3'!C109,'9.4'!C109)</f>
        <v>0</v>
      </c>
      <c r="D107" s="22">
        <f>SUM('9.1'!D109,'9.2'!D109,'9.3'!D109,'9.4'!D109)</f>
        <v>0</v>
      </c>
    </row>
    <row r="108" spans="1:4" s="7" customFormat="1" ht="18" customHeight="1">
      <c r="A108" s="28" t="s">
        <v>59</v>
      </c>
      <c r="B108" s="158" t="s">
        <v>107</v>
      </c>
      <c r="C108" s="22">
        <f>SUM('9.1'!C110,'9.2'!C110,'9.3'!C110,'9.4'!C110)</f>
        <v>0</v>
      </c>
      <c r="D108" s="22">
        <f>SUM('9.1'!D110,'9.2'!D110,'9.3'!D110,'9.4'!D110)</f>
        <v>0</v>
      </c>
    </row>
    <row r="109" spans="1:4" s="7" customFormat="1" ht="25.5">
      <c r="A109" s="28" t="s">
        <v>65</v>
      </c>
      <c r="B109" s="159" t="s">
        <v>279</v>
      </c>
      <c r="C109" s="22">
        <f>SUM('9.1'!C111,'9.2'!C111,'9.3'!C111,'9.4'!C111)</f>
        <v>0</v>
      </c>
      <c r="D109" s="22">
        <f>SUM('9.1'!D111,'9.2'!D111,'9.3'!D111,'9.4'!D111)</f>
        <v>0</v>
      </c>
    </row>
    <row r="110" spans="1:4" s="7" customFormat="1" ht="25.5">
      <c r="A110" s="28" t="s">
        <v>67</v>
      </c>
      <c r="B110" s="69" t="s">
        <v>229</v>
      </c>
      <c r="C110" s="22">
        <f>SUM('9.1'!C112,'9.2'!C112,'9.3'!C112,'9.4'!C112)</f>
        <v>0</v>
      </c>
      <c r="D110" s="22">
        <f>SUM('9.1'!D112,'9.2'!D112,'9.3'!D112,'9.4'!D112)</f>
        <v>0</v>
      </c>
    </row>
    <row r="111" spans="1:4" s="7" customFormat="1" ht="25.5">
      <c r="A111" s="28" t="s">
        <v>94</v>
      </c>
      <c r="B111" s="62" t="s">
        <v>213</v>
      </c>
      <c r="C111" s="22">
        <f>SUM('9.1'!C113,'9.2'!C113,'9.3'!C113,'9.4'!C113)</f>
        <v>0</v>
      </c>
      <c r="D111" s="22">
        <f>SUM('9.1'!D113,'9.2'!D113,'9.3'!D113,'9.4'!D113)</f>
        <v>0</v>
      </c>
    </row>
    <row r="112" spans="1:4" s="7" customFormat="1" ht="18.75">
      <c r="A112" s="28" t="s">
        <v>95</v>
      </c>
      <c r="B112" s="62" t="s">
        <v>228</v>
      </c>
      <c r="C112" s="22">
        <f>SUM('9.1'!C114,'9.2'!C114,'9.3'!C114,'9.4'!C114)</f>
        <v>0</v>
      </c>
      <c r="D112" s="22">
        <f>SUM('9.1'!D114,'9.2'!D114,'9.3'!D114,'9.4'!D114)</f>
        <v>0</v>
      </c>
    </row>
    <row r="113" spans="1:4" s="7" customFormat="1" ht="18.75">
      <c r="A113" s="28" t="s">
        <v>96</v>
      </c>
      <c r="B113" s="62" t="s">
        <v>227</v>
      </c>
      <c r="C113" s="22">
        <f>SUM('9.1'!C115,'9.2'!C115,'9.3'!C115,'9.4'!C115)</f>
        <v>0</v>
      </c>
      <c r="D113" s="22">
        <f>SUM('9.1'!D115,'9.2'!D115,'9.3'!D115,'9.4'!D115)</f>
        <v>0</v>
      </c>
    </row>
    <row r="114" spans="1:4" s="7" customFormat="1" ht="25.5">
      <c r="A114" s="28" t="s">
        <v>220</v>
      </c>
      <c r="B114" s="62" t="s">
        <v>216</v>
      </c>
      <c r="C114" s="22">
        <f>SUM('9.1'!C116,'9.2'!C116,'9.3'!C116,'9.4'!C116)</f>
        <v>0</v>
      </c>
      <c r="D114" s="22">
        <f>SUM('9.1'!D116,'9.2'!D116,'9.3'!D116,'9.4'!D116)</f>
        <v>0</v>
      </c>
    </row>
    <row r="115" spans="1:4" s="7" customFormat="1" ht="18.75">
      <c r="A115" s="28" t="s">
        <v>221</v>
      </c>
      <c r="B115" s="62" t="s">
        <v>226</v>
      </c>
      <c r="C115" s="22">
        <f>SUM('9.1'!C117,'9.2'!C117,'9.3'!C117,'9.4'!C117)</f>
        <v>0</v>
      </c>
      <c r="D115" s="22">
        <f>SUM('9.1'!D117,'9.2'!D117,'9.3'!D117,'9.4'!D117)</f>
        <v>0</v>
      </c>
    </row>
    <row r="116" spans="1:4" s="7" customFormat="1" ht="26.25" thickBot="1">
      <c r="A116" s="49" t="s">
        <v>222</v>
      </c>
      <c r="B116" s="62" t="s">
        <v>225</v>
      </c>
      <c r="C116" s="22">
        <f>SUM('9.1'!C118,'9.2'!C118,'9.3'!C118,'9.4'!C118)</f>
        <v>0</v>
      </c>
      <c r="D116" s="22">
        <f>SUM('9.1'!D118,'9.2'!D118,'9.3'!D118,'9.4'!D118)</f>
        <v>0</v>
      </c>
    </row>
    <row r="117" spans="1:4" s="7" customFormat="1" ht="18" customHeight="1" thickBot="1">
      <c r="A117" s="27" t="s">
        <v>4</v>
      </c>
      <c r="B117" s="147" t="s">
        <v>230</v>
      </c>
      <c r="C117" s="20">
        <f>+C118+C119</f>
        <v>3000000</v>
      </c>
      <c r="D117" s="20">
        <f>+D118+D119</f>
        <v>0</v>
      </c>
    </row>
    <row r="118" spans="1:4" s="7" customFormat="1" ht="18" customHeight="1">
      <c r="A118" s="28" t="s">
        <v>38</v>
      </c>
      <c r="B118" s="69" t="s">
        <v>33</v>
      </c>
      <c r="C118" s="22">
        <f>SUM('9.1'!C120,'9.2'!C120,'9.3'!C120,'9.4'!C120)</f>
        <v>3000000</v>
      </c>
      <c r="D118" s="22">
        <f>SUM('9.1'!D120,'9.2'!D120,'9.3'!D120,'9.4'!D120)</f>
        <v>0</v>
      </c>
    </row>
    <row r="119" spans="1:4" s="7" customFormat="1" ht="18" customHeight="1" thickBot="1">
      <c r="A119" s="30" t="s">
        <v>39</v>
      </c>
      <c r="B119" s="65" t="s">
        <v>34</v>
      </c>
      <c r="C119" s="22">
        <f>SUM('9.1'!C121,'9.2'!C121,'9.3'!C121,'9.4'!C121)</f>
        <v>0</v>
      </c>
      <c r="D119" s="22">
        <f>SUM('9.1'!D121,'9.2'!D121,'9.3'!D121,'9.4'!D121)</f>
        <v>0</v>
      </c>
    </row>
    <row r="120" spans="1:4" s="7" customFormat="1" ht="18" customHeight="1" thickBot="1">
      <c r="A120" s="27" t="s">
        <v>5</v>
      </c>
      <c r="B120" s="147" t="s">
        <v>231</v>
      </c>
      <c r="C120" s="20">
        <f>+C87+C103+C117</f>
        <v>879292672</v>
      </c>
      <c r="D120" s="20">
        <f>+D87+D103+D117</f>
        <v>899514962</v>
      </c>
    </row>
    <row r="121" spans="1:4" s="7" customFormat="1" ht="18" customHeight="1" thickBot="1">
      <c r="A121" s="27" t="s">
        <v>6</v>
      </c>
      <c r="B121" s="147" t="s">
        <v>325</v>
      </c>
      <c r="C121" s="20">
        <f>+C122+C123+C124</f>
        <v>0</v>
      </c>
      <c r="D121" s="20">
        <f>+D122+D123+D124</f>
        <v>0</v>
      </c>
    </row>
    <row r="122" spans="1:4" s="7" customFormat="1" ht="18" customHeight="1">
      <c r="A122" s="28" t="s">
        <v>42</v>
      </c>
      <c r="B122" s="69" t="s">
        <v>232</v>
      </c>
      <c r="C122" s="22">
        <f>SUM('9.1'!C124,'9.2'!C124,'9.3'!C124,'9.4'!C124)</f>
        <v>0</v>
      </c>
      <c r="D122" s="22">
        <f>SUM('9.1'!D124,'9.2'!D124,'9.3'!D124,'9.4'!D124)</f>
        <v>0</v>
      </c>
    </row>
    <row r="123" spans="1:4" s="7" customFormat="1" ht="18" customHeight="1">
      <c r="A123" s="28" t="s">
        <v>43</v>
      </c>
      <c r="B123" s="69" t="s">
        <v>326</v>
      </c>
      <c r="C123" s="22">
        <f>SUM('9.1'!C125,'9.2'!C125,'9.3'!C125,'9.4'!C125)</f>
        <v>0</v>
      </c>
      <c r="D123" s="22">
        <f>SUM('9.1'!D125,'9.2'!D125,'9.3'!D125,'9.4'!D125)</f>
        <v>0</v>
      </c>
    </row>
    <row r="124" spans="1:4" s="7" customFormat="1" ht="18" customHeight="1" thickBot="1">
      <c r="A124" s="49" t="s">
        <v>44</v>
      </c>
      <c r="B124" s="160" t="s">
        <v>233</v>
      </c>
      <c r="C124" s="22">
        <f>SUM('9.1'!C126,'9.2'!C126,'9.3'!C126,'9.4'!C126)</f>
        <v>0</v>
      </c>
      <c r="D124" s="22">
        <f>SUM('9.1'!D126,'9.2'!D126,'9.3'!D126,'9.4'!D126)</f>
        <v>0</v>
      </c>
    </row>
    <row r="125" spans="1:4" s="7" customFormat="1" ht="18" customHeight="1" thickBot="1">
      <c r="A125" s="27" t="s">
        <v>7</v>
      </c>
      <c r="B125" s="147" t="s">
        <v>268</v>
      </c>
      <c r="C125" s="20">
        <f>+C126+C127+C128+C129</f>
        <v>0</v>
      </c>
      <c r="D125" s="20">
        <f>+D126+D127+D128+D129</f>
        <v>0</v>
      </c>
    </row>
    <row r="126" spans="1:4" s="7" customFormat="1" ht="18" customHeight="1">
      <c r="A126" s="28" t="s">
        <v>45</v>
      </c>
      <c r="B126" s="69" t="s">
        <v>234</v>
      </c>
      <c r="C126" s="22">
        <f>SUM('9.1'!C128,'9.2'!C128,'9.3'!C128,'9.4'!C128)</f>
        <v>0</v>
      </c>
      <c r="D126" s="22">
        <f>SUM('9.1'!D128,'9.2'!D128,'9.3'!D128,'9.4'!D128)</f>
        <v>0</v>
      </c>
    </row>
    <row r="127" spans="1:4" s="7" customFormat="1" ht="18" customHeight="1">
      <c r="A127" s="28" t="s">
        <v>46</v>
      </c>
      <c r="B127" s="69" t="s">
        <v>235</v>
      </c>
      <c r="C127" s="22">
        <f>SUM('9.1'!C129,'9.2'!C129,'9.3'!C129,'9.4'!C129)</f>
        <v>0</v>
      </c>
      <c r="D127" s="22">
        <f>SUM('9.1'!D129,'9.2'!D129,'9.3'!D129,'9.4'!D129)</f>
        <v>0</v>
      </c>
    </row>
    <row r="128" spans="1:4" s="7" customFormat="1" ht="18" customHeight="1">
      <c r="A128" s="28" t="s">
        <v>151</v>
      </c>
      <c r="B128" s="69" t="s">
        <v>236</v>
      </c>
      <c r="C128" s="22">
        <f>SUM('9.1'!C130,'9.2'!C130,'9.3'!C130,'9.4'!C130)</f>
        <v>0</v>
      </c>
      <c r="D128" s="22">
        <f>SUM('9.1'!D130,'9.2'!D130,'9.3'!D130,'9.4'!D130)</f>
        <v>0</v>
      </c>
    </row>
    <row r="129" spans="1:4" s="7" customFormat="1" ht="18" customHeight="1" thickBot="1">
      <c r="A129" s="49" t="s">
        <v>152</v>
      </c>
      <c r="B129" s="160" t="s">
        <v>237</v>
      </c>
      <c r="C129" s="22">
        <f>SUM('9.1'!C131,'9.2'!C131,'9.3'!C131,'9.4'!C131)</f>
        <v>0</v>
      </c>
      <c r="D129" s="22">
        <f>SUM('9.1'!D131,'9.2'!D131,'9.3'!D131,'9.4'!D131)</f>
        <v>0</v>
      </c>
    </row>
    <row r="130" spans="1:4" s="7" customFormat="1" ht="18" customHeight="1" thickBot="1">
      <c r="A130" s="27" t="s">
        <v>8</v>
      </c>
      <c r="B130" s="147" t="s">
        <v>238</v>
      </c>
      <c r="C130" s="20">
        <f>SUM(C131:C134)</f>
        <v>6227560</v>
      </c>
      <c r="D130" s="20">
        <f>SUM(D131:D134)</f>
        <v>6227560</v>
      </c>
    </row>
    <row r="131" spans="1:4" s="7" customFormat="1" ht="18" customHeight="1">
      <c r="A131" s="28" t="s">
        <v>47</v>
      </c>
      <c r="B131" s="69" t="s">
        <v>239</v>
      </c>
      <c r="C131" s="22">
        <f>SUM('9.1'!C133,'9.2'!C133,'9.3'!C133,'9.4'!C133)</f>
        <v>0</v>
      </c>
      <c r="D131" s="22">
        <f>SUM('9.1'!D133,'9.2'!D133,'9.3'!D133,'9.4'!D133)</f>
        <v>0</v>
      </c>
    </row>
    <row r="132" spans="1:4" s="7" customFormat="1" ht="18" customHeight="1">
      <c r="A132" s="28" t="s">
        <v>48</v>
      </c>
      <c r="B132" s="69" t="s">
        <v>248</v>
      </c>
      <c r="C132" s="22">
        <f>SUM('9.1'!C134,'9.2'!C134,'9.3'!C134,'9.4'!C134)</f>
        <v>6227560</v>
      </c>
      <c r="D132" s="22">
        <f>SUM('9.1'!D134,'9.2'!D134,'9.3'!D134,'9.4'!D134)</f>
        <v>6227560</v>
      </c>
    </row>
    <row r="133" spans="1:4" s="7" customFormat="1" ht="18" customHeight="1">
      <c r="A133" s="28" t="s">
        <v>161</v>
      </c>
      <c r="B133" s="69" t="s">
        <v>240</v>
      </c>
      <c r="C133" s="22">
        <f>SUM('9.1'!C135,'9.2'!C135,'9.3'!C135,'9.4'!C135)</f>
        <v>0</v>
      </c>
      <c r="D133" s="22">
        <f>SUM('9.1'!D135,'9.2'!D135,'9.3'!D135,'9.4'!D135)</f>
        <v>0</v>
      </c>
    </row>
    <row r="134" spans="1:4" s="7" customFormat="1" ht="18" customHeight="1" thickBot="1">
      <c r="A134" s="49" t="s">
        <v>162</v>
      </c>
      <c r="B134" s="160" t="s">
        <v>289</v>
      </c>
      <c r="C134" s="171">
        <v>0</v>
      </c>
      <c r="D134" s="171">
        <v>0</v>
      </c>
    </row>
    <row r="135" spans="1:4" s="7" customFormat="1" ht="18" customHeight="1" thickBot="1">
      <c r="A135" s="27" t="s">
        <v>9</v>
      </c>
      <c r="B135" s="170" t="s">
        <v>241</v>
      </c>
      <c r="C135" s="167">
        <f>SUM(C136:C139)</f>
        <v>0</v>
      </c>
      <c r="D135" s="167">
        <f>SUM(D136:D139)</f>
        <v>0</v>
      </c>
    </row>
    <row r="136" spans="1:4" s="7" customFormat="1" ht="18" customHeight="1">
      <c r="A136" s="28" t="s">
        <v>87</v>
      </c>
      <c r="B136" s="69" t="s">
        <v>242</v>
      </c>
      <c r="C136" s="22">
        <f>SUM('9.1'!C138,'9.2'!C138,'9.3'!C138,'9.4'!C138)</f>
        <v>0</v>
      </c>
      <c r="D136" s="22">
        <f>SUM('9.1'!D138,'9.2'!D138,'9.3'!D138,'9.4'!D138)</f>
        <v>0</v>
      </c>
    </row>
    <row r="137" spans="1:4" s="7" customFormat="1" ht="18" customHeight="1">
      <c r="A137" s="28" t="s">
        <v>88</v>
      </c>
      <c r="B137" s="69" t="s">
        <v>243</v>
      </c>
      <c r="C137" s="22">
        <f>SUM('9.1'!C139,'9.2'!C139,'9.3'!C139,'9.4'!C139)</f>
        <v>0</v>
      </c>
      <c r="D137" s="22">
        <f>SUM('9.1'!D139,'9.2'!D139,'9.3'!D139,'9.4'!D139)</f>
        <v>0</v>
      </c>
    </row>
    <row r="138" spans="1:4" s="7" customFormat="1" ht="18" customHeight="1">
      <c r="A138" s="28" t="s">
        <v>106</v>
      </c>
      <c r="B138" s="69" t="s">
        <v>244</v>
      </c>
      <c r="C138" s="22">
        <f>SUM('9.1'!C140,'9.2'!C140,'9.3'!C140,'9.4'!C140)</f>
        <v>0</v>
      </c>
      <c r="D138" s="22">
        <f>SUM('9.1'!D140,'9.2'!D140,'9.3'!D140,'9.4'!D140)</f>
        <v>0</v>
      </c>
    </row>
    <row r="139" spans="1:4" s="7" customFormat="1" ht="18" customHeight="1" thickBot="1">
      <c r="A139" s="28" t="s">
        <v>164</v>
      </c>
      <c r="B139" s="69" t="s">
        <v>245</v>
      </c>
      <c r="C139" s="22">
        <f>SUM('9.1'!C141,'9.2'!C141,'9.3'!C141,'9.4'!C141)</f>
        <v>0</v>
      </c>
      <c r="D139" s="22">
        <f>SUM('9.1'!D141,'9.2'!D141,'9.3'!D141,'9.4'!D141)</f>
        <v>0</v>
      </c>
    </row>
    <row r="140" spans="1:4" s="7" customFormat="1" ht="18" customHeight="1" thickBot="1">
      <c r="A140" s="27" t="s">
        <v>10</v>
      </c>
      <c r="B140" s="147" t="s">
        <v>246</v>
      </c>
      <c r="C140" s="53">
        <f>+C121+C125+C130+C135</f>
        <v>6227560</v>
      </c>
      <c r="D140" s="53">
        <f>+D121+D125+D130+D135</f>
        <v>6227560</v>
      </c>
    </row>
    <row r="141" spans="1:4" s="7" customFormat="1" ht="18" customHeight="1" thickBot="1">
      <c r="A141" s="54" t="s">
        <v>11</v>
      </c>
      <c r="B141" s="161" t="s">
        <v>247</v>
      </c>
      <c r="C141" s="53">
        <f>+C120+C140</f>
        <v>885520232</v>
      </c>
      <c r="D141" s="53">
        <f>+D120+D140</f>
        <v>905742522</v>
      </c>
    </row>
    <row r="142" spans="1:4" s="7" customFormat="1" ht="18" customHeight="1" thickBot="1">
      <c r="A142" s="195"/>
      <c r="B142" s="196"/>
      <c r="C142" s="197"/>
      <c r="D142" s="197"/>
    </row>
    <row r="143" spans="1:5" s="7" customFormat="1" ht="18" customHeight="1" thickBot="1">
      <c r="A143" s="57" t="s">
        <v>307</v>
      </c>
      <c r="B143" s="166"/>
      <c r="C143" s="168">
        <f>SUM('9.1'!C145,'9.2'!C145,'9.3'!C145,'9.4'!C145)</f>
        <v>44</v>
      </c>
      <c r="D143" s="168">
        <f>SUM('9.1'!D145,'9.2'!D145,'9.3'!D145,'9.4'!D145)</f>
        <v>43</v>
      </c>
      <c r="E143" s="15"/>
    </row>
    <row r="144" spans="1:4" s="13" customFormat="1" ht="18" customHeight="1" thickBot="1">
      <c r="A144" s="57" t="s">
        <v>102</v>
      </c>
      <c r="B144" s="166"/>
      <c r="C144" s="169">
        <f>SUM('9.1'!C146,'9.2'!C146,'9.3'!C146,'9.4'!C146)</f>
        <v>3</v>
      </c>
      <c r="D144" s="169">
        <f>SUM('9.1'!D146,'9.2'!D146,'9.3'!D146,'9.4'!D146)</f>
        <v>2</v>
      </c>
    </row>
    <row r="145" spans="3:4" s="7" customFormat="1" ht="18" customHeight="1">
      <c r="C145" s="16"/>
      <c r="D145" s="16"/>
    </row>
  </sheetData>
  <sheetProtection/>
  <mergeCells count="2">
    <mergeCell ref="A1:C1"/>
    <mergeCell ref="A2:B2"/>
  </mergeCells>
  <printOptions horizontalCentered="1"/>
  <pageMargins left="0.25" right="0.25" top="0.9590625" bottom="0.75" header="0.3" footer="0.3"/>
  <pageSetup fitToHeight="0" fitToWidth="1" horizontalDpi="600" verticalDpi="600" orientation="portrait" paperSize="9" scale="99" r:id="rId1"/>
  <headerFooter alignWithMargins="0">
    <oddHeader>&amp;C&amp;"Times New Roman CE,Félkövér"&amp;12
Nagymányok Város Önkormányzata
2019. ÉVI KÖLTSÉGVETÉSÉNEK ÖSSZEVONT MÉRLEGE
&amp;10
&amp;R&amp;"Times New Roman CE,Félkövér dőlt"&amp;11 1. melléklet a 9/2019 (XI.29.)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5.125" style="4" bestFit="1" customWidth="1"/>
    <col min="4" max="4" width="21.625" style="4" customWidth="1"/>
    <col min="5" max="16384" width="9.375" style="5" customWidth="1"/>
  </cols>
  <sheetData>
    <row r="1" spans="1:6" s="7" customFormat="1" ht="44.25" customHeight="1">
      <c r="A1" s="284" t="s">
        <v>369</v>
      </c>
      <c r="B1" s="284"/>
      <c r="C1" s="284"/>
      <c r="D1" s="284"/>
      <c r="E1" s="190"/>
      <c r="F1" s="190"/>
    </row>
    <row r="2" spans="1:3" s="7" customFormat="1" ht="18" customHeight="1">
      <c r="A2" s="137"/>
      <c r="B2" s="283" t="s">
        <v>313</v>
      </c>
      <c r="C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29.25" thickBot="1">
      <c r="A5" s="176" t="s">
        <v>37</v>
      </c>
      <c r="B5" s="174" t="s">
        <v>1</v>
      </c>
      <c r="C5" s="175" t="s">
        <v>284</v>
      </c>
      <c r="D5" s="175" t="s">
        <v>333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/>
      <c r="D8" s="22"/>
    </row>
    <row r="9" spans="1:4" s="13" customFormat="1" ht="27">
      <c r="A9" s="29" t="s">
        <v>50</v>
      </c>
      <c r="B9" s="60" t="s">
        <v>291</v>
      </c>
      <c r="C9" s="22"/>
      <c r="D9" s="22"/>
    </row>
    <row r="10" spans="1:4" s="13" customFormat="1" ht="27">
      <c r="A10" s="29" t="s">
        <v>51</v>
      </c>
      <c r="B10" s="60" t="s">
        <v>292</v>
      </c>
      <c r="C10" s="22"/>
      <c r="D10" s="22"/>
    </row>
    <row r="11" spans="1:4" s="13" customFormat="1" ht="18.75">
      <c r="A11" s="29" t="s">
        <v>286</v>
      </c>
      <c r="B11" s="60" t="s">
        <v>293</v>
      </c>
      <c r="C11" s="22"/>
      <c r="D11" s="22"/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2"/>
      <c r="D16" s="22"/>
    </row>
    <row r="17" spans="1:4" s="13" customFormat="1" ht="27">
      <c r="A17" s="29" t="s">
        <v>57</v>
      </c>
      <c r="B17" s="60" t="s">
        <v>275</v>
      </c>
      <c r="C17" s="22"/>
      <c r="D17" s="22"/>
    </row>
    <row r="18" spans="1:4" s="13" customFormat="1" ht="27">
      <c r="A18" s="29" t="s">
        <v>58</v>
      </c>
      <c r="B18" s="60" t="s">
        <v>276</v>
      </c>
      <c r="C18" s="22"/>
      <c r="D18" s="22"/>
    </row>
    <row r="19" spans="1:4" s="13" customFormat="1" ht="25.5">
      <c r="A19" s="29" t="s">
        <v>59</v>
      </c>
      <c r="B19" s="18" t="s">
        <v>296</v>
      </c>
      <c r="C19" s="22"/>
      <c r="D19" s="22"/>
    </row>
    <row r="20" spans="1:4" s="13" customFormat="1" ht="19.5" thickBot="1">
      <c r="A20" s="30" t="s">
        <v>65</v>
      </c>
      <c r="B20" s="146" t="s">
        <v>129</v>
      </c>
      <c r="C20" s="22"/>
      <c r="D20" s="22"/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/>
      <c r="D22" s="22"/>
    </row>
    <row r="23" spans="1:4" s="13" customFormat="1" ht="27">
      <c r="A23" s="29" t="s">
        <v>39</v>
      </c>
      <c r="B23" s="60" t="s">
        <v>130</v>
      </c>
      <c r="C23" s="22"/>
      <c r="D23" s="22"/>
    </row>
    <row r="24" spans="1:4" s="13" customFormat="1" ht="27">
      <c r="A24" s="29" t="s">
        <v>40</v>
      </c>
      <c r="B24" s="60" t="s">
        <v>277</v>
      </c>
      <c r="C24" s="22"/>
      <c r="D24" s="22"/>
    </row>
    <row r="25" spans="1:4" s="13" customFormat="1" ht="27">
      <c r="A25" s="29" t="s">
        <v>41</v>
      </c>
      <c r="B25" s="60" t="s">
        <v>278</v>
      </c>
      <c r="C25" s="22"/>
      <c r="D25" s="22"/>
    </row>
    <row r="26" spans="1:4" s="13" customFormat="1" ht="18.75">
      <c r="A26" s="29" t="s">
        <v>77</v>
      </c>
      <c r="B26" s="60" t="s">
        <v>131</v>
      </c>
      <c r="C26" s="22"/>
      <c r="D26" s="22"/>
    </row>
    <row r="27" spans="1:4" s="13" customFormat="1" ht="18" customHeight="1" thickBot="1">
      <c r="A27" s="30" t="s">
        <v>78</v>
      </c>
      <c r="B27" s="146" t="s">
        <v>132</v>
      </c>
      <c r="C27" s="22"/>
      <c r="D27" s="22"/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33">
        <f>+C30+C31</f>
        <v>0</v>
      </c>
      <c r="D29" s="33">
        <f>+D30+D31</f>
        <v>0</v>
      </c>
    </row>
    <row r="30" spans="1:4" s="13" customFormat="1" ht="18" customHeight="1">
      <c r="A30" s="29" t="s">
        <v>135</v>
      </c>
      <c r="B30" s="60" t="s">
        <v>298</v>
      </c>
      <c r="C30" s="22"/>
      <c r="D30" s="22"/>
    </row>
    <row r="31" spans="1:4" s="13" customFormat="1" ht="18" customHeight="1">
      <c r="A31" s="29" t="s">
        <v>136</v>
      </c>
      <c r="B31" s="60" t="s">
        <v>299</v>
      </c>
      <c r="C31" s="22"/>
      <c r="D31" s="22"/>
    </row>
    <row r="32" spans="1:4" s="13" customFormat="1" ht="18" customHeight="1">
      <c r="A32" s="29" t="s">
        <v>137</v>
      </c>
      <c r="B32" s="60" t="s">
        <v>300</v>
      </c>
      <c r="C32" s="22"/>
      <c r="D32" s="22"/>
    </row>
    <row r="33" spans="1:4" s="13" customFormat="1" ht="18.75">
      <c r="A33" s="29" t="s">
        <v>138</v>
      </c>
      <c r="B33" s="60" t="s">
        <v>141</v>
      </c>
      <c r="C33" s="22"/>
      <c r="D33" s="22"/>
    </row>
    <row r="34" spans="1:4" s="13" customFormat="1" ht="18" customHeight="1" thickBot="1">
      <c r="A34" s="30" t="s">
        <v>139</v>
      </c>
      <c r="B34" s="146" t="s">
        <v>142</v>
      </c>
      <c r="C34" s="22"/>
      <c r="D34" s="22"/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0</v>
      </c>
      <c r="D35" s="20">
        <f>SUM(D36:D45)</f>
        <v>0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2"/>
      <c r="D37" s="22"/>
    </row>
    <row r="38" spans="1:4" s="13" customFormat="1" ht="18" customHeight="1">
      <c r="A38" s="29" t="s">
        <v>44</v>
      </c>
      <c r="B38" s="60" t="s">
        <v>302</v>
      </c>
      <c r="C38" s="22"/>
      <c r="D38" s="22"/>
    </row>
    <row r="39" spans="1:4" s="13" customFormat="1" ht="18" customHeight="1">
      <c r="A39" s="29" t="s">
        <v>81</v>
      </c>
      <c r="B39" s="60" t="s">
        <v>303</v>
      </c>
      <c r="C39" s="22"/>
      <c r="D39" s="22"/>
    </row>
    <row r="40" spans="1:4" s="13" customFormat="1" ht="18" customHeight="1">
      <c r="A40" s="29" t="s">
        <v>82</v>
      </c>
      <c r="B40" s="60" t="s">
        <v>304</v>
      </c>
      <c r="C40" s="22"/>
      <c r="D40" s="22"/>
    </row>
    <row r="41" spans="1:4" s="13" customFormat="1" ht="18" customHeight="1">
      <c r="A41" s="29" t="s">
        <v>83</v>
      </c>
      <c r="B41" s="60" t="s">
        <v>305</v>
      </c>
      <c r="C41" s="22"/>
      <c r="D41" s="22"/>
    </row>
    <row r="42" spans="1:4" s="13" customFormat="1" ht="18" customHeight="1">
      <c r="A42" s="29" t="s">
        <v>84</v>
      </c>
      <c r="B42" s="60" t="s">
        <v>147</v>
      </c>
      <c r="C42" s="22"/>
      <c r="D42" s="22"/>
    </row>
    <row r="43" spans="1:4" s="13" customFormat="1" ht="18" customHeight="1">
      <c r="A43" s="29" t="s">
        <v>85</v>
      </c>
      <c r="B43" s="60" t="s">
        <v>148</v>
      </c>
      <c r="C43" s="22"/>
      <c r="D43" s="22"/>
    </row>
    <row r="44" spans="1:4" s="13" customFormat="1" ht="18" customHeight="1">
      <c r="A44" s="29" t="s">
        <v>144</v>
      </c>
      <c r="B44" s="60" t="s">
        <v>149</v>
      </c>
      <c r="C44" s="22"/>
      <c r="D44" s="22"/>
    </row>
    <row r="45" spans="1:4" s="13" customFormat="1" ht="18" customHeight="1" thickBot="1">
      <c r="A45" s="30" t="s">
        <v>145</v>
      </c>
      <c r="B45" s="146" t="s">
        <v>306</v>
      </c>
      <c r="C45" s="22"/>
      <c r="D45" s="2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/>
      <c r="D47" s="22"/>
    </row>
    <row r="48" spans="1:4" s="13" customFormat="1" ht="18" customHeight="1">
      <c r="A48" s="29" t="s">
        <v>46</v>
      </c>
      <c r="B48" s="60" t="s">
        <v>155</v>
      </c>
      <c r="C48" s="22"/>
      <c r="D48" s="22"/>
    </row>
    <row r="49" spans="1:4" s="13" customFormat="1" ht="18" customHeight="1">
      <c r="A49" s="29" t="s">
        <v>151</v>
      </c>
      <c r="B49" s="60" t="s">
        <v>156</v>
      </c>
      <c r="C49" s="22"/>
      <c r="D49" s="22"/>
    </row>
    <row r="50" spans="1:4" s="13" customFormat="1" ht="18" customHeight="1">
      <c r="A50" s="29" t="s">
        <v>152</v>
      </c>
      <c r="B50" s="60" t="s">
        <v>157</v>
      </c>
      <c r="C50" s="22"/>
      <c r="D50" s="22"/>
    </row>
    <row r="51" spans="1:4" s="13" customFormat="1" ht="18" customHeight="1" thickBot="1">
      <c r="A51" s="30" t="s">
        <v>153</v>
      </c>
      <c r="B51" s="146" t="s">
        <v>158</v>
      </c>
      <c r="C51" s="22"/>
      <c r="D51" s="2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27">
      <c r="A54" s="29" t="s">
        <v>48</v>
      </c>
      <c r="B54" s="60" t="s">
        <v>281</v>
      </c>
      <c r="C54" s="22"/>
      <c r="D54" s="22"/>
    </row>
    <row r="55" spans="1:4" s="13" customFormat="1" ht="18.75">
      <c r="A55" s="29" t="s">
        <v>161</v>
      </c>
      <c r="B55" s="60" t="s">
        <v>159</v>
      </c>
      <c r="C55" s="22"/>
      <c r="D55" s="22"/>
    </row>
    <row r="56" spans="1:4" s="13" customFormat="1" ht="19.5" thickBot="1">
      <c r="A56" s="30" t="s">
        <v>162</v>
      </c>
      <c r="B56" s="146" t="s">
        <v>160</v>
      </c>
      <c r="C56" s="22"/>
      <c r="D56" s="22"/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/>
      <c r="D58" s="22"/>
    </row>
    <row r="59" spans="1:4" s="13" customFormat="1" ht="18.75">
      <c r="A59" s="29" t="s">
        <v>88</v>
      </c>
      <c r="B59" s="60" t="s">
        <v>283</v>
      </c>
      <c r="C59" s="22"/>
      <c r="D59" s="22"/>
    </row>
    <row r="60" spans="1:4" s="13" customFormat="1" ht="18.75">
      <c r="A60" s="29" t="s">
        <v>106</v>
      </c>
      <c r="B60" s="60" t="s">
        <v>165</v>
      </c>
      <c r="C60" s="22"/>
      <c r="D60" s="22"/>
    </row>
    <row r="61" spans="1:4" s="13" customFormat="1" ht="19.5" thickBot="1">
      <c r="A61" s="30" t="s">
        <v>164</v>
      </c>
      <c r="B61" s="146" t="s">
        <v>166</v>
      </c>
      <c r="C61" s="22"/>
      <c r="D61" s="22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0</v>
      </c>
      <c r="D62" s="20">
        <f>+D7+D14+D21+D28+D35+D46+D52+D57</f>
        <v>0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/>
      <c r="D64" s="22"/>
    </row>
    <row r="65" spans="1:4" s="13" customFormat="1" ht="27">
      <c r="A65" s="29" t="s">
        <v>205</v>
      </c>
      <c r="B65" s="60" t="s">
        <v>169</v>
      </c>
      <c r="C65" s="22"/>
      <c r="D65" s="22"/>
    </row>
    <row r="66" spans="1:4" s="13" customFormat="1" ht="19.5" thickBot="1">
      <c r="A66" s="30" t="s">
        <v>206</v>
      </c>
      <c r="B66" s="148" t="s">
        <v>170</v>
      </c>
      <c r="C66" s="22"/>
      <c r="D66" s="22"/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/>
      <c r="D68" s="22"/>
    </row>
    <row r="69" spans="1:4" s="13" customFormat="1" ht="18.75">
      <c r="A69" s="29" t="s">
        <v>70</v>
      </c>
      <c r="B69" s="60" t="s">
        <v>174</v>
      </c>
      <c r="C69" s="22"/>
      <c r="D69" s="22"/>
    </row>
    <row r="70" spans="1:4" s="13" customFormat="1" ht="18.75">
      <c r="A70" s="29" t="s">
        <v>197</v>
      </c>
      <c r="B70" s="60" t="s">
        <v>175</v>
      </c>
      <c r="C70" s="22"/>
      <c r="D70" s="22"/>
    </row>
    <row r="71" spans="1:4" s="13" customFormat="1" ht="19.5" thickBot="1">
      <c r="A71" s="30" t="s">
        <v>198</v>
      </c>
      <c r="B71" s="146" t="s">
        <v>176</v>
      </c>
      <c r="C71" s="22"/>
      <c r="D71" s="22"/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2500000</v>
      </c>
      <c r="D72" s="20">
        <f>SUM(D73:D74)</f>
        <v>2760000</v>
      </c>
    </row>
    <row r="73" spans="1:4" s="13" customFormat="1" ht="18" customHeight="1">
      <c r="A73" s="28" t="s">
        <v>199</v>
      </c>
      <c r="B73" s="136" t="s">
        <v>179</v>
      </c>
      <c r="C73" s="22">
        <v>2500000</v>
      </c>
      <c r="D73" s="22">
        <v>2760000</v>
      </c>
    </row>
    <row r="74" spans="1:4" s="13" customFormat="1" ht="18" customHeight="1" thickBot="1">
      <c r="A74" s="30" t="s">
        <v>200</v>
      </c>
      <c r="B74" s="136" t="s">
        <v>327</v>
      </c>
      <c r="C74" s="22"/>
      <c r="D74" s="22"/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0</v>
      </c>
      <c r="D75" s="20">
        <f>SUM(D76:D78)</f>
        <v>0</v>
      </c>
    </row>
    <row r="76" spans="1:4" s="13" customFormat="1" ht="18" customHeight="1">
      <c r="A76" s="28" t="s">
        <v>201</v>
      </c>
      <c r="B76" s="136" t="s">
        <v>310</v>
      </c>
      <c r="C76" s="22"/>
      <c r="D76" s="22"/>
    </row>
    <row r="77" spans="1:4" s="13" customFormat="1" ht="18" customHeight="1">
      <c r="A77" s="29" t="s">
        <v>202</v>
      </c>
      <c r="B77" s="60" t="s">
        <v>182</v>
      </c>
      <c r="C77" s="22"/>
      <c r="D77" s="22"/>
    </row>
    <row r="78" spans="1:4" s="13" customFormat="1" ht="18" customHeight="1" thickBot="1">
      <c r="A78" s="30" t="s">
        <v>203</v>
      </c>
      <c r="B78" s="146" t="s">
        <v>319</v>
      </c>
      <c r="C78" s="22"/>
      <c r="D78" s="22"/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/>
      <c r="D80" s="22"/>
    </row>
    <row r="81" spans="1:4" s="13" customFormat="1" ht="30">
      <c r="A81" s="36" t="s">
        <v>187</v>
      </c>
      <c r="B81" s="60" t="s">
        <v>188</v>
      </c>
      <c r="C81" s="22"/>
      <c r="D81" s="22"/>
    </row>
    <row r="82" spans="1:4" s="13" customFormat="1" ht="20.25" customHeight="1">
      <c r="A82" s="36" t="s">
        <v>189</v>
      </c>
      <c r="B82" s="60" t="s">
        <v>190</v>
      </c>
      <c r="C82" s="22"/>
      <c r="D82" s="22"/>
    </row>
    <row r="83" spans="1:4" s="13" customFormat="1" ht="18" customHeight="1" thickBot="1">
      <c r="A83" s="37" t="s">
        <v>191</v>
      </c>
      <c r="B83" s="146" t="s">
        <v>192</v>
      </c>
      <c r="C83" s="22"/>
      <c r="D83" s="22"/>
    </row>
    <row r="84" spans="1:4" s="13" customFormat="1" ht="18" customHeight="1" thickBot="1">
      <c r="A84" s="34" t="s">
        <v>193</v>
      </c>
      <c r="B84" s="145" t="s">
        <v>318</v>
      </c>
      <c r="C84" s="22"/>
      <c r="D84" s="22"/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2500000</v>
      </c>
      <c r="D85" s="20">
        <f>+D63+D67+D72+D75+D79+D84</f>
        <v>2760000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2500000</v>
      </c>
      <c r="D86" s="20">
        <f>+D62+D85</f>
        <v>2760000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139" t="s">
        <v>32</v>
      </c>
      <c r="B88" s="152"/>
      <c r="C88" s="140"/>
      <c r="D88" s="140"/>
    </row>
    <row r="89" spans="1:4" s="14" customFormat="1" ht="18" customHeight="1" thickBot="1">
      <c r="A89" s="27" t="s">
        <v>2</v>
      </c>
      <c r="B89" s="153" t="s">
        <v>316</v>
      </c>
      <c r="C89" s="141">
        <f>SUM(C90:C94)</f>
        <v>2500000</v>
      </c>
      <c r="D89" s="141">
        <f>SUM(D90:D94)</f>
        <v>2760000</v>
      </c>
    </row>
    <row r="90" spans="1:4" s="7" customFormat="1" ht="18" customHeight="1">
      <c r="A90" s="28" t="s">
        <v>49</v>
      </c>
      <c r="B90" s="154" t="s">
        <v>29</v>
      </c>
      <c r="C90" s="22"/>
      <c r="D90" s="22"/>
    </row>
    <row r="91" spans="1:4" s="13" customFormat="1" ht="18" customHeight="1">
      <c r="A91" s="29" t="s">
        <v>50</v>
      </c>
      <c r="B91" s="62" t="s">
        <v>89</v>
      </c>
      <c r="C91" s="22"/>
      <c r="D91" s="22"/>
    </row>
    <row r="92" spans="1:4" s="7" customFormat="1" ht="18" customHeight="1">
      <c r="A92" s="29" t="s">
        <v>51</v>
      </c>
      <c r="B92" s="62" t="s">
        <v>68</v>
      </c>
      <c r="C92" s="22">
        <v>1200000</v>
      </c>
      <c r="D92" s="22">
        <v>1200000</v>
      </c>
    </row>
    <row r="93" spans="1:4" s="7" customFormat="1" ht="18" customHeight="1">
      <c r="A93" s="29" t="s">
        <v>52</v>
      </c>
      <c r="B93" s="155" t="s">
        <v>90</v>
      </c>
      <c r="C93" s="22"/>
      <c r="D93" s="22"/>
    </row>
    <row r="94" spans="1:4" s="7" customFormat="1" ht="18" customHeight="1">
      <c r="A94" s="29" t="s">
        <v>60</v>
      </c>
      <c r="B94" s="156" t="s">
        <v>91</v>
      </c>
      <c r="C94" s="32">
        <f>SUM(C95:C104)</f>
        <v>1300000</v>
      </c>
      <c r="D94" s="32">
        <v>1560000</v>
      </c>
    </row>
    <row r="95" spans="1:4" s="7" customFormat="1" ht="18" customHeight="1">
      <c r="A95" s="29" t="s">
        <v>53</v>
      </c>
      <c r="B95" s="62" t="s">
        <v>210</v>
      </c>
      <c r="C95" s="22">
        <v>0</v>
      </c>
      <c r="D95" s="22">
        <v>0</v>
      </c>
    </row>
    <row r="96" spans="1:4" s="7" customFormat="1" ht="18" customHeight="1">
      <c r="A96" s="29" t="s">
        <v>54</v>
      </c>
      <c r="B96" s="64" t="s">
        <v>211</v>
      </c>
      <c r="C96" s="22">
        <v>0</v>
      </c>
      <c r="D96" s="22">
        <v>0</v>
      </c>
    </row>
    <row r="97" spans="1:4" s="7" customFormat="1" ht="18" customHeight="1">
      <c r="A97" s="29" t="s">
        <v>61</v>
      </c>
      <c r="B97" s="62" t="s">
        <v>212</v>
      </c>
      <c r="C97" s="22">
        <v>0</v>
      </c>
      <c r="D97" s="22">
        <v>0</v>
      </c>
    </row>
    <row r="98" spans="1:4" s="7" customFormat="1" ht="18" customHeight="1">
      <c r="A98" s="29" t="s">
        <v>62</v>
      </c>
      <c r="B98" s="62" t="s">
        <v>323</v>
      </c>
      <c r="C98" s="22">
        <v>0</v>
      </c>
      <c r="D98" s="22">
        <v>0</v>
      </c>
    </row>
    <row r="99" spans="1:4" s="7" customFormat="1" ht="18" customHeight="1">
      <c r="A99" s="29" t="s">
        <v>63</v>
      </c>
      <c r="B99" s="64" t="s">
        <v>214</v>
      </c>
      <c r="C99" s="22">
        <v>0</v>
      </c>
      <c r="D99" s="22">
        <v>0</v>
      </c>
    </row>
    <row r="100" spans="1:4" s="7" customFormat="1" ht="18" customHeight="1">
      <c r="A100" s="29" t="s">
        <v>64</v>
      </c>
      <c r="B100" s="64" t="s">
        <v>215</v>
      </c>
      <c r="C100" s="22">
        <v>0</v>
      </c>
      <c r="D100" s="22">
        <v>0</v>
      </c>
    </row>
    <row r="101" spans="1:4" s="7" customFormat="1" ht="18" customHeight="1">
      <c r="A101" s="29" t="s">
        <v>66</v>
      </c>
      <c r="B101" s="62" t="s">
        <v>324</v>
      </c>
      <c r="C101" s="22">
        <v>0</v>
      </c>
      <c r="D101" s="22">
        <v>0</v>
      </c>
    </row>
    <row r="102" spans="1:4" s="7" customFormat="1" ht="18" customHeight="1">
      <c r="A102" s="49" t="s">
        <v>92</v>
      </c>
      <c r="B102" s="65" t="s">
        <v>217</v>
      </c>
      <c r="C102" s="22">
        <v>0</v>
      </c>
      <c r="D102" s="22">
        <v>0</v>
      </c>
    </row>
    <row r="103" spans="1:4" s="7" customFormat="1" ht="18" customHeight="1">
      <c r="A103" s="29" t="s">
        <v>208</v>
      </c>
      <c r="B103" s="65" t="s">
        <v>218</v>
      </c>
      <c r="C103" s="22">
        <v>0</v>
      </c>
      <c r="D103" s="22">
        <v>0</v>
      </c>
    </row>
    <row r="104" spans="1:4" s="7" customFormat="1" ht="18" customHeight="1" thickBot="1">
      <c r="A104" s="50" t="s">
        <v>209</v>
      </c>
      <c r="B104" s="66" t="s">
        <v>219</v>
      </c>
      <c r="C104" s="22">
        <v>1300000</v>
      </c>
      <c r="D104" s="22">
        <v>1560000</v>
      </c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0</v>
      </c>
      <c r="D105" s="20">
        <f>+D106+D108+D110</f>
        <v>0</v>
      </c>
    </row>
    <row r="106" spans="1:4" s="7" customFormat="1" ht="18" customHeight="1">
      <c r="A106" s="28" t="s">
        <v>55</v>
      </c>
      <c r="B106" s="62" t="s">
        <v>105</v>
      </c>
      <c r="C106" s="22">
        <v>0</v>
      </c>
      <c r="D106" s="22">
        <v>0</v>
      </c>
    </row>
    <row r="107" spans="1:4" s="7" customFormat="1" ht="18" customHeight="1">
      <c r="A107" s="28" t="s">
        <v>56</v>
      </c>
      <c r="B107" s="65" t="s">
        <v>223</v>
      </c>
      <c r="C107" s="22">
        <v>0</v>
      </c>
      <c r="D107" s="22">
        <v>0</v>
      </c>
    </row>
    <row r="108" spans="1:4" s="7" customFormat="1" ht="18" customHeight="1">
      <c r="A108" s="28" t="s">
        <v>57</v>
      </c>
      <c r="B108" s="65" t="s">
        <v>93</v>
      </c>
      <c r="C108" s="22">
        <v>0</v>
      </c>
      <c r="D108" s="22">
        <v>0</v>
      </c>
    </row>
    <row r="109" spans="1:4" s="7" customFormat="1" ht="18" customHeight="1">
      <c r="A109" s="28" t="s">
        <v>58</v>
      </c>
      <c r="B109" s="65" t="s">
        <v>224</v>
      </c>
      <c r="C109" s="22">
        <v>0</v>
      </c>
      <c r="D109" s="22">
        <v>0</v>
      </c>
    </row>
    <row r="110" spans="1:4" s="7" customFormat="1" ht="18" customHeight="1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22">
        <v>0</v>
      </c>
      <c r="D111" s="22">
        <v>0</v>
      </c>
    </row>
    <row r="112" spans="1:4" s="7" customFormat="1" ht="25.5">
      <c r="A112" s="28" t="s">
        <v>67</v>
      </c>
      <c r="B112" s="69" t="s">
        <v>229</v>
      </c>
      <c r="C112" s="22"/>
      <c r="D112" s="22"/>
    </row>
    <row r="113" spans="1:4" s="7" customFormat="1" ht="25.5">
      <c r="A113" s="28" t="s">
        <v>94</v>
      </c>
      <c r="B113" s="62" t="s">
        <v>213</v>
      </c>
      <c r="C113" s="22"/>
      <c r="D113" s="22"/>
    </row>
    <row r="114" spans="1:4" s="7" customFormat="1" ht="18.75">
      <c r="A114" s="28" t="s">
        <v>95</v>
      </c>
      <c r="B114" s="62" t="s">
        <v>228</v>
      </c>
      <c r="C114" s="22"/>
      <c r="D114" s="22"/>
    </row>
    <row r="115" spans="1:4" s="7" customFormat="1" ht="18.75">
      <c r="A115" s="28" t="s">
        <v>96</v>
      </c>
      <c r="B115" s="62" t="s">
        <v>227</v>
      </c>
      <c r="C115" s="22"/>
      <c r="D115" s="22"/>
    </row>
    <row r="116" spans="1:4" s="7" customFormat="1" ht="25.5">
      <c r="A116" s="28" t="s">
        <v>220</v>
      </c>
      <c r="B116" s="62" t="s">
        <v>216</v>
      </c>
      <c r="C116" s="22"/>
      <c r="D116" s="22"/>
    </row>
    <row r="117" spans="1:4" s="7" customFormat="1" ht="18.75">
      <c r="A117" s="28" t="s">
        <v>221</v>
      </c>
      <c r="B117" s="62" t="s">
        <v>226</v>
      </c>
      <c r="C117" s="22"/>
      <c r="D117" s="22"/>
    </row>
    <row r="118" spans="1:4" s="7" customFormat="1" ht="26.25" thickBot="1">
      <c r="A118" s="49" t="s">
        <v>222</v>
      </c>
      <c r="B118" s="62" t="s">
        <v>225</v>
      </c>
      <c r="C118" s="22"/>
      <c r="D118" s="22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/>
      <c r="D120" s="22"/>
    </row>
    <row r="121" spans="1:4" s="7" customFormat="1" ht="18" customHeight="1" thickBot="1">
      <c r="A121" s="30" t="s">
        <v>39</v>
      </c>
      <c r="B121" s="65" t="s">
        <v>34</v>
      </c>
      <c r="C121" s="22"/>
      <c r="D121" s="22"/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2500000</v>
      </c>
      <c r="D122" s="20">
        <f>+D89+D105+D119</f>
        <v>2760000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/>
      <c r="D124" s="22"/>
    </row>
    <row r="125" spans="1:4" s="7" customFormat="1" ht="18" customHeight="1">
      <c r="A125" s="28" t="s">
        <v>43</v>
      </c>
      <c r="B125" s="69" t="s">
        <v>326</v>
      </c>
      <c r="C125" s="22"/>
      <c r="D125" s="22"/>
    </row>
    <row r="126" spans="1:4" s="7" customFormat="1" ht="18" customHeight="1" thickBot="1">
      <c r="A126" s="49" t="s">
        <v>44</v>
      </c>
      <c r="B126" s="160" t="s">
        <v>233</v>
      </c>
      <c r="C126" s="22"/>
      <c r="D126" s="22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/>
      <c r="D128" s="22"/>
    </row>
    <row r="129" spans="1:4" s="7" customFormat="1" ht="18" customHeight="1">
      <c r="A129" s="28" t="s">
        <v>46</v>
      </c>
      <c r="B129" s="69" t="s">
        <v>235</v>
      </c>
      <c r="C129" s="22"/>
      <c r="D129" s="22"/>
    </row>
    <row r="130" spans="1:4" s="7" customFormat="1" ht="18" customHeight="1">
      <c r="A130" s="28" t="s">
        <v>151</v>
      </c>
      <c r="B130" s="69" t="s">
        <v>236</v>
      </c>
      <c r="C130" s="22"/>
      <c r="D130" s="22"/>
    </row>
    <row r="131" spans="1:4" s="7" customFormat="1" ht="18" customHeight="1" thickBot="1">
      <c r="A131" s="49" t="s">
        <v>152</v>
      </c>
      <c r="B131" s="160" t="s">
        <v>237</v>
      </c>
      <c r="C131" s="22"/>
      <c r="D131" s="22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/>
      <c r="D133" s="22"/>
    </row>
    <row r="134" spans="1:4" s="7" customFormat="1" ht="18" customHeight="1">
      <c r="A134" s="28" t="s">
        <v>48</v>
      </c>
      <c r="B134" s="69" t="s">
        <v>248</v>
      </c>
      <c r="C134" s="22"/>
      <c r="D134" s="22"/>
    </row>
    <row r="135" spans="1:4" s="7" customFormat="1" ht="18" customHeight="1">
      <c r="A135" s="28" t="s">
        <v>161</v>
      </c>
      <c r="B135" s="69" t="s">
        <v>240</v>
      </c>
      <c r="C135" s="22"/>
      <c r="D135" s="22"/>
    </row>
    <row r="136" spans="1:4" s="7" customFormat="1" ht="18" customHeight="1" thickBot="1">
      <c r="A136" s="49" t="s">
        <v>162</v>
      </c>
      <c r="B136" s="160" t="s">
        <v>289</v>
      </c>
      <c r="C136" s="22"/>
      <c r="D136" s="22"/>
    </row>
    <row r="137" spans="1:4" s="7" customFormat="1" ht="18" customHeight="1" thickBot="1">
      <c r="A137" s="27" t="s">
        <v>9</v>
      </c>
      <c r="B137" s="147" t="s">
        <v>241</v>
      </c>
      <c r="C137" s="52"/>
      <c r="D137" s="52"/>
    </row>
    <row r="138" spans="1:4" s="7" customFormat="1" ht="18" customHeight="1">
      <c r="A138" s="28" t="s">
        <v>87</v>
      </c>
      <c r="B138" s="69" t="s">
        <v>242</v>
      </c>
      <c r="C138" s="22"/>
      <c r="D138" s="22"/>
    </row>
    <row r="139" spans="1:4" s="7" customFormat="1" ht="18" customHeight="1">
      <c r="A139" s="28" t="s">
        <v>88</v>
      </c>
      <c r="B139" s="69" t="s">
        <v>243</v>
      </c>
      <c r="C139" s="22"/>
      <c r="D139" s="22"/>
    </row>
    <row r="140" spans="1:4" s="7" customFormat="1" ht="18" customHeight="1">
      <c r="A140" s="28" t="s">
        <v>106</v>
      </c>
      <c r="B140" s="69" t="s">
        <v>244</v>
      </c>
      <c r="C140" s="22"/>
      <c r="D140" s="22"/>
    </row>
    <row r="141" spans="1:4" s="7" customFormat="1" ht="18" customHeight="1" thickBot="1">
      <c r="A141" s="28" t="s">
        <v>164</v>
      </c>
      <c r="B141" s="69" t="s">
        <v>245</v>
      </c>
      <c r="C141" s="22"/>
      <c r="D141" s="22"/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2500000</v>
      </c>
      <c r="D143" s="53">
        <f>+D122+D142</f>
        <v>2760000</v>
      </c>
    </row>
    <row r="144" spans="1:4" s="7" customFormat="1" ht="18" customHeight="1" thickBot="1">
      <c r="A144" s="55"/>
      <c r="B144" s="56"/>
      <c r="C144" s="42"/>
      <c r="D144" s="42"/>
    </row>
    <row r="145" spans="1:6" s="7" customFormat="1" ht="18" customHeight="1" thickBot="1">
      <c r="A145" s="57" t="s">
        <v>307</v>
      </c>
      <c r="B145" s="58"/>
      <c r="C145" s="59"/>
      <c r="D145" s="59"/>
      <c r="E145" s="15"/>
      <c r="F145" s="15"/>
    </row>
    <row r="146" spans="1:4" s="13" customFormat="1" ht="18" customHeight="1" thickBot="1">
      <c r="A146" s="57" t="s">
        <v>102</v>
      </c>
      <c r="B146" s="58"/>
      <c r="C146" s="59"/>
      <c r="D146" s="59"/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CE,Félkövér"&amp;14
Nagymányok Város Önkormányzata
&amp;R&amp;"Times New Roman CE,Félkövér dőlt"&amp;11 9.1.2 melléklet a 9/2019 (XI.29.)    önkormányzati rendelethez</oddHeader>
  </headerFooter>
  <rowBreaks count="1" manualBreakCount="1">
    <brk id="8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9.125" style="4" customWidth="1"/>
    <col min="4" max="4" width="17.00390625" style="4" customWidth="1"/>
    <col min="5" max="16384" width="9.375" style="5" customWidth="1"/>
  </cols>
  <sheetData>
    <row r="1" spans="1:4" s="7" customFormat="1" ht="39.75" customHeight="1">
      <c r="A1" s="284" t="s">
        <v>368</v>
      </c>
      <c r="B1" s="284"/>
      <c r="C1" s="284"/>
      <c r="D1" s="284"/>
    </row>
    <row r="2" spans="1:3" s="7" customFormat="1" ht="18" customHeight="1">
      <c r="A2" s="137"/>
      <c r="B2" s="283" t="s">
        <v>312</v>
      </c>
      <c r="C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29.25" thickBot="1">
      <c r="A5" s="176" t="s">
        <v>37</v>
      </c>
      <c r="B5" s="174" t="s">
        <v>1</v>
      </c>
      <c r="C5" s="175" t="s">
        <v>284</v>
      </c>
      <c r="D5" s="175" t="s">
        <v>333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>
        <f>SUM('9.2.1'!C8,'9.2.2'!C8)</f>
        <v>0</v>
      </c>
      <c r="D8" s="22">
        <f>SUM('9.2.1'!D8,'9.2.2'!D8)</f>
        <v>0</v>
      </c>
    </row>
    <row r="9" spans="1:4" s="13" customFormat="1" ht="27">
      <c r="A9" s="29" t="s">
        <v>50</v>
      </c>
      <c r="B9" s="60" t="s">
        <v>291</v>
      </c>
      <c r="C9" s="22">
        <f>SUM('9.2.1'!C9,'9.2.2'!C9)</f>
        <v>0</v>
      </c>
      <c r="D9" s="22">
        <f>SUM('9.2.1'!D9,'9.2.2'!D9)</f>
        <v>0</v>
      </c>
    </row>
    <row r="10" spans="1:4" s="13" customFormat="1" ht="27">
      <c r="A10" s="29" t="s">
        <v>51</v>
      </c>
      <c r="B10" s="60" t="s">
        <v>292</v>
      </c>
      <c r="C10" s="22">
        <f>SUM('9.2.1'!C10,'9.2.2'!C10)</f>
        <v>0</v>
      </c>
      <c r="D10" s="22">
        <f>SUM('9.2.1'!D10,'9.2.2'!D10)</f>
        <v>0</v>
      </c>
    </row>
    <row r="11" spans="1:4" s="13" customFormat="1" ht="18.75">
      <c r="A11" s="29" t="s">
        <v>286</v>
      </c>
      <c r="B11" s="60" t="s">
        <v>293</v>
      </c>
      <c r="C11" s="22">
        <f>SUM('9.2.1'!C11,'9.2.2'!C11)</f>
        <v>0</v>
      </c>
      <c r="D11" s="22">
        <f>SUM('9.2.1'!D11,'9.2.2'!D11)</f>
        <v>0</v>
      </c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551586</v>
      </c>
    </row>
    <row r="15" spans="1:4" s="13" customFormat="1" ht="18" customHeight="1">
      <c r="A15" s="28" t="s">
        <v>55</v>
      </c>
      <c r="B15" s="136" t="s">
        <v>127</v>
      </c>
      <c r="C15" s="22">
        <f>SUM('9.2.1'!C15,'9.2.2'!C15)</f>
        <v>0</v>
      </c>
      <c r="D15" s="22">
        <f>SUM('9.2.1'!D15,'9.2.2'!D15)</f>
        <v>0</v>
      </c>
    </row>
    <row r="16" spans="1:4" s="13" customFormat="1" ht="18.75">
      <c r="A16" s="29" t="s">
        <v>56</v>
      </c>
      <c r="B16" s="60" t="s">
        <v>128</v>
      </c>
      <c r="C16" s="22">
        <f>SUM('9.2.1'!C16,'9.2.2'!C16)</f>
        <v>0</v>
      </c>
      <c r="D16" s="22">
        <f>SUM('9.2.1'!D16,'9.2.2'!D16)</f>
        <v>0</v>
      </c>
    </row>
    <row r="17" spans="1:4" s="13" customFormat="1" ht="27">
      <c r="A17" s="29" t="s">
        <v>57</v>
      </c>
      <c r="B17" s="60" t="s">
        <v>275</v>
      </c>
      <c r="C17" s="22">
        <f>SUM('9.2.1'!C17,'9.2.2'!C17)</f>
        <v>0</v>
      </c>
      <c r="D17" s="22">
        <f>SUM('9.2.1'!D17,'9.2.2'!D17)</f>
        <v>0</v>
      </c>
    </row>
    <row r="18" spans="1:4" s="13" customFormat="1" ht="27">
      <c r="A18" s="29" t="s">
        <v>58</v>
      </c>
      <c r="B18" s="60" t="s">
        <v>276</v>
      </c>
      <c r="C18" s="22">
        <f>SUM('9.2.1'!C18,'9.2.2'!C18)</f>
        <v>0</v>
      </c>
      <c r="D18" s="22">
        <f>SUM('9.2.1'!D18,'9.2.2'!D18)</f>
        <v>0</v>
      </c>
    </row>
    <row r="19" spans="1:4" s="13" customFormat="1" ht="25.5">
      <c r="A19" s="29" t="s">
        <v>59</v>
      </c>
      <c r="B19" s="18" t="s">
        <v>296</v>
      </c>
      <c r="C19" s="22">
        <f>SUM('9.2.1'!C19,'9.2.2'!C19)</f>
        <v>0</v>
      </c>
      <c r="D19" s="22">
        <f>SUM('9.2.1'!D19,'9.2.2'!D19)</f>
        <v>551586</v>
      </c>
    </row>
    <row r="20" spans="1:4" s="13" customFormat="1" ht="19.5" thickBot="1">
      <c r="A20" s="30" t="s">
        <v>65</v>
      </c>
      <c r="B20" s="146" t="s">
        <v>129</v>
      </c>
      <c r="C20" s="22">
        <f>SUM('9.2.1'!C20,'9.2.2'!C20)</f>
        <v>0</v>
      </c>
      <c r="D20" s="22">
        <f>SUM('9.2.1'!D20,'9.2.2'!D20)</f>
        <v>0</v>
      </c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>
        <f>SUM('9.2.1'!C22,'9.2.2'!C22)</f>
        <v>0</v>
      </c>
      <c r="D22" s="22">
        <f>SUM('9.2.1'!D22,'9.2.2'!D22)</f>
        <v>0</v>
      </c>
    </row>
    <row r="23" spans="1:4" s="13" customFormat="1" ht="27">
      <c r="A23" s="29" t="s">
        <v>39</v>
      </c>
      <c r="B23" s="60" t="s">
        <v>130</v>
      </c>
      <c r="C23" s="22">
        <f>SUM('9.2.1'!C23,'9.2.2'!C23)</f>
        <v>0</v>
      </c>
      <c r="D23" s="22">
        <f>SUM('9.2.1'!D23,'9.2.2'!D23)</f>
        <v>0</v>
      </c>
    </row>
    <row r="24" spans="1:4" s="13" customFormat="1" ht="27">
      <c r="A24" s="29" t="s">
        <v>40</v>
      </c>
      <c r="B24" s="60" t="s">
        <v>277</v>
      </c>
      <c r="C24" s="22">
        <f>SUM('9.2.1'!C24,'9.2.2'!C24)</f>
        <v>0</v>
      </c>
      <c r="D24" s="22">
        <f>SUM('9.2.1'!D24,'9.2.2'!D24)</f>
        <v>0</v>
      </c>
    </row>
    <row r="25" spans="1:4" s="13" customFormat="1" ht="27">
      <c r="A25" s="29" t="s">
        <v>41</v>
      </c>
      <c r="B25" s="60" t="s">
        <v>278</v>
      </c>
      <c r="C25" s="22">
        <f>SUM('9.2.1'!C25,'9.2.2'!C25)</f>
        <v>0</v>
      </c>
      <c r="D25" s="22">
        <f>SUM('9.2.1'!D25,'9.2.2'!D25)</f>
        <v>0</v>
      </c>
    </row>
    <row r="26" spans="1:4" s="13" customFormat="1" ht="18.75">
      <c r="A26" s="29" t="s">
        <v>77</v>
      </c>
      <c r="B26" s="60" t="s">
        <v>131</v>
      </c>
      <c r="C26" s="22">
        <f>SUM('9.2.1'!C26,'9.2.2'!C26)</f>
        <v>0</v>
      </c>
      <c r="D26" s="22">
        <f>SUM('9.2.1'!D26,'9.2.2'!D26)</f>
        <v>0</v>
      </c>
    </row>
    <row r="27" spans="1:4" s="13" customFormat="1" ht="18" customHeight="1" thickBot="1">
      <c r="A27" s="30" t="s">
        <v>78</v>
      </c>
      <c r="B27" s="146" t="s">
        <v>132</v>
      </c>
      <c r="C27" s="22">
        <f>SUM('9.2.1'!C27,'9.2.2'!C27)</f>
        <v>0</v>
      </c>
      <c r="D27" s="22">
        <f>SUM('9.2.1'!D27,'9.2.2'!D27)</f>
        <v>0</v>
      </c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22">
        <f>SUM('9.2.1'!C29,'9.2.2'!C29)</f>
        <v>0</v>
      </c>
      <c r="D29" s="22">
        <f>SUM('9.2.1'!D29,'9.2.2'!D29)</f>
        <v>0</v>
      </c>
    </row>
    <row r="30" spans="1:4" s="13" customFormat="1" ht="18" customHeight="1">
      <c r="A30" s="29" t="s">
        <v>135</v>
      </c>
      <c r="B30" s="60" t="s">
        <v>298</v>
      </c>
      <c r="C30" s="22">
        <f>SUM('9.2.1'!C30,'9.2.2'!C30)</f>
        <v>0</v>
      </c>
      <c r="D30" s="22">
        <f>SUM('9.2.1'!D30,'9.2.2'!D30)</f>
        <v>0</v>
      </c>
    </row>
    <row r="31" spans="1:4" s="13" customFormat="1" ht="18" customHeight="1">
      <c r="A31" s="29" t="s">
        <v>136</v>
      </c>
      <c r="B31" s="60" t="s">
        <v>299</v>
      </c>
      <c r="C31" s="22">
        <f>SUM('9.2.1'!C31,'9.2.2'!C31)</f>
        <v>0</v>
      </c>
      <c r="D31" s="22">
        <f>SUM('9.2.1'!D31,'9.2.2'!D31)</f>
        <v>0</v>
      </c>
    </row>
    <row r="32" spans="1:4" s="13" customFormat="1" ht="18" customHeight="1">
      <c r="A32" s="29" t="s">
        <v>137</v>
      </c>
      <c r="B32" s="60" t="s">
        <v>300</v>
      </c>
      <c r="C32" s="22">
        <f>SUM('9.2.1'!C32,'9.2.2'!C32)</f>
        <v>0</v>
      </c>
      <c r="D32" s="22">
        <f>SUM('9.2.1'!D32,'9.2.2'!D32)</f>
        <v>0</v>
      </c>
    </row>
    <row r="33" spans="1:4" s="13" customFormat="1" ht="18.75">
      <c r="A33" s="29" t="s">
        <v>138</v>
      </c>
      <c r="B33" s="60" t="s">
        <v>141</v>
      </c>
      <c r="C33" s="22">
        <f>SUM('9.2.1'!C33,'9.2.2'!C33)</f>
        <v>0</v>
      </c>
      <c r="D33" s="22">
        <f>SUM('9.2.1'!D33,'9.2.2'!D33)</f>
        <v>0</v>
      </c>
    </row>
    <row r="34" spans="1:4" s="13" customFormat="1" ht="18" customHeight="1" thickBot="1">
      <c r="A34" s="30" t="s">
        <v>139</v>
      </c>
      <c r="B34" s="146" t="s">
        <v>142</v>
      </c>
      <c r="C34" s="22">
        <f>SUM('9.2.1'!C34,'9.2.2'!C34)</f>
        <v>0</v>
      </c>
      <c r="D34" s="22">
        <f>SUM('9.2.1'!D34,'9.2.2'!D34)</f>
        <v>0</v>
      </c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0</v>
      </c>
      <c r="D35" s="20">
        <f>SUM(D36:D45)</f>
        <v>0</v>
      </c>
    </row>
    <row r="36" spans="1:4" s="13" customFormat="1" ht="18" customHeight="1">
      <c r="A36" s="28" t="s">
        <v>42</v>
      </c>
      <c r="B36" s="136" t="s">
        <v>146</v>
      </c>
      <c r="C36" s="22">
        <f>SUM('9.2.1'!C36,'9.2.2'!C36)</f>
        <v>0</v>
      </c>
      <c r="D36" s="22">
        <f>SUM('9.2.1'!D36,'9.2.2'!D36)</f>
        <v>0</v>
      </c>
    </row>
    <row r="37" spans="1:4" s="13" customFormat="1" ht="18" customHeight="1">
      <c r="A37" s="29" t="s">
        <v>43</v>
      </c>
      <c r="B37" s="60" t="s">
        <v>301</v>
      </c>
      <c r="C37" s="22">
        <f>SUM('9.2.1'!C37,'9.2.2'!C37)</f>
        <v>0</v>
      </c>
      <c r="D37" s="22">
        <f>SUM('9.2.1'!D37,'9.2.2'!D37)</f>
        <v>0</v>
      </c>
    </row>
    <row r="38" spans="1:4" s="13" customFormat="1" ht="18" customHeight="1">
      <c r="A38" s="29" t="s">
        <v>44</v>
      </c>
      <c r="B38" s="60" t="s">
        <v>302</v>
      </c>
      <c r="C38" s="22">
        <f>SUM('9.2.1'!C38,'9.2.2'!C38)</f>
        <v>0</v>
      </c>
      <c r="D38" s="22">
        <f>SUM('9.2.1'!D38,'9.2.2'!D38)</f>
        <v>0</v>
      </c>
    </row>
    <row r="39" spans="1:4" s="13" customFormat="1" ht="18" customHeight="1">
      <c r="A39" s="29" t="s">
        <v>81</v>
      </c>
      <c r="B39" s="60" t="s">
        <v>303</v>
      </c>
      <c r="C39" s="22">
        <f>SUM('9.2.1'!C39,'9.2.2'!C39)</f>
        <v>0</v>
      </c>
      <c r="D39" s="22">
        <f>SUM('9.2.1'!D39,'9.2.2'!D39)</f>
        <v>0</v>
      </c>
    </row>
    <row r="40" spans="1:4" s="13" customFormat="1" ht="18" customHeight="1">
      <c r="A40" s="29" t="s">
        <v>82</v>
      </c>
      <c r="B40" s="60" t="s">
        <v>304</v>
      </c>
      <c r="C40" s="22">
        <f>SUM('9.2.1'!C40,'9.2.2'!C40)</f>
        <v>0</v>
      </c>
      <c r="D40" s="22">
        <f>SUM('9.2.1'!D40,'9.2.2'!D40)</f>
        <v>0</v>
      </c>
    </row>
    <row r="41" spans="1:4" s="13" customFormat="1" ht="18" customHeight="1">
      <c r="A41" s="29" t="s">
        <v>83</v>
      </c>
      <c r="B41" s="60" t="s">
        <v>305</v>
      </c>
      <c r="C41" s="22">
        <f>SUM('9.2.1'!C41,'9.2.2'!C41)</f>
        <v>0</v>
      </c>
      <c r="D41" s="22">
        <f>SUM('9.2.1'!D41,'9.2.2'!D41)</f>
        <v>0</v>
      </c>
    </row>
    <row r="42" spans="1:4" s="13" customFormat="1" ht="18" customHeight="1">
      <c r="A42" s="29" t="s">
        <v>84</v>
      </c>
      <c r="B42" s="60" t="s">
        <v>147</v>
      </c>
      <c r="C42" s="22">
        <f>SUM('9.2.1'!C42,'9.2.2'!C42)</f>
        <v>0</v>
      </c>
      <c r="D42" s="22">
        <f>SUM('9.2.1'!D42,'9.2.2'!D42)</f>
        <v>0</v>
      </c>
    </row>
    <row r="43" spans="1:4" s="13" customFormat="1" ht="18" customHeight="1">
      <c r="A43" s="29" t="s">
        <v>85</v>
      </c>
      <c r="B43" s="60" t="s">
        <v>148</v>
      </c>
      <c r="C43" s="22">
        <f>SUM('9.2.1'!C43,'9.2.2'!C43)</f>
        <v>0</v>
      </c>
      <c r="D43" s="22">
        <f>SUM('9.2.1'!D43,'9.2.2'!D43)</f>
        <v>0</v>
      </c>
    </row>
    <row r="44" spans="1:4" s="13" customFormat="1" ht="18" customHeight="1">
      <c r="A44" s="29" t="s">
        <v>144</v>
      </c>
      <c r="B44" s="60" t="s">
        <v>149</v>
      </c>
      <c r="C44" s="22">
        <f>SUM('9.2.1'!C44,'9.2.2'!C44)</f>
        <v>0</v>
      </c>
      <c r="D44" s="22">
        <f>SUM('9.2.1'!D44,'9.2.2'!D44)</f>
        <v>0</v>
      </c>
    </row>
    <row r="45" spans="1:4" s="13" customFormat="1" ht="18" customHeight="1" thickBot="1">
      <c r="A45" s="30" t="s">
        <v>145</v>
      </c>
      <c r="B45" s="146" t="s">
        <v>306</v>
      </c>
      <c r="C45" s="22">
        <f>SUM('9.2.1'!C45,'9.2.2'!C45)</f>
        <v>0</v>
      </c>
      <c r="D45" s="22">
        <f>SUM('9.2.1'!D45,'9.2.2'!D45)</f>
        <v>0</v>
      </c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>
        <f>SUM('9.2.1'!C47,'9.2.2'!C47)</f>
        <v>0</v>
      </c>
      <c r="D47" s="22">
        <f>SUM('9.2.1'!D47,'9.2.2'!D47)</f>
        <v>0</v>
      </c>
    </row>
    <row r="48" spans="1:4" s="13" customFormat="1" ht="18" customHeight="1">
      <c r="A48" s="29" t="s">
        <v>46</v>
      </c>
      <c r="B48" s="60" t="s">
        <v>155</v>
      </c>
      <c r="C48" s="22">
        <f>SUM('9.2.1'!C48,'9.2.2'!C48)</f>
        <v>0</v>
      </c>
      <c r="D48" s="22">
        <f>SUM('9.2.1'!D48,'9.2.2'!D48)</f>
        <v>0</v>
      </c>
    </row>
    <row r="49" spans="1:4" s="13" customFormat="1" ht="18" customHeight="1">
      <c r="A49" s="29" t="s">
        <v>151</v>
      </c>
      <c r="B49" s="60" t="s">
        <v>156</v>
      </c>
      <c r="C49" s="22">
        <f>SUM('9.2.1'!C49,'9.2.2'!C49)</f>
        <v>0</v>
      </c>
      <c r="D49" s="22">
        <f>SUM('9.2.1'!D49,'9.2.2'!D49)</f>
        <v>0</v>
      </c>
    </row>
    <row r="50" spans="1:4" s="13" customFormat="1" ht="18" customHeight="1">
      <c r="A50" s="29" t="s">
        <v>152</v>
      </c>
      <c r="B50" s="60" t="s">
        <v>157</v>
      </c>
      <c r="C50" s="22">
        <f>SUM('9.2.1'!C50,'9.2.2'!C50)</f>
        <v>0</v>
      </c>
      <c r="D50" s="22">
        <f>SUM('9.2.1'!D50,'9.2.2'!D50)</f>
        <v>0</v>
      </c>
    </row>
    <row r="51" spans="1:4" s="13" customFormat="1" ht="18" customHeight="1" thickBot="1">
      <c r="A51" s="30" t="s">
        <v>153</v>
      </c>
      <c r="B51" s="146" t="s">
        <v>158</v>
      </c>
      <c r="C51" s="22">
        <f>SUM('9.2.1'!C51,'9.2.2'!C51)</f>
        <v>0</v>
      </c>
      <c r="D51" s="22">
        <f>SUM('9.2.1'!D51,'9.2.2'!D51)</f>
        <v>0</v>
      </c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>
        <f>SUM('9.2.1'!C53,'9.2.2'!C53)</f>
        <v>0</v>
      </c>
      <c r="D53" s="22">
        <f>SUM('9.2.1'!D53,'9.2.2'!D53)</f>
        <v>0</v>
      </c>
    </row>
    <row r="54" spans="1:4" s="13" customFormat="1" ht="27">
      <c r="A54" s="29" t="s">
        <v>48</v>
      </c>
      <c r="B54" s="60" t="s">
        <v>281</v>
      </c>
      <c r="C54" s="22">
        <f>SUM('9.2.1'!C54,'9.2.2'!C54)</f>
        <v>0</v>
      </c>
      <c r="D54" s="22">
        <f>SUM('9.2.1'!D54,'9.2.2'!D54)</f>
        <v>0</v>
      </c>
    </row>
    <row r="55" spans="1:4" s="13" customFormat="1" ht="18.75">
      <c r="A55" s="29" t="s">
        <v>161</v>
      </c>
      <c r="B55" s="60" t="s">
        <v>159</v>
      </c>
      <c r="C55" s="22">
        <f>SUM('9.2.1'!C55,'9.2.2'!C55)</f>
        <v>0</v>
      </c>
      <c r="D55" s="22">
        <f>SUM('9.2.1'!D55,'9.2.2'!D55)</f>
        <v>0</v>
      </c>
    </row>
    <row r="56" spans="1:4" s="13" customFormat="1" ht="19.5" thickBot="1">
      <c r="A56" s="30" t="s">
        <v>162</v>
      </c>
      <c r="B56" s="146" t="s">
        <v>160</v>
      </c>
      <c r="C56" s="22">
        <f>SUM('9.2.1'!C56,'9.2.2'!C56)</f>
        <v>0</v>
      </c>
      <c r="D56" s="22">
        <f>SUM('9.2.1'!D56,'9.2.2'!D56)</f>
        <v>0</v>
      </c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>
        <f>SUM('9.2.1'!C58,'9.2.2'!C58)</f>
        <v>0</v>
      </c>
      <c r="D58" s="22">
        <f>SUM('9.2.1'!D58,'9.2.2'!D58)</f>
        <v>0</v>
      </c>
    </row>
    <row r="59" spans="1:4" s="13" customFormat="1" ht="18.75">
      <c r="A59" s="29" t="s">
        <v>88</v>
      </c>
      <c r="B59" s="60" t="s">
        <v>283</v>
      </c>
      <c r="C59" s="22">
        <f>SUM('9.2.1'!C59,'9.2.2'!C59)</f>
        <v>0</v>
      </c>
      <c r="D59" s="22">
        <f>SUM('9.2.1'!D59,'9.2.2'!D59)</f>
        <v>0</v>
      </c>
    </row>
    <row r="60" spans="1:4" s="13" customFormat="1" ht="18.75">
      <c r="A60" s="29" t="s">
        <v>106</v>
      </c>
      <c r="B60" s="60" t="s">
        <v>165</v>
      </c>
      <c r="C60" s="22">
        <f>SUM('9.2.1'!C60,'9.2.2'!C60)</f>
        <v>0</v>
      </c>
      <c r="D60" s="22">
        <f>SUM('9.2.1'!D60,'9.2.2'!D60)</f>
        <v>0</v>
      </c>
    </row>
    <row r="61" spans="1:4" s="13" customFormat="1" ht="19.5" thickBot="1">
      <c r="A61" s="30" t="s">
        <v>164</v>
      </c>
      <c r="B61" s="146" t="s">
        <v>166</v>
      </c>
      <c r="C61" s="22">
        <f>SUM('9.2.1'!C61,'9.2.2'!C61)</f>
        <v>0</v>
      </c>
      <c r="D61" s="22">
        <f>SUM('9.2.1'!D61,'9.2.2'!D61)</f>
        <v>0</v>
      </c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0</v>
      </c>
      <c r="D62" s="20">
        <f>+D7+D14+D21+D28+D35+D46+D52+D57</f>
        <v>551586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>
        <f>SUM('9.2.1'!C64,'9.2.2'!C64)</f>
        <v>0</v>
      </c>
      <c r="D64" s="22">
        <f>SUM('9.2.1'!D64,'9.2.2'!D64)</f>
        <v>0</v>
      </c>
    </row>
    <row r="65" spans="1:4" s="13" customFormat="1" ht="27">
      <c r="A65" s="29" t="s">
        <v>205</v>
      </c>
      <c r="B65" s="60" t="s">
        <v>169</v>
      </c>
      <c r="C65" s="22">
        <f>SUM('9.2.1'!C65,'9.2.2'!C65)</f>
        <v>0</v>
      </c>
      <c r="D65" s="22">
        <f>SUM('9.2.1'!D65,'9.2.2'!D65)</f>
        <v>0</v>
      </c>
    </row>
    <row r="66" spans="1:4" s="13" customFormat="1" ht="19.5" thickBot="1">
      <c r="A66" s="30" t="s">
        <v>206</v>
      </c>
      <c r="B66" s="148" t="s">
        <v>170</v>
      </c>
      <c r="C66" s="22">
        <f>SUM('9.2.1'!C66,'9.2.2'!C66)</f>
        <v>0</v>
      </c>
      <c r="D66" s="22">
        <f>SUM('9.2.1'!D66,'9.2.2'!D66)</f>
        <v>0</v>
      </c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>
        <f>SUM('9.2.1'!C68,'9.2.2'!C68)</f>
        <v>0</v>
      </c>
      <c r="D68" s="22">
        <f>SUM('9.2.1'!D68,'9.2.2'!D68)</f>
        <v>0</v>
      </c>
    </row>
    <row r="69" spans="1:4" s="13" customFormat="1" ht="18.75">
      <c r="A69" s="29" t="s">
        <v>70</v>
      </c>
      <c r="B69" s="60" t="s">
        <v>174</v>
      </c>
      <c r="C69" s="22">
        <f>SUM('9.2.1'!C69,'9.2.2'!C69)</f>
        <v>0</v>
      </c>
      <c r="D69" s="22">
        <f>SUM('9.2.1'!D69,'9.2.2'!D69)</f>
        <v>0</v>
      </c>
    </row>
    <row r="70" spans="1:4" s="13" customFormat="1" ht="18.75">
      <c r="A70" s="29" t="s">
        <v>197</v>
      </c>
      <c r="B70" s="60" t="s">
        <v>175</v>
      </c>
      <c r="C70" s="22">
        <f>SUM('9.2.1'!C70,'9.2.2'!C70)</f>
        <v>0</v>
      </c>
      <c r="D70" s="22">
        <f>SUM('9.2.1'!D70,'9.2.2'!D70)</f>
        <v>0</v>
      </c>
    </row>
    <row r="71" spans="1:4" s="13" customFormat="1" ht="19.5" thickBot="1">
      <c r="A71" s="30" t="s">
        <v>198</v>
      </c>
      <c r="B71" s="146" t="s">
        <v>176</v>
      </c>
      <c r="C71" s="22">
        <f>SUM('9.2.1'!C71,'9.2.2'!C71)</f>
        <v>0</v>
      </c>
      <c r="D71" s="22">
        <f>SUM('9.2.1'!D71,'9.2.2'!D71)</f>
        <v>0</v>
      </c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584266</v>
      </c>
      <c r="D72" s="20">
        <f>SUM(D73:D74)</f>
        <v>545986</v>
      </c>
    </row>
    <row r="73" spans="1:4" s="13" customFormat="1" ht="18" customHeight="1">
      <c r="A73" s="28" t="s">
        <v>199</v>
      </c>
      <c r="B73" s="136" t="s">
        <v>179</v>
      </c>
      <c r="C73" s="22">
        <f>SUM('9.2.1'!C73,'9.2.2'!C73)</f>
        <v>584266</v>
      </c>
      <c r="D73" s="22">
        <f>SUM('9.2.1'!D73,'9.2.2'!D73)</f>
        <v>545986</v>
      </c>
    </row>
    <row r="74" spans="1:4" s="13" customFormat="1" ht="18" customHeight="1" thickBot="1">
      <c r="A74" s="30" t="s">
        <v>200</v>
      </c>
      <c r="B74" s="136" t="s">
        <v>327</v>
      </c>
      <c r="C74" s="22">
        <f>SUM('9.2.1'!C74,'9.2.2'!C74)</f>
        <v>0</v>
      </c>
      <c r="D74" s="22">
        <f>SUM('9.2.1'!D74,'9.2.2'!D74)</f>
        <v>0</v>
      </c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66023000</v>
      </c>
      <c r="D75" s="20">
        <f>SUM(D76:D78)</f>
        <v>66023000</v>
      </c>
    </row>
    <row r="76" spans="1:4" s="13" customFormat="1" ht="18" customHeight="1">
      <c r="A76" s="28" t="s">
        <v>201</v>
      </c>
      <c r="B76" s="136" t="s">
        <v>310</v>
      </c>
      <c r="C76" s="22">
        <f>SUM('9.2.1'!C76,'9.2.2'!C76)</f>
        <v>0</v>
      </c>
      <c r="D76" s="22">
        <f>SUM('9.2.1'!D76,'9.2.2'!D76)</f>
        <v>0</v>
      </c>
    </row>
    <row r="77" spans="1:4" s="13" customFormat="1" ht="18" customHeight="1">
      <c r="A77" s="29" t="s">
        <v>202</v>
      </c>
      <c r="B77" s="60" t="s">
        <v>182</v>
      </c>
      <c r="C77" s="22">
        <f>SUM('9.2.1'!C77,'9.2.2'!C77)</f>
        <v>0</v>
      </c>
      <c r="D77" s="22">
        <f>SUM('9.2.1'!D77,'9.2.2'!D77)</f>
        <v>0</v>
      </c>
    </row>
    <row r="78" spans="1:4" s="13" customFormat="1" ht="18" customHeight="1" thickBot="1">
      <c r="A78" s="30" t="s">
        <v>203</v>
      </c>
      <c r="B78" s="146" t="s">
        <v>319</v>
      </c>
      <c r="C78" s="22">
        <f>SUM('9.2.1'!C78,'9.2.2'!C78)</f>
        <v>66023000</v>
      </c>
      <c r="D78" s="22">
        <f>SUM('9.2.1'!D78,'9.2.2'!D78)</f>
        <v>66023000</v>
      </c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>
        <f>SUM('9.2.1'!C80,'9.2.2'!C80)</f>
        <v>0</v>
      </c>
      <c r="D80" s="22">
        <f>SUM('9.2.1'!D80,'9.2.2'!D80)</f>
        <v>0</v>
      </c>
    </row>
    <row r="81" spans="1:4" s="13" customFormat="1" ht="30">
      <c r="A81" s="36" t="s">
        <v>187</v>
      </c>
      <c r="B81" s="60" t="s">
        <v>188</v>
      </c>
      <c r="C81" s="22">
        <f>SUM('9.2.1'!C81,'9.2.2'!C81)</f>
        <v>0</v>
      </c>
      <c r="D81" s="22">
        <f>SUM('9.2.1'!D81,'9.2.2'!D81)</f>
        <v>0</v>
      </c>
    </row>
    <row r="82" spans="1:4" s="13" customFormat="1" ht="20.25" customHeight="1">
      <c r="A82" s="36" t="s">
        <v>189</v>
      </c>
      <c r="B82" s="60" t="s">
        <v>190</v>
      </c>
      <c r="C82" s="22">
        <f>SUM('9.2.1'!C82,'9.2.2'!C82)</f>
        <v>0</v>
      </c>
      <c r="D82" s="22">
        <f>SUM('9.2.1'!D82,'9.2.2'!D82)</f>
        <v>0</v>
      </c>
    </row>
    <row r="83" spans="1:4" s="13" customFormat="1" ht="18" customHeight="1" thickBot="1">
      <c r="A83" s="37" t="s">
        <v>191</v>
      </c>
      <c r="B83" s="146" t="s">
        <v>192</v>
      </c>
      <c r="C83" s="22">
        <f>SUM('9.2.1'!C83,'9.2.2'!C83)</f>
        <v>0</v>
      </c>
      <c r="D83" s="22">
        <f>SUM('9.2.1'!D83,'9.2.2'!D83)</f>
        <v>0</v>
      </c>
    </row>
    <row r="84" spans="1:4" s="13" customFormat="1" ht="18" customHeight="1" thickBot="1">
      <c r="A84" s="34" t="s">
        <v>193</v>
      </c>
      <c r="B84" s="145" t="s">
        <v>318</v>
      </c>
      <c r="C84" s="22">
        <f>SUM('9.2.1'!C84,'9.2.2'!C84)</f>
        <v>0</v>
      </c>
      <c r="D84" s="22">
        <f>SUM('9.2.1'!D84,'9.2.2'!D84)</f>
        <v>0</v>
      </c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66607266</v>
      </c>
      <c r="D85" s="20">
        <f>+D63+D67+D72+D75+D79+D84</f>
        <v>66568986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66607266</v>
      </c>
      <c r="D86" s="20">
        <f>+D62+D85</f>
        <v>67120572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43" t="s">
        <v>32</v>
      </c>
      <c r="B88" s="152"/>
      <c r="C88" s="44"/>
      <c r="D88" s="44"/>
    </row>
    <row r="89" spans="1:4" s="14" customFormat="1" ht="18" customHeight="1" thickBot="1">
      <c r="A89" s="45" t="s">
        <v>2</v>
      </c>
      <c r="B89" s="153" t="s">
        <v>316</v>
      </c>
      <c r="C89" s="46">
        <f>SUM(C90:C94)</f>
        <v>65607776</v>
      </c>
      <c r="D89" s="46">
        <f>SUM(D90:D94)</f>
        <v>66093082</v>
      </c>
    </row>
    <row r="90" spans="1:4" s="7" customFormat="1" ht="18" customHeight="1">
      <c r="A90" s="47" t="s">
        <v>49</v>
      </c>
      <c r="B90" s="154" t="s">
        <v>29</v>
      </c>
      <c r="C90" s="22">
        <f>SUM('9.2.1'!C90,'9.2.2'!C90)</f>
        <v>47089373</v>
      </c>
      <c r="D90" s="22">
        <f>SUM('9.2.1'!D90,'9.2.2'!D90)</f>
        <v>44996570</v>
      </c>
    </row>
    <row r="91" spans="1:4" s="13" customFormat="1" ht="18" customHeight="1">
      <c r="A91" s="29" t="s">
        <v>50</v>
      </c>
      <c r="B91" s="62" t="s">
        <v>89</v>
      </c>
      <c r="C91" s="22">
        <f>SUM('9.2.1'!C91,'9.2.2'!C91)</f>
        <v>9808655</v>
      </c>
      <c r="D91" s="22">
        <f>SUM('9.2.1'!D91,'9.2.2'!D91)</f>
        <v>12453044</v>
      </c>
    </row>
    <row r="92" spans="1:4" s="7" customFormat="1" ht="18" customHeight="1">
      <c r="A92" s="29" t="s">
        <v>51</v>
      </c>
      <c r="B92" s="62" t="s">
        <v>68</v>
      </c>
      <c r="C92" s="22">
        <f>SUM('9.2.1'!C92,'9.2.2'!C92)</f>
        <v>8709748</v>
      </c>
      <c r="D92" s="22">
        <f>SUM('9.2.1'!D92,'9.2.2'!D92)</f>
        <v>8643468</v>
      </c>
    </row>
    <row r="93" spans="1:4" s="7" customFormat="1" ht="18" customHeight="1">
      <c r="A93" s="29" t="s">
        <v>52</v>
      </c>
      <c r="B93" s="155" t="s">
        <v>90</v>
      </c>
      <c r="C93" s="22">
        <f>SUM('9.2.1'!C93,'9.2.2'!C93)</f>
        <v>0</v>
      </c>
      <c r="D93" s="22">
        <f>SUM('9.2.1'!D93,'9.2.2'!D93)</f>
        <v>0</v>
      </c>
    </row>
    <row r="94" spans="1:4" s="7" customFormat="1" ht="18" customHeight="1">
      <c r="A94" s="29" t="s">
        <v>60</v>
      </c>
      <c r="B94" s="156" t="s">
        <v>91</v>
      </c>
      <c r="C94" s="22">
        <f>SUM('9.2.1'!C94,'9.2.2'!C94)</f>
        <v>0</v>
      </c>
      <c r="D94" s="22">
        <f>SUM('9.2.1'!D94,'9.2.2'!D94)</f>
        <v>0</v>
      </c>
    </row>
    <row r="95" spans="1:4" s="7" customFormat="1" ht="18" customHeight="1">
      <c r="A95" s="29" t="s">
        <v>53</v>
      </c>
      <c r="B95" s="62" t="s">
        <v>210</v>
      </c>
      <c r="C95" s="22">
        <f>SUM('9.2.1'!C95,'9.2.2'!C95)</f>
        <v>0</v>
      </c>
      <c r="D95" s="22">
        <f>SUM('9.2.1'!D95,'9.2.2'!D95)</f>
        <v>0</v>
      </c>
    </row>
    <row r="96" spans="1:4" s="7" customFormat="1" ht="18" customHeight="1">
      <c r="A96" s="29" t="s">
        <v>54</v>
      </c>
      <c r="B96" s="64" t="s">
        <v>211</v>
      </c>
      <c r="C96" s="22">
        <f>SUM('9.2.1'!C96,'9.2.2'!C96)</f>
        <v>0</v>
      </c>
      <c r="D96" s="22">
        <f>SUM('9.2.1'!D96,'9.2.2'!D96)</f>
        <v>0</v>
      </c>
    </row>
    <row r="97" spans="1:4" s="7" customFormat="1" ht="18" customHeight="1">
      <c r="A97" s="29" t="s">
        <v>61</v>
      </c>
      <c r="B97" s="62" t="s">
        <v>212</v>
      </c>
      <c r="C97" s="22">
        <f>SUM('9.2.1'!C97,'9.2.2'!C97)</f>
        <v>0</v>
      </c>
      <c r="D97" s="22">
        <f>SUM('9.2.1'!D97,'9.2.2'!D97)</f>
        <v>0</v>
      </c>
    </row>
    <row r="98" spans="1:4" s="7" customFormat="1" ht="18" customHeight="1">
      <c r="A98" s="29" t="s">
        <v>62</v>
      </c>
      <c r="B98" s="62" t="s">
        <v>323</v>
      </c>
      <c r="C98" s="22">
        <f>SUM('9.2.1'!C98,'9.2.2'!C98)</f>
        <v>0</v>
      </c>
      <c r="D98" s="22">
        <f>SUM('9.2.1'!D98,'9.2.2'!D98)</f>
        <v>0</v>
      </c>
    </row>
    <row r="99" spans="1:4" s="7" customFormat="1" ht="18" customHeight="1">
      <c r="A99" s="29" t="s">
        <v>63</v>
      </c>
      <c r="B99" s="64" t="s">
        <v>214</v>
      </c>
      <c r="C99" s="22">
        <f>SUM('9.2.1'!C99,'9.2.2'!C99)</f>
        <v>0</v>
      </c>
      <c r="D99" s="22">
        <f>SUM('9.2.1'!D99,'9.2.2'!D99)</f>
        <v>0</v>
      </c>
    </row>
    <row r="100" spans="1:4" s="7" customFormat="1" ht="18" customHeight="1">
      <c r="A100" s="29" t="s">
        <v>64</v>
      </c>
      <c r="B100" s="64" t="s">
        <v>215</v>
      </c>
      <c r="C100" s="22">
        <f>SUM('9.2.1'!C100,'9.2.2'!C100)</f>
        <v>0</v>
      </c>
      <c r="D100" s="22">
        <f>SUM('9.2.1'!D100,'9.2.2'!D100)</f>
        <v>0</v>
      </c>
    </row>
    <row r="101" spans="1:4" s="7" customFormat="1" ht="18" customHeight="1">
      <c r="A101" s="29" t="s">
        <v>66</v>
      </c>
      <c r="B101" s="62" t="s">
        <v>324</v>
      </c>
      <c r="C101" s="22">
        <f>SUM('9.2.1'!C101,'9.2.2'!C101)</f>
        <v>0</v>
      </c>
      <c r="D101" s="22">
        <f>SUM('9.2.1'!D101,'9.2.2'!D101)</f>
        <v>0</v>
      </c>
    </row>
    <row r="102" spans="1:4" s="7" customFormat="1" ht="18" customHeight="1">
      <c r="A102" s="49" t="s">
        <v>92</v>
      </c>
      <c r="B102" s="65" t="s">
        <v>217</v>
      </c>
      <c r="C102" s="22">
        <f>SUM('9.2.1'!C102,'9.2.2'!C102)</f>
        <v>0</v>
      </c>
      <c r="D102" s="22">
        <f>SUM('9.2.1'!D102,'9.2.2'!D102)</f>
        <v>0</v>
      </c>
    </row>
    <row r="103" spans="1:4" s="7" customFormat="1" ht="18" customHeight="1">
      <c r="A103" s="29" t="s">
        <v>208</v>
      </c>
      <c r="B103" s="65" t="s">
        <v>218</v>
      </c>
      <c r="C103" s="22">
        <f>SUM('9.2.1'!C103,'9.2.2'!C103)</f>
        <v>0</v>
      </c>
      <c r="D103" s="22">
        <f>SUM('9.2.1'!D103,'9.2.2'!D103)</f>
        <v>0</v>
      </c>
    </row>
    <row r="104" spans="1:4" s="7" customFormat="1" ht="18" customHeight="1" thickBot="1">
      <c r="A104" s="50" t="s">
        <v>209</v>
      </c>
      <c r="B104" s="66" t="s">
        <v>219</v>
      </c>
      <c r="C104" s="22">
        <f>SUM('9.2.1'!C104,'9.2.2'!C104)</f>
        <v>0</v>
      </c>
      <c r="D104" s="22">
        <f>SUM('9.2.1'!D104,'9.2.2'!D104)</f>
        <v>0</v>
      </c>
    </row>
    <row r="105" spans="1:4" s="7" customFormat="1" ht="18" customHeight="1" thickBot="1">
      <c r="A105" s="27" t="s">
        <v>3</v>
      </c>
      <c r="B105" s="157" t="s">
        <v>317</v>
      </c>
      <c r="C105" s="142">
        <f>+C106+C108+C110</f>
        <v>999490</v>
      </c>
      <c r="D105" s="142">
        <f>+D106+D108+D110</f>
        <v>1027490</v>
      </c>
    </row>
    <row r="106" spans="1:4" s="7" customFormat="1" ht="18" customHeight="1">
      <c r="A106" s="28" t="s">
        <v>55</v>
      </c>
      <c r="B106" s="62" t="s">
        <v>105</v>
      </c>
      <c r="C106" s="22">
        <f>SUM('9.2.1'!C106,'9.2.2'!C106)</f>
        <v>999490</v>
      </c>
      <c r="D106" s="22">
        <f>SUM('9.2.1'!D106,'9.2.2'!D106)</f>
        <v>1027490</v>
      </c>
    </row>
    <row r="107" spans="1:4" s="7" customFormat="1" ht="18" customHeight="1">
      <c r="A107" s="28" t="s">
        <v>56</v>
      </c>
      <c r="B107" s="65" t="s">
        <v>223</v>
      </c>
      <c r="C107" s="22">
        <f>SUM('9.2.1'!C107,'9.2.2'!C107)</f>
        <v>0</v>
      </c>
      <c r="D107" s="22">
        <f>SUM('9.2.1'!D107,'9.2.2'!D107)</f>
        <v>0</v>
      </c>
    </row>
    <row r="108" spans="1:4" s="7" customFormat="1" ht="18" customHeight="1">
      <c r="A108" s="28" t="s">
        <v>57</v>
      </c>
      <c r="B108" s="65" t="s">
        <v>93</v>
      </c>
      <c r="C108" s="22">
        <f>SUM('9.2.1'!C108,'9.2.2'!C108)</f>
        <v>0</v>
      </c>
      <c r="D108" s="22">
        <f>SUM('9.2.1'!D108,'9.2.2'!D108)</f>
        <v>0</v>
      </c>
    </row>
    <row r="109" spans="1:4" s="7" customFormat="1" ht="18" customHeight="1">
      <c r="A109" s="28" t="s">
        <v>58</v>
      </c>
      <c r="B109" s="65" t="s">
        <v>224</v>
      </c>
      <c r="C109" s="22">
        <f>SUM('9.2.1'!C109,'9.2.2'!C109)</f>
        <v>0</v>
      </c>
      <c r="D109" s="22">
        <f>SUM('9.2.1'!D109,'9.2.2'!D109)</f>
        <v>0</v>
      </c>
    </row>
    <row r="110" spans="1:4" s="7" customFormat="1" ht="18" customHeight="1">
      <c r="A110" s="28" t="s">
        <v>59</v>
      </c>
      <c r="B110" s="158" t="s">
        <v>107</v>
      </c>
      <c r="C110" s="22">
        <f>SUM('9.2.1'!C110,'9.2.2'!C110)</f>
        <v>0</v>
      </c>
      <c r="D110" s="22">
        <f>SUM('9.2.1'!D110,'9.2.2'!D110)</f>
        <v>0</v>
      </c>
    </row>
    <row r="111" spans="1:4" s="7" customFormat="1" ht="25.5">
      <c r="A111" s="28" t="s">
        <v>65</v>
      </c>
      <c r="B111" s="159" t="s">
        <v>279</v>
      </c>
      <c r="C111" s="22">
        <f>SUM('9.2.1'!C111,'9.2.2'!C111)</f>
        <v>0</v>
      </c>
      <c r="D111" s="22">
        <f>SUM('9.2.1'!D111,'9.2.2'!D111)</f>
        <v>0</v>
      </c>
    </row>
    <row r="112" spans="1:4" s="7" customFormat="1" ht="25.5">
      <c r="A112" s="28" t="s">
        <v>67</v>
      </c>
      <c r="B112" s="69" t="s">
        <v>229</v>
      </c>
      <c r="C112" s="22">
        <f>SUM('9.2.1'!C112,'9.2.2'!C112)</f>
        <v>0</v>
      </c>
      <c r="D112" s="22">
        <f>SUM('9.2.1'!D112,'9.2.2'!D112)</f>
        <v>0</v>
      </c>
    </row>
    <row r="113" spans="1:4" s="7" customFormat="1" ht="25.5">
      <c r="A113" s="28" t="s">
        <v>94</v>
      </c>
      <c r="B113" s="62" t="s">
        <v>213</v>
      </c>
      <c r="C113" s="22">
        <f>SUM('9.2.1'!C113,'9.2.2'!C113)</f>
        <v>0</v>
      </c>
      <c r="D113" s="22">
        <f>SUM('9.2.1'!D113,'9.2.2'!D113)</f>
        <v>0</v>
      </c>
    </row>
    <row r="114" spans="1:4" s="7" customFormat="1" ht="18.75">
      <c r="A114" s="28" t="s">
        <v>95</v>
      </c>
      <c r="B114" s="62" t="s">
        <v>228</v>
      </c>
      <c r="C114" s="22">
        <f>SUM('9.2.1'!C114,'9.2.2'!C114)</f>
        <v>0</v>
      </c>
      <c r="D114" s="22">
        <f>SUM('9.2.1'!D114,'9.2.2'!D114)</f>
        <v>0</v>
      </c>
    </row>
    <row r="115" spans="1:4" s="7" customFormat="1" ht="18.75">
      <c r="A115" s="28" t="s">
        <v>96</v>
      </c>
      <c r="B115" s="62" t="s">
        <v>227</v>
      </c>
      <c r="C115" s="22">
        <f>SUM('9.2.1'!C115,'9.2.2'!C115)</f>
        <v>0</v>
      </c>
      <c r="D115" s="22">
        <f>SUM('9.2.1'!D115,'9.2.2'!D115)</f>
        <v>0</v>
      </c>
    </row>
    <row r="116" spans="1:4" s="7" customFormat="1" ht="25.5">
      <c r="A116" s="28" t="s">
        <v>220</v>
      </c>
      <c r="B116" s="62" t="s">
        <v>216</v>
      </c>
      <c r="C116" s="22">
        <f>SUM('9.2.1'!C116,'9.2.2'!C116)</f>
        <v>0</v>
      </c>
      <c r="D116" s="22">
        <f>SUM('9.2.1'!D116,'9.2.2'!D116)</f>
        <v>0</v>
      </c>
    </row>
    <row r="117" spans="1:4" s="7" customFormat="1" ht="18.75">
      <c r="A117" s="28" t="s">
        <v>221</v>
      </c>
      <c r="B117" s="62" t="s">
        <v>226</v>
      </c>
      <c r="C117" s="22">
        <f>SUM('9.2.1'!C117,'9.2.2'!C117)</f>
        <v>0</v>
      </c>
      <c r="D117" s="22">
        <f>SUM('9.2.1'!D117,'9.2.2'!D117)</f>
        <v>0</v>
      </c>
    </row>
    <row r="118" spans="1:4" s="7" customFormat="1" ht="26.25" thickBot="1">
      <c r="A118" s="49" t="s">
        <v>222</v>
      </c>
      <c r="B118" s="62" t="s">
        <v>225</v>
      </c>
      <c r="C118" s="22">
        <f>SUM('9.2.1'!C118,'9.2.2'!C118)</f>
        <v>0</v>
      </c>
      <c r="D118" s="22">
        <f>SUM('9.2.1'!D118,'9.2.2'!D118)</f>
        <v>0</v>
      </c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>
        <f>SUM('9.2.1'!C120,'9.2.2'!C120)</f>
        <v>0</v>
      </c>
      <c r="D120" s="22">
        <f>SUM('9.2.1'!D120,'9.2.2'!D120)</f>
        <v>0</v>
      </c>
    </row>
    <row r="121" spans="1:4" s="7" customFormat="1" ht="18" customHeight="1" thickBot="1">
      <c r="A121" s="30" t="s">
        <v>39</v>
      </c>
      <c r="B121" s="65" t="s">
        <v>34</v>
      </c>
      <c r="C121" s="22">
        <f>SUM('9.2.1'!C121,'9.2.2'!C121)</f>
        <v>0</v>
      </c>
      <c r="D121" s="22">
        <f>SUM('9.2.1'!D121,'9.2.2'!D121)</f>
        <v>0</v>
      </c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66607266</v>
      </c>
      <c r="D122" s="20">
        <f>+D89+D105+D119</f>
        <v>67120572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>
        <f>SUM('9.2.1'!C124,'9.2.2'!C124)</f>
        <v>0</v>
      </c>
      <c r="D124" s="22">
        <f>SUM('9.2.1'!D124,'9.2.2'!D124)</f>
        <v>0</v>
      </c>
    </row>
    <row r="125" spans="1:4" s="7" customFormat="1" ht="18" customHeight="1">
      <c r="A125" s="28" t="s">
        <v>43</v>
      </c>
      <c r="B125" s="69" t="s">
        <v>326</v>
      </c>
      <c r="C125" s="22">
        <f>SUM('9.2.1'!C125,'9.2.2'!C125)</f>
        <v>0</v>
      </c>
      <c r="D125" s="22">
        <f>SUM('9.2.1'!D125,'9.2.2'!D125)</f>
        <v>0</v>
      </c>
    </row>
    <row r="126" spans="1:4" s="7" customFormat="1" ht="18" customHeight="1" thickBot="1">
      <c r="A126" s="49" t="s">
        <v>44</v>
      </c>
      <c r="B126" s="160" t="s">
        <v>233</v>
      </c>
      <c r="C126" s="22">
        <f>SUM('9.2.1'!C126,'9.2.2'!C126)</f>
        <v>0</v>
      </c>
      <c r="D126" s="22">
        <f>SUM('9.2.1'!D126,'9.2.2'!D126)</f>
        <v>0</v>
      </c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>
        <f>SUM('9.2.1'!C128,'9.2.2'!C128)</f>
        <v>0</v>
      </c>
      <c r="D128" s="22">
        <f>SUM('9.2.1'!D128,'9.2.2'!D128)</f>
        <v>0</v>
      </c>
    </row>
    <row r="129" spans="1:4" s="7" customFormat="1" ht="18" customHeight="1">
      <c r="A129" s="28" t="s">
        <v>46</v>
      </c>
      <c r="B129" s="69" t="s">
        <v>235</v>
      </c>
      <c r="C129" s="22">
        <f>SUM('9.2.1'!C129,'9.2.2'!C129)</f>
        <v>0</v>
      </c>
      <c r="D129" s="22">
        <f>SUM('9.2.1'!D129,'9.2.2'!D129)</f>
        <v>0</v>
      </c>
    </row>
    <row r="130" spans="1:4" s="7" customFormat="1" ht="18" customHeight="1">
      <c r="A130" s="28" t="s">
        <v>151</v>
      </c>
      <c r="B130" s="69" t="s">
        <v>236</v>
      </c>
      <c r="C130" s="22">
        <f>SUM('9.2.1'!C130,'9.2.2'!C130)</f>
        <v>0</v>
      </c>
      <c r="D130" s="22">
        <f>SUM('9.2.1'!D130,'9.2.2'!D130)</f>
        <v>0</v>
      </c>
    </row>
    <row r="131" spans="1:4" s="7" customFormat="1" ht="18" customHeight="1" thickBot="1">
      <c r="A131" s="49" t="s">
        <v>152</v>
      </c>
      <c r="B131" s="160" t="s">
        <v>237</v>
      </c>
      <c r="C131" s="22">
        <f>SUM('9.2.1'!C131,'9.2.2'!C131)</f>
        <v>0</v>
      </c>
      <c r="D131" s="22">
        <f>SUM('9.2.1'!D131,'9.2.2'!D131)</f>
        <v>0</v>
      </c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>
        <f>SUM('9.2.1'!C133,'9.2.2'!C133)</f>
        <v>0</v>
      </c>
      <c r="D133" s="22">
        <f>SUM('9.2.1'!D133,'9.2.2'!D133)</f>
        <v>0</v>
      </c>
    </row>
    <row r="134" spans="1:4" s="7" customFormat="1" ht="18" customHeight="1">
      <c r="A134" s="28" t="s">
        <v>48</v>
      </c>
      <c r="B134" s="69" t="s">
        <v>248</v>
      </c>
      <c r="C134" s="22">
        <f>SUM('9.2.1'!C134,'9.2.2'!C134)</f>
        <v>0</v>
      </c>
      <c r="D134" s="22">
        <f>SUM('9.2.1'!D134,'9.2.2'!D134)</f>
        <v>0</v>
      </c>
    </row>
    <row r="135" spans="1:4" s="7" customFormat="1" ht="18" customHeight="1">
      <c r="A135" s="28" t="s">
        <v>161</v>
      </c>
      <c r="B135" s="69" t="s">
        <v>240</v>
      </c>
      <c r="C135" s="22">
        <f>SUM('9.2.1'!C135,'9.2.2'!C135)</f>
        <v>0</v>
      </c>
      <c r="D135" s="22">
        <f>SUM('9.2.1'!D135,'9.2.2'!D135)</f>
        <v>0</v>
      </c>
    </row>
    <row r="136" spans="1:4" s="7" customFormat="1" ht="18" customHeight="1" thickBot="1">
      <c r="A136" s="49" t="s">
        <v>162</v>
      </c>
      <c r="B136" s="160" t="s">
        <v>289</v>
      </c>
      <c r="C136" s="22">
        <f>SUM('9.2.1'!C136,'9.2.2'!C136)</f>
        <v>0</v>
      </c>
      <c r="D136" s="22">
        <f>SUM('9.2.1'!D136,'9.2.2'!D136)</f>
        <v>0</v>
      </c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>
        <f>SUM('9.2.1'!C138,'9.2.2'!C138)</f>
        <v>0</v>
      </c>
      <c r="D138" s="22">
        <f>SUM('9.2.1'!D138,'9.2.2'!D138)</f>
        <v>0</v>
      </c>
    </row>
    <row r="139" spans="1:4" s="7" customFormat="1" ht="18" customHeight="1">
      <c r="A139" s="28" t="s">
        <v>88</v>
      </c>
      <c r="B139" s="69" t="s">
        <v>243</v>
      </c>
      <c r="C139" s="22">
        <f>SUM('9.2.1'!C139,'9.2.2'!C139)</f>
        <v>0</v>
      </c>
      <c r="D139" s="22">
        <f>SUM('9.2.1'!D139,'9.2.2'!D139)</f>
        <v>0</v>
      </c>
    </row>
    <row r="140" spans="1:4" s="7" customFormat="1" ht="18" customHeight="1">
      <c r="A140" s="28" t="s">
        <v>106</v>
      </c>
      <c r="B140" s="69" t="s">
        <v>244</v>
      </c>
      <c r="C140" s="22">
        <f>SUM('9.2.1'!C140,'9.2.2'!C140)</f>
        <v>0</v>
      </c>
      <c r="D140" s="22">
        <f>SUM('9.2.1'!D140,'9.2.2'!D140)</f>
        <v>0</v>
      </c>
    </row>
    <row r="141" spans="1:4" s="7" customFormat="1" ht="18" customHeight="1" thickBot="1">
      <c r="A141" s="28" t="s">
        <v>164</v>
      </c>
      <c r="B141" s="69" t="s">
        <v>245</v>
      </c>
      <c r="C141" s="22">
        <f>SUM('9.2.1'!C141,'9.2.2'!C141)</f>
        <v>0</v>
      </c>
      <c r="D141" s="22">
        <f>SUM('9.2.1'!D141,'9.2.2'!D141)</f>
        <v>0</v>
      </c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66607266</v>
      </c>
      <c r="D143" s="53">
        <f>+D122+D142</f>
        <v>67120572</v>
      </c>
    </row>
    <row r="144" spans="1:4" s="7" customFormat="1" ht="18" customHeight="1" thickBot="1">
      <c r="A144" s="55"/>
      <c r="B144" s="56"/>
      <c r="C144" s="42"/>
      <c r="D144" s="42"/>
    </row>
    <row r="145" spans="1:5" s="7" customFormat="1" ht="18" customHeight="1" thickBot="1">
      <c r="A145" s="57" t="s">
        <v>307</v>
      </c>
      <c r="B145" s="58"/>
      <c r="C145" s="22">
        <f>SUM('9.2.1'!C145,'9.2.2'!C145)</f>
        <v>10</v>
      </c>
      <c r="D145" s="22">
        <f>SUM('9.2.1'!D145,'9.2.2'!D145)</f>
        <v>10</v>
      </c>
      <c r="E145" s="15"/>
    </row>
    <row r="146" spans="1:4" s="13" customFormat="1" ht="18" customHeight="1" thickBot="1">
      <c r="A146" s="57" t="s">
        <v>102</v>
      </c>
      <c r="B146" s="58"/>
      <c r="C146" s="22">
        <f>SUM('9.2.1'!C146,'9.2.2'!C146)</f>
        <v>0</v>
      </c>
      <c r="D146" s="22">
        <f>SUM('9.2.1'!D146,'9.2.2'!D146)</f>
        <v>0</v>
      </c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NAGYMÁNYOK VÁROS ÖNKORMÁNYZATÁNAK&amp;R&amp;"Times New Roman CE,Félkövér dőlt"&amp;11 9.2. melléklet a 9/2019 (XI.29.)   önkormányzati rendelethez</oddHeader>
  </headerFooter>
  <rowBreaks count="1" manualBreakCount="1">
    <brk id="8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6.125" style="4" bestFit="1" customWidth="1"/>
    <col min="4" max="4" width="21.625" style="4" customWidth="1"/>
    <col min="5" max="16384" width="9.375" style="5" customWidth="1"/>
  </cols>
  <sheetData>
    <row r="1" spans="1:4" s="7" customFormat="1" ht="39" customHeight="1">
      <c r="A1" s="284" t="s">
        <v>365</v>
      </c>
      <c r="B1" s="284"/>
      <c r="C1" s="284"/>
      <c r="D1" s="284"/>
    </row>
    <row r="2" spans="1:3" s="7" customFormat="1" ht="18" customHeight="1">
      <c r="A2" s="137"/>
      <c r="B2" s="283" t="s">
        <v>312</v>
      </c>
      <c r="C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18" customHeight="1" thickBot="1">
      <c r="A5" s="9" t="s">
        <v>37</v>
      </c>
      <c r="B5" s="162" t="s">
        <v>1</v>
      </c>
      <c r="C5" s="10" t="s">
        <v>284</v>
      </c>
      <c r="D5" s="10" t="s">
        <v>332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/>
      <c r="D8" s="22"/>
    </row>
    <row r="9" spans="1:4" s="13" customFormat="1" ht="27">
      <c r="A9" s="29" t="s">
        <v>50</v>
      </c>
      <c r="B9" s="60" t="s">
        <v>291</v>
      </c>
      <c r="C9" s="24"/>
      <c r="D9" s="24"/>
    </row>
    <row r="10" spans="1:4" s="13" customFormat="1" ht="27">
      <c r="A10" s="29" t="s">
        <v>51</v>
      </c>
      <c r="B10" s="60" t="s">
        <v>292</v>
      </c>
      <c r="C10" s="24"/>
      <c r="D10" s="24"/>
    </row>
    <row r="11" spans="1:4" s="13" customFormat="1" ht="18.75">
      <c r="A11" s="29" t="s">
        <v>286</v>
      </c>
      <c r="B11" s="60" t="s">
        <v>293</v>
      </c>
      <c r="C11" s="24"/>
      <c r="D11" s="24"/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551586</v>
      </c>
    </row>
    <row r="15" spans="1:4" s="13" customFormat="1" ht="18" customHeight="1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4"/>
      <c r="D16" s="24"/>
    </row>
    <row r="17" spans="1:4" s="13" customFormat="1" ht="27">
      <c r="A17" s="29" t="s">
        <v>57</v>
      </c>
      <c r="B17" s="60" t="s">
        <v>275</v>
      </c>
      <c r="C17" s="24"/>
      <c r="D17" s="24"/>
    </row>
    <row r="18" spans="1:4" s="13" customFormat="1" ht="27">
      <c r="A18" s="29" t="s">
        <v>58</v>
      </c>
      <c r="B18" s="60" t="s">
        <v>276</v>
      </c>
      <c r="C18" s="24"/>
      <c r="D18" s="24"/>
    </row>
    <row r="19" spans="1:4" s="13" customFormat="1" ht="25.5">
      <c r="A19" s="29" t="s">
        <v>59</v>
      </c>
      <c r="B19" s="18" t="s">
        <v>296</v>
      </c>
      <c r="C19" s="24"/>
      <c r="D19" s="24">
        <v>551586</v>
      </c>
    </row>
    <row r="20" spans="1:4" s="13" customFormat="1" ht="19.5" thickBot="1">
      <c r="A20" s="30" t="s">
        <v>65</v>
      </c>
      <c r="B20" s="146" t="s">
        <v>129</v>
      </c>
      <c r="C20" s="32"/>
      <c r="D20" s="32"/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/>
      <c r="D22" s="22"/>
    </row>
    <row r="23" spans="1:4" s="13" customFormat="1" ht="27">
      <c r="A23" s="29" t="s">
        <v>39</v>
      </c>
      <c r="B23" s="60" t="s">
        <v>130</v>
      </c>
      <c r="C23" s="24"/>
      <c r="D23" s="24"/>
    </row>
    <row r="24" spans="1:4" s="13" customFormat="1" ht="27">
      <c r="A24" s="29" t="s">
        <v>40</v>
      </c>
      <c r="B24" s="60" t="s">
        <v>277</v>
      </c>
      <c r="C24" s="24"/>
      <c r="D24" s="24"/>
    </row>
    <row r="25" spans="1:4" s="13" customFormat="1" ht="27">
      <c r="A25" s="29" t="s">
        <v>41</v>
      </c>
      <c r="B25" s="60" t="s">
        <v>278</v>
      </c>
      <c r="C25" s="24"/>
      <c r="D25" s="24"/>
    </row>
    <row r="26" spans="1:4" s="13" customFormat="1" ht="18.75">
      <c r="A26" s="29" t="s">
        <v>77</v>
      </c>
      <c r="B26" s="60" t="s">
        <v>131</v>
      </c>
      <c r="C26" s="24"/>
      <c r="D26" s="24"/>
    </row>
    <row r="27" spans="1:4" s="13" customFormat="1" ht="18" customHeight="1" thickBot="1">
      <c r="A27" s="30" t="s">
        <v>78</v>
      </c>
      <c r="B27" s="146" t="s">
        <v>132</v>
      </c>
      <c r="C27" s="32"/>
      <c r="D27" s="32"/>
    </row>
    <row r="28" spans="1:4" s="13" customFormat="1" ht="18" customHeight="1" thickBot="1">
      <c r="A28" s="27" t="s">
        <v>79</v>
      </c>
      <c r="B28" s="147" t="s">
        <v>133</v>
      </c>
      <c r="C28" s="20">
        <f>SUM(C29,C32:C34)</f>
        <v>0</v>
      </c>
      <c r="D28" s="20">
        <f>SUM(D29,D32:D34)</f>
        <v>0</v>
      </c>
    </row>
    <row r="29" spans="1:4" s="13" customFormat="1" ht="18" customHeight="1">
      <c r="A29" s="28" t="s">
        <v>134</v>
      </c>
      <c r="B29" s="136" t="s">
        <v>140</v>
      </c>
      <c r="C29" s="33">
        <f>SUM(C30:C31)</f>
        <v>0</v>
      </c>
      <c r="D29" s="33">
        <f>SUM(D30:D31)</f>
        <v>0</v>
      </c>
    </row>
    <row r="30" spans="1:4" s="13" customFormat="1" ht="18" customHeight="1">
      <c r="A30" s="29" t="s">
        <v>135</v>
      </c>
      <c r="B30" s="60" t="s">
        <v>298</v>
      </c>
      <c r="C30" s="61"/>
      <c r="D30" s="61"/>
    </row>
    <row r="31" spans="1:4" s="13" customFormat="1" ht="18" customHeight="1">
      <c r="A31" s="29" t="s">
        <v>136</v>
      </c>
      <c r="B31" s="60" t="s">
        <v>299</v>
      </c>
      <c r="C31" s="61"/>
      <c r="D31" s="61"/>
    </row>
    <row r="32" spans="1:4" s="13" customFormat="1" ht="18" customHeight="1">
      <c r="A32" s="29" t="s">
        <v>137</v>
      </c>
      <c r="B32" s="60" t="s">
        <v>300</v>
      </c>
      <c r="C32" s="24"/>
      <c r="D32" s="24"/>
    </row>
    <row r="33" spans="1:4" s="13" customFormat="1" ht="18.75">
      <c r="A33" s="29" t="s">
        <v>138</v>
      </c>
      <c r="B33" s="60" t="s">
        <v>141</v>
      </c>
      <c r="C33" s="24"/>
      <c r="D33" s="24"/>
    </row>
    <row r="34" spans="1:4" s="13" customFormat="1" ht="18" customHeight="1" thickBot="1">
      <c r="A34" s="30" t="s">
        <v>139</v>
      </c>
      <c r="B34" s="146" t="s">
        <v>142</v>
      </c>
      <c r="C34" s="32"/>
      <c r="D34" s="32"/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0</v>
      </c>
      <c r="D35" s="20">
        <f>SUM(D36:D45)</f>
        <v>0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4"/>
      <c r="D37" s="24"/>
    </row>
    <row r="38" spans="1:4" s="13" customFormat="1" ht="18" customHeight="1">
      <c r="A38" s="29" t="s">
        <v>44</v>
      </c>
      <c r="B38" s="60" t="s">
        <v>302</v>
      </c>
      <c r="C38" s="24"/>
      <c r="D38" s="24"/>
    </row>
    <row r="39" spans="1:4" s="13" customFormat="1" ht="18" customHeight="1">
      <c r="A39" s="29" t="s">
        <v>81</v>
      </c>
      <c r="B39" s="60" t="s">
        <v>303</v>
      </c>
      <c r="C39" s="24"/>
      <c r="D39" s="24"/>
    </row>
    <row r="40" spans="1:4" s="13" customFormat="1" ht="18" customHeight="1">
      <c r="A40" s="29" t="s">
        <v>82</v>
      </c>
      <c r="B40" s="60" t="s">
        <v>304</v>
      </c>
      <c r="C40" s="24"/>
      <c r="D40" s="24"/>
    </row>
    <row r="41" spans="1:4" s="13" customFormat="1" ht="18" customHeight="1">
      <c r="A41" s="29" t="s">
        <v>83</v>
      </c>
      <c r="B41" s="60" t="s">
        <v>305</v>
      </c>
      <c r="C41" s="24"/>
      <c r="D41" s="24"/>
    </row>
    <row r="42" spans="1:4" s="13" customFormat="1" ht="18" customHeight="1">
      <c r="A42" s="29" t="s">
        <v>84</v>
      </c>
      <c r="B42" s="60" t="s">
        <v>147</v>
      </c>
      <c r="C42" s="24"/>
      <c r="D42" s="24"/>
    </row>
    <row r="43" spans="1:4" s="13" customFormat="1" ht="18" customHeight="1">
      <c r="A43" s="29" t="s">
        <v>85</v>
      </c>
      <c r="B43" s="60" t="s">
        <v>148</v>
      </c>
      <c r="C43" s="24"/>
      <c r="D43" s="24"/>
    </row>
    <row r="44" spans="1:4" s="13" customFormat="1" ht="18" customHeight="1">
      <c r="A44" s="29" t="s">
        <v>144</v>
      </c>
      <c r="B44" s="60" t="s">
        <v>149</v>
      </c>
      <c r="C44" s="24"/>
      <c r="D44" s="24"/>
    </row>
    <row r="45" spans="1:4" s="13" customFormat="1" ht="18" customHeight="1" thickBot="1">
      <c r="A45" s="30" t="s">
        <v>145</v>
      </c>
      <c r="B45" s="146" t="s">
        <v>306</v>
      </c>
      <c r="C45" s="32"/>
      <c r="D45" s="3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/>
      <c r="D47" s="22"/>
    </row>
    <row r="48" spans="1:4" s="13" customFormat="1" ht="18" customHeight="1">
      <c r="A48" s="29" t="s">
        <v>46</v>
      </c>
      <c r="B48" s="60" t="s">
        <v>155</v>
      </c>
      <c r="C48" s="24"/>
      <c r="D48" s="24"/>
    </row>
    <row r="49" spans="1:4" s="13" customFormat="1" ht="18" customHeight="1">
      <c r="A49" s="29" t="s">
        <v>151</v>
      </c>
      <c r="B49" s="60" t="s">
        <v>156</v>
      </c>
      <c r="C49" s="24"/>
      <c r="D49" s="24"/>
    </row>
    <row r="50" spans="1:4" s="13" customFormat="1" ht="18" customHeight="1">
      <c r="A50" s="29" t="s">
        <v>152</v>
      </c>
      <c r="B50" s="60" t="s">
        <v>157</v>
      </c>
      <c r="C50" s="24"/>
      <c r="D50" s="24"/>
    </row>
    <row r="51" spans="1:4" s="13" customFormat="1" ht="18" customHeight="1" thickBot="1">
      <c r="A51" s="30" t="s">
        <v>153</v>
      </c>
      <c r="B51" s="146" t="s">
        <v>158</v>
      </c>
      <c r="C51" s="32"/>
      <c r="D51" s="3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27">
      <c r="A54" s="29" t="s">
        <v>48</v>
      </c>
      <c r="B54" s="60" t="s">
        <v>281</v>
      </c>
      <c r="C54" s="24"/>
      <c r="D54" s="24"/>
    </row>
    <row r="55" spans="1:4" s="13" customFormat="1" ht="18.75">
      <c r="A55" s="29" t="s">
        <v>161</v>
      </c>
      <c r="B55" s="60" t="s">
        <v>159</v>
      </c>
      <c r="C55" s="24"/>
      <c r="D55" s="24"/>
    </row>
    <row r="56" spans="1:4" s="13" customFormat="1" ht="19.5" thickBot="1">
      <c r="A56" s="30" t="s">
        <v>162</v>
      </c>
      <c r="B56" s="146" t="s">
        <v>160</v>
      </c>
      <c r="C56" s="32"/>
      <c r="D56" s="32"/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4"/>
      <c r="D58" s="24"/>
    </row>
    <row r="59" spans="1:4" s="13" customFormat="1" ht="18.75">
      <c r="A59" s="29" t="s">
        <v>88</v>
      </c>
      <c r="B59" s="60" t="s">
        <v>283</v>
      </c>
      <c r="C59" s="24"/>
      <c r="D59" s="24"/>
    </row>
    <row r="60" spans="1:4" s="13" customFormat="1" ht="18.75">
      <c r="A60" s="29" t="s">
        <v>106</v>
      </c>
      <c r="B60" s="60" t="s">
        <v>165</v>
      </c>
      <c r="C60" s="24"/>
      <c r="D60" s="24"/>
    </row>
    <row r="61" spans="1:4" s="13" customFormat="1" ht="19.5" thickBot="1">
      <c r="A61" s="30" t="s">
        <v>164</v>
      </c>
      <c r="B61" s="146" t="s">
        <v>166</v>
      </c>
      <c r="C61" s="24"/>
      <c r="D61" s="24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0</v>
      </c>
      <c r="D62" s="20">
        <f>+D7+D14+D21+D28+D35+D46+D52+D57</f>
        <v>551586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4"/>
      <c r="D64" s="24"/>
    </row>
    <row r="65" spans="1:4" s="13" customFormat="1" ht="27">
      <c r="A65" s="29" t="s">
        <v>205</v>
      </c>
      <c r="B65" s="60" t="s">
        <v>169</v>
      </c>
      <c r="C65" s="24"/>
      <c r="D65" s="24"/>
    </row>
    <row r="66" spans="1:4" s="13" customFormat="1" ht="19.5" thickBot="1">
      <c r="A66" s="30" t="s">
        <v>206</v>
      </c>
      <c r="B66" s="148" t="s">
        <v>170</v>
      </c>
      <c r="C66" s="24"/>
      <c r="D66" s="24"/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4"/>
      <c r="D68" s="24"/>
    </row>
    <row r="69" spans="1:4" s="13" customFormat="1" ht="18.75">
      <c r="A69" s="29" t="s">
        <v>70</v>
      </c>
      <c r="B69" s="60" t="s">
        <v>174</v>
      </c>
      <c r="C69" s="24"/>
      <c r="D69" s="24"/>
    </row>
    <row r="70" spans="1:4" s="13" customFormat="1" ht="18.75">
      <c r="A70" s="29" t="s">
        <v>197</v>
      </c>
      <c r="B70" s="60" t="s">
        <v>175</v>
      </c>
      <c r="C70" s="24"/>
      <c r="D70" s="24"/>
    </row>
    <row r="71" spans="1:4" s="13" customFormat="1" ht="19.5" thickBot="1">
      <c r="A71" s="30" t="s">
        <v>198</v>
      </c>
      <c r="B71" s="146" t="s">
        <v>176</v>
      </c>
      <c r="C71" s="24"/>
      <c r="D71" s="24"/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584266</v>
      </c>
      <c r="D72" s="20">
        <f>SUM(D73:D74)</f>
        <v>545986</v>
      </c>
    </row>
    <row r="73" spans="1:4" s="13" customFormat="1" ht="18" customHeight="1">
      <c r="A73" s="28" t="s">
        <v>199</v>
      </c>
      <c r="B73" s="136" t="s">
        <v>179</v>
      </c>
      <c r="C73" s="24">
        <v>584266</v>
      </c>
      <c r="D73" s="24">
        <v>545986</v>
      </c>
    </row>
    <row r="74" spans="1:4" s="13" customFormat="1" ht="18" customHeight="1" thickBot="1">
      <c r="A74" s="30" t="s">
        <v>200</v>
      </c>
      <c r="B74" s="136" t="s">
        <v>327</v>
      </c>
      <c r="C74" s="24">
        <v>0</v>
      </c>
      <c r="D74" s="24">
        <v>0</v>
      </c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66023000</v>
      </c>
      <c r="D75" s="20">
        <f>SUM(D76:D78)</f>
        <v>66023000</v>
      </c>
    </row>
    <row r="76" spans="1:2" s="13" customFormat="1" ht="18" customHeight="1">
      <c r="A76" s="28" t="s">
        <v>201</v>
      </c>
      <c r="B76" s="136" t="s">
        <v>310</v>
      </c>
    </row>
    <row r="77" spans="1:4" s="13" customFormat="1" ht="18" customHeight="1">
      <c r="A77" s="29" t="s">
        <v>202</v>
      </c>
      <c r="B77" s="60" t="s">
        <v>182</v>
      </c>
      <c r="C77" s="24"/>
      <c r="D77" s="24"/>
    </row>
    <row r="78" spans="1:4" s="13" customFormat="1" ht="18" customHeight="1" thickBot="1">
      <c r="A78" s="30" t="s">
        <v>203</v>
      </c>
      <c r="B78" s="146" t="s">
        <v>319</v>
      </c>
      <c r="C78" s="24">
        <v>66023000</v>
      </c>
      <c r="D78" s="24">
        <v>66023000</v>
      </c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4"/>
      <c r="D80" s="24"/>
    </row>
    <row r="81" spans="1:4" s="13" customFormat="1" ht="30">
      <c r="A81" s="36" t="s">
        <v>187</v>
      </c>
      <c r="B81" s="60" t="s">
        <v>188</v>
      </c>
      <c r="C81" s="24"/>
      <c r="D81" s="24"/>
    </row>
    <row r="82" spans="1:4" s="13" customFormat="1" ht="20.25" customHeight="1">
      <c r="A82" s="36" t="s">
        <v>189</v>
      </c>
      <c r="B82" s="60" t="s">
        <v>190</v>
      </c>
      <c r="C82" s="24"/>
      <c r="D82" s="24"/>
    </row>
    <row r="83" spans="1:4" s="13" customFormat="1" ht="18" customHeight="1" thickBot="1">
      <c r="A83" s="37" t="s">
        <v>191</v>
      </c>
      <c r="B83" s="146" t="s">
        <v>192</v>
      </c>
      <c r="C83" s="24"/>
      <c r="D83" s="24"/>
    </row>
    <row r="84" spans="1:4" s="13" customFormat="1" ht="19.5" thickBot="1">
      <c r="A84" s="34" t="s">
        <v>193</v>
      </c>
      <c r="B84" s="145" t="s">
        <v>318</v>
      </c>
      <c r="C84" s="38"/>
      <c r="D84" s="38"/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66607266</v>
      </c>
      <c r="D85" s="20">
        <f>+D63+D67+D72+D75+D79+D84</f>
        <v>66568986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66607266</v>
      </c>
      <c r="D86" s="20">
        <f>+D62+D85</f>
        <v>67120572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139" t="s">
        <v>32</v>
      </c>
      <c r="B88" s="152"/>
      <c r="C88" s="140"/>
      <c r="D88" s="140"/>
    </row>
    <row r="89" spans="1:4" s="14" customFormat="1" ht="18" customHeight="1" thickBot="1">
      <c r="A89" s="27" t="s">
        <v>2</v>
      </c>
      <c r="B89" s="153" t="s">
        <v>316</v>
      </c>
      <c r="C89" s="141">
        <f>SUM(C90:C94)</f>
        <v>65607776</v>
      </c>
      <c r="D89" s="141">
        <f>SUM(D90:D94)</f>
        <v>66093082</v>
      </c>
    </row>
    <row r="90" spans="1:4" s="7" customFormat="1" ht="18" customHeight="1">
      <c r="A90" s="28" t="s">
        <v>49</v>
      </c>
      <c r="B90" s="154" t="s">
        <v>29</v>
      </c>
      <c r="C90" s="22">
        <v>47089373</v>
      </c>
      <c r="D90" s="22">
        <v>44996570</v>
      </c>
    </row>
    <row r="91" spans="1:4" s="13" customFormat="1" ht="18" customHeight="1">
      <c r="A91" s="29" t="s">
        <v>50</v>
      </c>
      <c r="B91" s="62" t="s">
        <v>89</v>
      </c>
      <c r="C91" s="22">
        <v>9808655</v>
      </c>
      <c r="D91" s="22">
        <v>12453044</v>
      </c>
    </row>
    <row r="92" spans="1:4" s="7" customFormat="1" ht="18" customHeight="1">
      <c r="A92" s="29" t="s">
        <v>51</v>
      </c>
      <c r="B92" s="62" t="s">
        <v>68</v>
      </c>
      <c r="C92" s="22">
        <v>8709748</v>
      </c>
      <c r="D92" s="22">
        <v>8643468</v>
      </c>
    </row>
    <row r="93" spans="1:4" s="7" customFormat="1" ht="18" customHeight="1">
      <c r="A93" s="29" t="s">
        <v>52</v>
      </c>
      <c r="B93" s="155" t="s">
        <v>90</v>
      </c>
      <c r="C93" s="22"/>
      <c r="D93" s="22"/>
    </row>
    <row r="94" spans="1:4" s="7" customFormat="1" ht="18" customHeight="1">
      <c r="A94" s="29" t="s">
        <v>60</v>
      </c>
      <c r="B94" s="156" t="s">
        <v>91</v>
      </c>
      <c r="C94" s="32">
        <f>SUM(C95:C104)</f>
        <v>0</v>
      </c>
      <c r="D94" s="32">
        <f>SUM(D95:D104)</f>
        <v>0</v>
      </c>
    </row>
    <row r="95" spans="1:4" s="7" customFormat="1" ht="18" customHeight="1">
      <c r="A95" s="29" t="s">
        <v>53</v>
      </c>
      <c r="B95" s="62" t="s">
        <v>210</v>
      </c>
      <c r="C95" s="22"/>
      <c r="D95" s="22"/>
    </row>
    <row r="96" spans="1:4" s="7" customFormat="1" ht="18" customHeight="1">
      <c r="A96" s="29" t="s">
        <v>54</v>
      </c>
      <c r="B96" s="64" t="s">
        <v>211</v>
      </c>
      <c r="C96" s="22"/>
      <c r="D96" s="22"/>
    </row>
    <row r="97" spans="1:4" s="7" customFormat="1" ht="18" customHeight="1">
      <c r="A97" s="29" t="s">
        <v>61</v>
      </c>
      <c r="B97" s="62" t="s">
        <v>212</v>
      </c>
      <c r="C97" s="22"/>
      <c r="D97" s="22"/>
    </row>
    <row r="98" spans="1:4" s="7" customFormat="1" ht="18" customHeight="1">
      <c r="A98" s="29" t="s">
        <v>62</v>
      </c>
      <c r="B98" s="62" t="s">
        <v>323</v>
      </c>
      <c r="C98" s="22"/>
      <c r="D98" s="22"/>
    </row>
    <row r="99" spans="1:4" s="7" customFormat="1" ht="18" customHeight="1">
      <c r="A99" s="29" t="s">
        <v>63</v>
      </c>
      <c r="B99" s="64" t="s">
        <v>214</v>
      </c>
      <c r="C99" s="22"/>
      <c r="D99" s="22"/>
    </row>
    <row r="100" spans="1:4" s="7" customFormat="1" ht="18" customHeight="1">
      <c r="A100" s="29" t="s">
        <v>64</v>
      </c>
      <c r="B100" s="64" t="s">
        <v>215</v>
      </c>
      <c r="C100" s="22"/>
      <c r="D100" s="22"/>
    </row>
    <row r="101" spans="1:4" s="7" customFormat="1" ht="18" customHeight="1">
      <c r="A101" s="29" t="s">
        <v>66</v>
      </c>
      <c r="B101" s="62" t="s">
        <v>324</v>
      </c>
      <c r="C101" s="22"/>
      <c r="D101" s="22"/>
    </row>
    <row r="102" spans="1:4" s="7" customFormat="1" ht="18" customHeight="1">
      <c r="A102" s="49" t="s">
        <v>92</v>
      </c>
      <c r="B102" s="65" t="s">
        <v>217</v>
      </c>
      <c r="C102" s="22"/>
      <c r="D102" s="22"/>
    </row>
    <row r="103" spans="1:4" s="7" customFormat="1" ht="18" customHeight="1">
      <c r="A103" s="29" t="s">
        <v>208</v>
      </c>
      <c r="B103" s="65" t="s">
        <v>218</v>
      </c>
      <c r="C103" s="22"/>
      <c r="D103" s="22"/>
    </row>
    <row r="104" spans="1:4" s="7" customFormat="1" ht="18" customHeight="1" thickBot="1">
      <c r="A104" s="50" t="s">
        <v>209</v>
      </c>
      <c r="B104" s="66" t="s">
        <v>219</v>
      </c>
      <c r="C104" s="22"/>
      <c r="D104" s="22"/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999490</v>
      </c>
      <c r="D105" s="20">
        <f>+D106+D108+D110</f>
        <v>1027490</v>
      </c>
    </row>
    <row r="106" spans="1:4" s="7" customFormat="1" ht="18" customHeight="1">
      <c r="A106" s="28" t="s">
        <v>55</v>
      </c>
      <c r="B106" s="62" t="s">
        <v>105</v>
      </c>
      <c r="C106" s="22">
        <v>999490</v>
      </c>
      <c r="D106" s="22">
        <v>1027490</v>
      </c>
    </row>
    <row r="107" spans="1:4" s="7" customFormat="1" ht="18" customHeight="1">
      <c r="A107" s="28" t="s">
        <v>56</v>
      </c>
      <c r="B107" s="65" t="s">
        <v>223</v>
      </c>
      <c r="C107" s="22"/>
      <c r="D107" s="22"/>
    </row>
    <row r="108" spans="1:4" s="7" customFormat="1" ht="18" customHeight="1">
      <c r="A108" s="28" t="s">
        <v>57</v>
      </c>
      <c r="B108" s="65" t="s">
        <v>93</v>
      </c>
      <c r="C108" s="22"/>
      <c r="D108" s="22"/>
    </row>
    <row r="109" spans="1:4" s="7" customFormat="1" ht="18" customHeight="1">
      <c r="A109" s="28" t="s">
        <v>58</v>
      </c>
      <c r="B109" s="65" t="s">
        <v>224</v>
      </c>
      <c r="C109" s="22"/>
      <c r="D109" s="22"/>
    </row>
    <row r="110" spans="1:4" s="7" customFormat="1" ht="18" customHeight="1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22"/>
      <c r="D111" s="22"/>
    </row>
    <row r="112" spans="1:4" s="7" customFormat="1" ht="25.5">
      <c r="A112" s="28" t="s">
        <v>67</v>
      </c>
      <c r="B112" s="69" t="s">
        <v>229</v>
      </c>
      <c r="C112" s="22"/>
      <c r="D112" s="22"/>
    </row>
    <row r="113" spans="1:4" s="7" customFormat="1" ht="25.5">
      <c r="A113" s="28" t="s">
        <v>94</v>
      </c>
      <c r="B113" s="62" t="s">
        <v>213</v>
      </c>
      <c r="C113" s="22"/>
      <c r="D113" s="22"/>
    </row>
    <row r="114" spans="1:4" s="7" customFormat="1" ht="18.75">
      <c r="A114" s="28" t="s">
        <v>95</v>
      </c>
      <c r="B114" s="62" t="s">
        <v>228</v>
      </c>
      <c r="C114" s="22"/>
      <c r="D114" s="22"/>
    </row>
    <row r="115" spans="1:4" s="7" customFormat="1" ht="18.75">
      <c r="A115" s="28" t="s">
        <v>96</v>
      </c>
      <c r="B115" s="62" t="s">
        <v>227</v>
      </c>
      <c r="C115" s="22"/>
      <c r="D115" s="22"/>
    </row>
    <row r="116" spans="1:4" s="7" customFormat="1" ht="25.5">
      <c r="A116" s="28" t="s">
        <v>220</v>
      </c>
      <c r="B116" s="62" t="s">
        <v>216</v>
      </c>
      <c r="C116" s="22"/>
      <c r="D116" s="22"/>
    </row>
    <row r="117" spans="1:4" s="7" customFormat="1" ht="18.75">
      <c r="A117" s="28" t="s">
        <v>221</v>
      </c>
      <c r="B117" s="62" t="s">
        <v>226</v>
      </c>
      <c r="C117" s="22"/>
      <c r="D117" s="22"/>
    </row>
    <row r="118" spans="1:4" s="7" customFormat="1" ht="26.25" thickBot="1">
      <c r="A118" s="49" t="s">
        <v>222</v>
      </c>
      <c r="B118" s="62" t="s">
        <v>225</v>
      </c>
      <c r="C118" s="22"/>
      <c r="D118" s="22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/>
      <c r="D120" s="22"/>
    </row>
    <row r="121" spans="1:4" s="7" customFormat="1" ht="18" customHeight="1" thickBot="1">
      <c r="A121" s="30" t="s">
        <v>39</v>
      </c>
      <c r="B121" s="65" t="s">
        <v>34</v>
      </c>
      <c r="C121" s="22"/>
      <c r="D121" s="22"/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66607266</v>
      </c>
      <c r="D122" s="20">
        <f>+D89+D105+D119</f>
        <v>67120572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/>
      <c r="D124" s="22"/>
    </row>
    <row r="125" spans="1:4" s="7" customFormat="1" ht="18" customHeight="1">
      <c r="A125" s="28" t="s">
        <v>43</v>
      </c>
      <c r="B125" s="69" t="s">
        <v>326</v>
      </c>
      <c r="C125" s="22"/>
      <c r="D125" s="22"/>
    </row>
    <row r="126" spans="1:4" s="7" customFormat="1" ht="18" customHeight="1" thickBot="1">
      <c r="A126" s="49" t="s">
        <v>44</v>
      </c>
      <c r="B126" s="160" t="s">
        <v>233</v>
      </c>
      <c r="C126" s="22"/>
      <c r="D126" s="22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/>
      <c r="D128" s="22"/>
    </row>
    <row r="129" spans="1:4" s="7" customFormat="1" ht="18" customHeight="1">
      <c r="A129" s="28" t="s">
        <v>46</v>
      </c>
      <c r="B129" s="69" t="s">
        <v>235</v>
      </c>
      <c r="C129" s="22"/>
      <c r="D129" s="22"/>
    </row>
    <row r="130" spans="1:4" s="7" customFormat="1" ht="18" customHeight="1">
      <c r="A130" s="28" t="s">
        <v>151</v>
      </c>
      <c r="B130" s="69" t="s">
        <v>236</v>
      </c>
      <c r="C130" s="22"/>
      <c r="D130" s="22"/>
    </row>
    <row r="131" spans="1:4" s="7" customFormat="1" ht="18" customHeight="1" thickBot="1">
      <c r="A131" s="49" t="s">
        <v>152</v>
      </c>
      <c r="B131" s="160" t="s">
        <v>237</v>
      </c>
      <c r="C131" s="22"/>
      <c r="D131" s="22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/>
      <c r="D133" s="22"/>
    </row>
    <row r="134" spans="1:4" s="7" customFormat="1" ht="18" customHeight="1">
      <c r="A134" s="28" t="s">
        <v>48</v>
      </c>
      <c r="B134" s="69" t="s">
        <v>248</v>
      </c>
      <c r="C134" s="22"/>
      <c r="D134" s="22"/>
    </row>
    <row r="135" spans="1:4" s="7" customFormat="1" ht="18" customHeight="1">
      <c r="A135" s="28" t="s">
        <v>161</v>
      </c>
      <c r="B135" s="69" t="s">
        <v>240</v>
      </c>
      <c r="C135" s="22"/>
      <c r="D135" s="22"/>
    </row>
    <row r="136" spans="1:4" s="7" customFormat="1" ht="18" customHeight="1" thickBot="1">
      <c r="A136" s="49" t="s">
        <v>162</v>
      </c>
      <c r="B136" s="160" t="s">
        <v>289</v>
      </c>
      <c r="C136" s="22"/>
      <c r="D136" s="22"/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/>
      <c r="D138" s="22"/>
    </row>
    <row r="139" spans="1:4" s="7" customFormat="1" ht="18" customHeight="1">
      <c r="A139" s="28" t="s">
        <v>88</v>
      </c>
      <c r="B139" s="69" t="s">
        <v>243</v>
      </c>
      <c r="C139" s="22"/>
      <c r="D139" s="22"/>
    </row>
    <row r="140" spans="1:4" s="7" customFormat="1" ht="18" customHeight="1">
      <c r="A140" s="28" t="s">
        <v>106</v>
      </c>
      <c r="B140" s="69" t="s">
        <v>244</v>
      </c>
      <c r="C140" s="22"/>
      <c r="D140" s="22"/>
    </row>
    <row r="141" spans="1:4" s="7" customFormat="1" ht="18" customHeight="1" thickBot="1">
      <c r="A141" s="28" t="s">
        <v>164</v>
      </c>
      <c r="B141" s="69" t="s">
        <v>245</v>
      </c>
      <c r="C141" s="22"/>
      <c r="D141" s="22"/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66607266</v>
      </c>
      <c r="D143" s="53">
        <f>+D122+D142</f>
        <v>67120572</v>
      </c>
    </row>
    <row r="144" spans="1:4" s="7" customFormat="1" ht="18" customHeight="1" thickBot="1">
      <c r="A144" s="55"/>
      <c r="B144" s="164"/>
      <c r="C144" s="42"/>
      <c r="D144" s="42"/>
    </row>
    <row r="145" spans="1:6" s="7" customFormat="1" ht="18" customHeight="1" thickBot="1">
      <c r="A145" s="57" t="s">
        <v>307</v>
      </c>
      <c r="B145" s="165"/>
      <c r="C145" s="59">
        <v>10</v>
      </c>
      <c r="D145" s="59">
        <v>10</v>
      </c>
      <c r="E145" s="15"/>
      <c r="F145" s="15"/>
    </row>
    <row r="146" spans="1:4" s="13" customFormat="1" ht="18" customHeight="1" thickBot="1">
      <c r="A146" s="57" t="s">
        <v>102</v>
      </c>
      <c r="B146" s="165"/>
      <c r="C146" s="59"/>
      <c r="D146" s="59"/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Nagymányok Várso Önkormányzat
2019.09.30
&amp;R&amp;"Times New Roman CE,Félkövér dőlt"&amp;11 9.2.1. melléklet a 9/2019 (XI.29.)   önkormányzati rendelethez</oddHeader>
  </headerFooter>
  <rowBreaks count="1" manualBreakCount="1">
    <brk id="8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5.125" style="4" bestFit="1" customWidth="1"/>
    <col min="4" max="4" width="21.625" style="4" customWidth="1"/>
    <col min="5" max="16384" width="9.375" style="5" customWidth="1"/>
  </cols>
  <sheetData>
    <row r="1" spans="1:4" s="7" customFormat="1" ht="42.75" customHeight="1">
      <c r="A1" s="284" t="s">
        <v>366</v>
      </c>
      <c r="B1" s="285"/>
      <c r="C1" s="285"/>
      <c r="D1" s="285"/>
    </row>
    <row r="2" spans="1:3" s="7" customFormat="1" ht="18" customHeight="1">
      <c r="A2" s="137"/>
      <c r="B2" s="283" t="s">
        <v>312</v>
      </c>
      <c r="C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29.25" thickBot="1">
      <c r="A5" s="176" t="s">
        <v>37</v>
      </c>
      <c r="B5" s="174" t="s">
        <v>1</v>
      </c>
      <c r="C5" s="175" t="s">
        <v>284</v>
      </c>
      <c r="D5" s="175" t="s">
        <v>332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/>
      <c r="D8" s="22"/>
    </row>
    <row r="9" spans="1:4" s="13" customFormat="1" ht="27">
      <c r="A9" s="29" t="s">
        <v>50</v>
      </c>
      <c r="B9" s="60" t="s">
        <v>291</v>
      </c>
      <c r="C9" s="22"/>
      <c r="D9" s="22"/>
    </row>
    <row r="10" spans="1:4" s="13" customFormat="1" ht="27">
      <c r="A10" s="29" t="s">
        <v>51</v>
      </c>
      <c r="B10" s="60" t="s">
        <v>292</v>
      </c>
      <c r="C10" s="22"/>
      <c r="D10" s="22"/>
    </row>
    <row r="11" spans="1:4" s="13" customFormat="1" ht="18.75">
      <c r="A11" s="29" t="s">
        <v>286</v>
      </c>
      <c r="B11" s="60" t="s">
        <v>293</v>
      </c>
      <c r="C11" s="22"/>
      <c r="D11" s="22"/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2"/>
      <c r="D16" s="22"/>
    </row>
    <row r="17" spans="1:4" s="13" customFormat="1" ht="27">
      <c r="A17" s="29" t="s">
        <v>57</v>
      </c>
      <c r="B17" s="60" t="s">
        <v>275</v>
      </c>
      <c r="C17" s="22"/>
      <c r="D17" s="22"/>
    </row>
    <row r="18" spans="1:4" s="13" customFormat="1" ht="27">
      <c r="A18" s="29" t="s">
        <v>58</v>
      </c>
      <c r="B18" s="60" t="s">
        <v>276</v>
      </c>
      <c r="C18" s="22"/>
      <c r="D18" s="22"/>
    </row>
    <row r="19" spans="1:4" s="13" customFormat="1" ht="25.5">
      <c r="A19" s="29" t="s">
        <v>59</v>
      </c>
      <c r="B19" s="18" t="s">
        <v>296</v>
      </c>
      <c r="C19" s="22"/>
      <c r="D19" s="22"/>
    </row>
    <row r="20" spans="1:4" s="13" customFormat="1" ht="19.5" thickBot="1">
      <c r="A20" s="30" t="s">
        <v>65</v>
      </c>
      <c r="B20" s="146" t="s">
        <v>129</v>
      </c>
      <c r="C20" s="22"/>
      <c r="D20" s="22"/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/>
      <c r="D22" s="22"/>
    </row>
    <row r="23" spans="1:4" s="13" customFormat="1" ht="27">
      <c r="A23" s="29" t="s">
        <v>39</v>
      </c>
      <c r="B23" s="60" t="s">
        <v>130</v>
      </c>
      <c r="C23" s="22"/>
      <c r="D23" s="22"/>
    </row>
    <row r="24" spans="1:4" s="13" customFormat="1" ht="27">
      <c r="A24" s="29" t="s">
        <v>40</v>
      </c>
      <c r="B24" s="60" t="s">
        <v>277</v>
      </c>
      <c r="C24" s="22"/>
      <c r="D24" s="22"/>
    </row>
    <row r="25" spans="1:4" s="13" customFormat="1" ht="27">
      <c r="A25" s="29" t="s">
        <v>41</v>
      </c>
      <c r="B25" s="60" t="s">
        <v>278</v>
      </c>
      <c r="C25" s="22"/>
      <c r="D25" s="22"/>
    </row>
    <row r="26" spans="1:4" s="13" customFormat="1" ht="18.75">
      <c r="A26" s="29" t="s">
        <v>77</v>
      </c>
      <c r="B26" s="60" t="s">
        <v>131</v>
      </c>
      <c r="C26" s="22"/>
      <c r="D26" s="22"/>
    </row>
    <row r="27" spans="1:4" s="13" customFormat="1" ht="18" customHeight="1" thickBot="1">
      <c r="A27" s="30" t="s">
        <v>78</v>
      </c>
      <c r="B27" s="146" t="s">
        <v>132</v>
      </c>
      <c r="C27" s="22"/>
      <c r="D27" s="22"/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33">
        <f>+C30+C31</f>
        <v>0</v>
      </c>
      <c r="D29" s="33">
        <f>+D30+D31</f>
        <v>0</v>
      </c>
    </row>
    <row r="30" spans="1:4" s="13" customFormat="1" ht="18" customHeight="1">
      <c r="A30" s="29" t="s">
        <v>135</v>
      </c>
      <c r="B30" s="60" t="s">
        <v>298</v>
      </c>
      <c r="C30" s="22"/>
      <c r="D30" s="22"/>
    </row>
    <row r="31" spans="1:4" s="13" customFormat="1" ht="18" customHeight="1">
      <c r="A31" s="29" t="s">
        <v>136</v>
      </c>
      <c r="B31" s="60" t="s">
        <v>299</v>
      </c>
      <c r="C31" s="22"/>
      <c r="D31" s="22"/>
    </row>
    <row r="32" spans="1:4" s="13" customFormat="1" ht="18" customHeight="1">
      <c r="A32" s="29" t="s">
        <v>137</v>
      </c>
      <c r="B32" s="60" t="s">
        <v>300</v>
      </c>
      <c r="C32" s="22"/>
      <c r="D32" s="22"/>
    </row>
    <row r="33" spans="1:4" s="13" customFormat="1" ht="18.75">
      <c r="A33" s="29" t="s">
        <v>138</v>
      </c>
      <c r="B33" s="60" t="s">
        <v>141</v>
      </c>
      <c r="C33" s="22"/>
      <c r="D33" s="22"/>
    </row>
    <row r="34" spans="1:4" s="13" customFormat="1" ht="18" customHeight="1" thickBot="1">
      <c r="A34" s="30" t="s">
        <v>139</v>
      </c>
      <c r="B34" s="146" t="s">
        <v>142</v>
      </c>
      <c r="C34" s="22"/>
      <c r="D34" s="22"/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0</v>
      </c>
      <c r="D35" s="20">
        <f>SUM(D36:D45)</f>
        <v>0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2"/>
      <c r="D37" s="22"/>
    </row>
    <row r="38" spans="1:4" s="13" customFormat="1" ht="18" customHeight="1">
      <c r="A38" s="29" t="s">
        <v>44</v>
      </c>
      <c r="B38" s="60" t="s">
        <v>302</v>
      </c>
      <c r="C38" s="22"/>
      <c r="D38" s="22"/>
    </row>
    <row r="39" spans="1:4" s="13" customFormat="1" ht="18" customHeight="1">
      <c r="A39" s="29" t="s">
        <v>81</v>
      </c>
      <c r="B39" s="60" t="s">
        <v>303</v>
      </c>
      <c r="C39" s="22"/>
      <c r="D39" s="22"/>
    </row>
    <row r="40" spans="1:4" s="13" customFormat="1" ht="18" customHeight="1">
      <c r="A40" s="29" t="s">
        <v>82</v>
      </c>
      <c r="B40" s="60" t="s">
        <v>304</v>
      </c>
      <c r="C40" s="22"/>
      <c r="D40" s="22"/>
    </row>
    <row r="41" spans="1:4" s="13" customFormat="1" ht="18" customHeight="1">
      <c r="A41" s="29" t="s">
        <v>83</v>
      </c>
      <c r="B41" s="60" t="s">
        <v>305</v>
      </c>
      <c r="C41" s="22"/>
      <c r="D41" s="22"/>
    </row>
    <row r="42" spans="1:4" s="13" customFormat="1" ht="18" customHeight="1">
      <c r="A42" s="29" t="s">
        <v>84</v>
      </c>
      <c r="B42" s="60" t="s">
        <v>147</v>
      </c>
      <c r="C42" s="22"/>
      <c r="D42" s="22"/>
    </row>
    <row r="43" spans="1:4" s="13" customFormat="1" ht="18" customHeight="1">
      <c r="A43" s="29" t="s">
        <v>85</v>
      </c>
      <c r="B43" s="60" t="s">
        <v>148</v>
      </c>
      <c r="C43" s="22"/>
      <c r="D43" s="22"/>
    </row>
    <row r="44" spans="1:4" s="13" customFormat="1" ht="18" customHeight="1">
      <c r="A44" s="29" t="s">
        <v>144</v>
      </c>
      <c r="B44" s="60" t="s">
        <v>149</v>
      </c>
      <c r="C44" s="22"/>
      <c r="D44" s="22"/>
    </row>
    <row r="45" spans="1:4" s="13" customFormat="1" ht="18" customHeight="1" thickBot="1">
      <c r="A45" s="30" t="s">
        <v>145</v>
      </c>
      <c r="B45" s="146" t="s">
        <v>306</v>
      </c>
      <c r="C45" s="22"/>
      <c r="D45" s="2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/>
      <c r="D47" s="22"/>
    </row>
    <row r="48" spans="1:4" s="13" customFormat="1" ht="18" customHeight="1">
      <c r="A48" s="29" t="s">
        <v>46</v>
      </c>
      <c r="B48" s="60" t="s">
        <v>155</v>
      </c>
      <c r="C48" s="22"/>
      <c r="D48" s="22"/>
    </row>
    <row r="49" spans="1:4" s="13" customFormat="1" ht="18" customHeight="1">
      <c r="A49" s="29" t="s">
        <v>151</v>
      </c>
      <c r="B49" s="60" t="s">
        <v>156</v>
      </c>
      <c r="C49" s="22"/>
      <c r="D49" s="22"/>
    </row>
    <row r="50" spans="1:4" s="13" customFormat="1" ht="18" customHeight="1">
      <c r="A50" s="29" t="s">
        <v>152</v>
      </c>
      <c r="B50" s="60" t="s">
        <v>157</v>
      </c>
      <c r="C50" s="22"/>
      <c r="D50" s="22"/>
    </row>
    <row r="51" spans="1:4" s="13" customFormat="1" ht="18" customHeight="1" thickBot="1">
      <c r="A51" s="30" t="s">
        <v>153</v>
      </c>
      <c r="B51" s="146" t="s">
        <v>158</v>
      </c>
      <c r="C51" s="22"/>
      <c r="D51" s="2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27">
      <c r="A54" s="29" t="s">
        <v>48</v>
      </c>
      <c r="B54" s="60" t="s">
        <v>281</v>
      </c>
      <c r="C54" s="22"/>
      <c r="D54" s="22"/>
    </row>
    <row r="55" spans="1:4" s="13" customFormat="1" ht="18.75">
      <c r="A55" s="29" t="s">
        <v>161</v>
      </c>
      <c r="B55" s="60" t="s">
        <v>159</v>
      </c>
      <c r="C55" s="22"/>
      <c r="D55" s="22"/>
    </row>
    <row r="56" spans="1:4" s="13" customFormat="1" ht="19.5" thickBot="1">
      <c r="A56" s="30" t="s">
        <v>162</v>
      </c>
      <c r="B56" s="146" t="s">
        <v>160</v>
      </c>
      <c r="C56" s="22"/>
      <c r="D56" s="22"/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/>
      <c r="D58" s="22"/>
    </row>
    <row r="59" spans="1:4" s="13" customFormat="1" ht="18.75">
      <c r="A59" s="29" t="s">
        <v>88</v>
      </c>
      <c r="B59" s="60" t="s">
        <v>283</v>
      </c>
      <c r="C59" s="22"/>
      <c r="D59" s="22"/>
    </row>
    <row r="60" spans="1:4" s="13" customFormat="1" ht="18.75">
      <c r="A60" s="29" t="s">
        <v>106</v>
      </c>
      <c r="B60" s="60" t="s">
        <v>165</v>
      </c>
      <c r="C60" s="22"/>
      <c r="D60" s="22"/>
    </row>
    <row r="61" spans="1:4" s="13" customFormat="1" ht="19.5" thickBot="1">
      <c r="A61" s="30" t="s">
        <v>164</v>
      </c>
      <c r="B61" s="146" t="s">
        <v>166</v>
      </c>
      <c r="C61" s="22"/>
      <c r="D61" s="22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0</v>
      </c>
      <c r="D62" s="20">
        <f>+D7+D14+D21+D28+D35+D46+D52+D57</f>
        <v>0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/>
      <c r="D64" s="22"/>
    </row>
    <row r="65" spans="1:4" s="13" customFormat="1" ht="27">
      <c r="A65" s="29" t="s">
        <v>205</v>
      </c>
      <c r="B65" s="60" t="s">
        <v>169</v>
      </c>
      <c r="C65" s="22"/>
      <c r="D65" s="22"/>
    </row>
    <row r="66" spans="1:4" s="13" customFormat="1" ht="19.5" thickBot="1">
      <c r="A66" s="30" t="s">
        <v>206</v>
      </c>
      <c r="B66" s="148" t="s">
        <v>170</v>
      </c>
      <c r="C66" s="22"/>
      <c r="D66" s="22"/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/>
      <c r="D68" s="22"/>
    </row>
    <row r="69" spans="1:4" s="13" customFormat="1" ht="18.75">
      <c r="A69" s="29" t="s">
        <v>70</v>
      </c>
      <c r="B69" s="60" t="s">
        <v>174</v>
      </c>
      <c r="C69" s="22"/>
      <c r="D69" s="22"/>
    </row>
    <row r="70" spans="1:4" s="13" customFormat="1" ht="18.75">
      <c r="A70" s="29" t="s">
        <v>197</v>
      </c>
      <c r="B70" s="60" t="s">
        <v>175</v>
      </c>
      <c r="C70" s="22"/>
      <c r="D70" s="22"/>
    </row>
    <row r="71" spans="1:4" s="13" customFormat="1" ht="19.5" thickBot="1">
      <c r="A71" s="30" t="s">
        <v>198</v>
      </c>
      <c r="B71" s="146" t="s">
        <v>176</v>
      </c>
      <c r="C71" s="22"/>
      <c r="D71" s="22"/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0</v>
      </c>
      <c r="D72" s="20">
        <f>SUM(D73:D74)</f>
        <v>0</v>
      </c>
    </row>
    <row r="73" spans="1:4" s="13" customFormat="1" ht="18" customHeight="1">
      <c r="A73" s="28" t="s">
        <v>199</v>
      </c>
      <c r="B73" s="136" t="s">
        <v>179</v>
      </c>
      <c r="C73" s="22"/>
      <c r="D73" s="22"/>
    </row>
    <row r="74" spans="1:4" s="13" customFormat="1" ht="18" customHeight="1" thickBot="1">
      <c r="A74" s="30" t="s">
        <v>200</v>
      </c>
      <c r="B74" s="136" t="s">
        <v>327</v>
      </c>
      <c r="C74" s="22"/>
      <c r="D74" s="22"/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0</v>
      </c>
      <c r="D75" s="20">
        <f>SUM(D76:D78)</f>
        <v>0</v>
      </c>
    </row>
    <row r="76" spans="1:4" s="13" customFormat="1" ht="18" customHeight="1">
      <c r="A76" s="28" t="s">
        <v>201</v>
      </c>
      <c r="B76" s="136" t="s">
        <v>310</v>
      </c>
      <c r="C76" s="22"/>
      <c r="D76" s="22"/>
    </row>
    <row r="77" spans="1:4" s="13" customFormat="1" ht="18" customHeight="1">
      <c r="A77" s="29" t="s">
        <v>202</v>
      </c>
      <c r="B77" s="60" t="s">
        <v>182</v>
      </c>
      <c r="C77" s="22"/>
      <c r="D77" s="22"/>
    </row>
    <row r="78" spans="1:4" s="13" customFormat="1" ht="18" customHeight="1" thickBot="1">
      <c r="A78" s="30" t="s">
        <v>203</v>
      </c>
      <c r="B78" s="146" t="s">
        <v>319</v>
      </c>
      <c r="C78" s="22"/>
      <c r="D78" s="22"/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/>
      <c r="D80" s="22"/>
    </row>
    <row r="81" spans="1:4" s="13" customFormat="1" ht="30">
      <c r="A81" s="36" t="s">
        <v>187</v>
      </c>
      <c r="B81" s="60" t="s">
        <v>188</v>
      </c>
      <c r="C81" s="22"/>
      <c r="D81" s="22"/>
    </row>
    <row r="82" spans="1:4" s="13" customFormat="1" ht="20.25" customHeight="1">
      <c r="A82" s="36" t="s">
        <v>189</v>
      </c>
      <c r="B82" s="60" t="s">
        <v>190</v>
      </c>
      <c r="C82" s="22"/>
      <c r="D82" s="22"/>
    </row>
    <row r="83" spans="1:4" s="13" customFormat="1" ht="18" customHeight="1" thickBot="1">
      <c r="A83" s="37" t="s">
        <v>191</v>
      </c>
      <c r="B83" s="146" t="s">
        <v>192</v>
      </c>
      <c r="C83" s="22"/>
      <c r="D83" s="22"/>
    </row>
    <row r="84" spans="1:4" s="13" customFormat="1" ht="18" customHeight="1" thickBot="1">
      <c r="A84" s="34" t="s">
        <v>193</v>
      </c>
      <c r="B84" s="145" t="s">
        <v>318</v>
      </c>
      <c r="C84" s="22"/>
      <c r="D84" s="22"/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0</v>
      </c>
      <c r="D85" s="20">
        <f>+D63+D67+D72+D75+D79+D84</f>
        <v>0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0</v>
      </c>
      <c r="D86" s="20">
        <f>+D62+D85</f>
        <v>0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139" t="s">
        <v>32</v>
      </c>
      <c r="B88" s="152"/>
      <c r="C88" s="140"/>
      <c r="D88" s="140"/>
    </row>
    <row r="89" spans="1:4" s="14" customFormat="1" ht="18" customHeight="1" thickBot="1">
      <c r="A89" s="27" t="s">
        <v>2</v>
      </c>
      <c r="B89" s="153" t="s">
        <v>316</v>
      </c>
      <c r="C89" s="141">
        <f>SUM(C90:C94)</f>
        <v>0</v>
      </c>
      <c r="D89" s="141">
        <f>SUM(D90:D94)</f>
        <v>0</v>
      </c>
    </row>
    <row r="90" spans="1:4" s="7" customFormat="1" ht="18" customHeight="1">
      <c r="A90" s="28" t="s">
        <v>49</v>
      </c>
      <c r="B90" s="154" t="s">
        <v>29</v>
      </c>
      <c r="C90" s="22"/>
      <c r="D90" s="22"/>
    </row>
    <row r="91" spans="1:4" s="13" customFormat="1" ht="18" customHeight="1">
      <c r="A91" s="29" t="s">
        <v>50</v>
      </c>
      <c r="B91" s="62" t="s">
        <v>89</v>
      </c>
      <c r="C91" s="22"/>
      <c r="D91" s="22"/>
    </row>
    <row r="92" spans="1:4" s="7" customFormat="1" ht="18" customHeight="1">
      <c r="A92" s="29" t="s">
        <v>51</v>
      </c>
      <c r="B92" s="62" t="s">
        <v>68</v>
      </c>
      <c r="C92" s="22"/>
      <c r="D92" s="22"/>
    </row>
    <row r="93" spans="1:4" s="7" customFormat="1" ht="18" customHeight="1">
      <c r="A93" s="29" t="s">
        <v>52</v>
      </c>
      <c r="B93" s="155" t="s">
        <v>90</v>
      </c>
      <c r="C93" s="22"/>
      <c r="D93" s="22"/>
    </row>
    <row r="94" spans="1:4" s="7" customFormat="1" ht="18" customHeight="1">
      <c r="A94" s="29" t="s">
        <v>60</v>
      </c>
      <c r="B94" s="156" t="s">
        <v>91</v>
      </c>
      <c r="C94" s="32">
        <f>SUM(C95:C104)</f>
        <v>0</v>
      </c>
      <c r="D94" s="32">
        <f>SUM(D95:D104)</f>
        <v>0</v>
      </c>
    </row>
    <row r="95" spans="1:4" s="7" customFormat="1" ht="18" customHeight="1">
      <c r="A95" s="29" t="s">
        <v>53</v>
      </c>
      <c r="B95" s="62" t="s">
        <v>210</v>
      </c>
      <c r="C95" s="22"/>
      <c r="D95" s="22"/>
    </row>
    <row r="96" spans="1:4" s="7" customFormat="1" ht="18" customHeight="1">
      <c r="A96" s="29" t="s">
        <v>54</v>
      </c>
      <c r="B96" s="64" t="s">
        <v>211</v>
      </c>
      <c r="C96" s="22"/>
      <c r="D96" s="22"/>
    </row>
    <row r="97" spans="1:4" s="7" customFormat="1" ht="18" customHeight="1">
      <c r="A97" s="29" t="s">
        <v>61</v>
      </c>
      <c r="B97" s="62" t="s">
        <v>212</v>
      </c>
      <c r="C97" s="22"/>
      <c r="D97" s="22"/>
    </row>
    <row r="98" spans="1:4" s="7" customFormat="1" ht="18" customHeight="1">
      <c r="A98" s="29" t="s">
        <v>62</v>
      </c>
      <c r="B98" s="62" t="s">
        <v>323</v>
      </c>
      <c r="C98" s="22"/>
      <c r="D98" s="22"/>
    </row>
    <row r="99" spans="1:4" s="7" customFormat="1" ht="18" customHeight="1">
      <c r="A99" s="29" t="s">
        <v>63</v>
      </c>
      <c r="B99" s="64" t="s">
        <v>214</v>
      </c>
      <c r="C99" s="22"/>
      <c r="D99" s="22"/>
    </row>
    <row r="100" spans="1:4" s="7" customFormat="1" ht="18" customHeight="1">
      <c r="A100" s="29" t="s">
        <v>64</v>
      </c>
      <c r="B100" s="64" t="s">
        <v>215</v>
      </c>
      <c r="C100" s="22"/>
      <c r="D100" s="22"/>
    </row>
    <row r="101" spans="1:4" s="7" customFormat="1" ht="18" customHeight="1">
      <c r="A101" s="29" t="s">
        <v>66</v>
      </c>
      <c r="B101" s="62" t="s">
        <v>324</v>
      </c>
      <c r="C101" s="22"/>
      <c r="D101" s="22"/>
    </row>
    <row r="102" spans="1:4" s="7" customFormat="1" ht="18" customHeight="1">
      <c r="A102" s="49" t="s">
        <v>92</v>
      </c>
      <c r="B102" s="65" t="s">
        <v>217</v>
      </c>
      <c r="C102" s="22"/>
      <c r="D102" s="22"/>
    </row>
    <row r="103" spans="1:4" s="7" customFormat="1" ht="18" customHeight="1">
      <c r="A103" s="29" t="s">
        <v>208</v>
      </c>
      <c r="B103" s="65" t="s">
        <v>218</v>
      </c>
      <c r="C103" s="22"/>
      <c r="D103" s="22"/>
    </row>
    <row r="104" spans="1:4" s="7" customFormat="1" ht="18" customHeight="1" thickBot="1">
      <c r="A104" s="50" t="s">
        <v>209</v>
      </c>
      <c r="B104" s="66" t="s">
        <v>219</v>
      </c>
      <c r="C104" s="22"/>
      <c r="D104" s="22"/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0</v>
      </c>
      <c r="D105" s="20">
        <f>+D106+D108+D110</f>
        <v>0</v>
      </c>
    </row>
    <row r="106" spans="1:4" s="7" customFormat="1" ht="18" customHeight="1">
      <c r="A106" s="28" t="s">
        <v>55</v>
      </c>
      <c r="B106" s="62" t="s">
        <v>105</v>
      </c>
      <c r="C106" s="22"/>
      <c r="D106" s="22"/>
    </row>
    <row r="107" spans="1:4" s="7" customFormat="1" ht="18" customHeight="1">
      <c r="A107" s="28" t="s">
        <v>56</v>
      </c>
      <c r="B107" s="65" t="s">
        <v>223</v>
      </c>
      <c r="C107" s="22"/>
      <c r="D107" s="22"/>
    </row>
    <row r="108" spans="1:4" s="7" customFormat="1" ht="18" customHeight="1">
      <c r="A108" s="28" t="s">
        <v>57</v>
      </c>
      <c r="B108" s="65" t="s">
        <v>93</v>
      </c>
      <c r="C108" s="22"/>
      <c r="D108" s="22"/>
    </row>
    <row r="109" spans="1:4" s="7" customFormat="1" ht="18" customHeight="1">
      <c r="A109" s="28" t="s">
        <v>58</v>
      </c>
      <c r="B109" s="65" t="s">
        <v>224</v>
      </c>
      <c r="C109" s="22"/>
      <c r="D109" s="22"/>
    </row>
    <row r="110" spans="1:4" s="7" customFormat="1" ht="18" customHeight="1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22"/>
      <c r="D111" s="22"/>
    </row>
    <row r="112" spans="1:4" s="7" customFormat="1" ht="25.5">
      <c r="A112" s="28" t="s">
        <v>67</v>
      </c>
      <c r="B112" s="69" t="s">
        <v>229</v>
      </c>
      <c r="C112" s="22"/>
      <c r="D112" s="22"/>
    </row>
    <row r="113" spans="1:4" s="7" customFormat="1" ht="25.5">
      <c r="A113" s="28" t="s">
        <v>94</v>
      </c>
      <c r="B113" s="62" t="s">
        <v>213</v>
      </c>
      <c r="C113" s="22"/>
      <c r="D113" s="22"/>
    </row>
    <row r="114" spans="1:4" s="7" customFormat="1" ht="18.75">
      <c r="A114" s="28" t="s">
        <v>95</v>
      </c>
      <c r="B114" s="62" t="s">
        <v>228</v>
      </c>
      <c r="C114" s="22"/>
      <c r="D114" s="22"/>
    </row>
    <row r="115" spans="1:4" s="7" customFormat="1" ht="18.75">
      <c r="A115" s="28" t="s">
        <v>96</v>
      </c>
      <c r="B115" s="62" t="s">
        <v>227</v>
      </c>
      <c r="C115" s="22"/>
      <c r="D115" s="22"/>
    </row>
    <row r="116" spans="1:4" s="7" customFormat="1" ht="25.5">
      <c r="A116" s="28" t="s">
        <v>220</v>
      </c>
      <c r="B116" s="62" t="s">
        <v>216</v>
      </c>
      <c r="C116" s="22"/>
      <c r="D116" s="22"/>
    </row>
    <row r="117" spans="1:4" s="7" customFormat="1" ht="18.75">
      <c r="A117" s="28" t="s">
        <v>221</v>
      </c>
      <c r="B117" s="62" t="s">
        <v>226</v>
      </c>
      <c r="C117" s="22"/>
      <c r="D117" s="22"/>
    </row>
    <row r="118" spans="1:4" s="7" customFormat="1" ht="26.25" thickBot="1">
      <c r="A118" s="49" t="s">
        <v>222</v>
      </c>
      <c r="B118" s="62" t="s">
        <v>225</v>
      </c>
      <c r="C118" s="22"/>
      <c r="D118" s="22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/>
      <c r="D120" s="22"/>
    </row>
    <row r="121" spans="1:4" s="7" customFormat="1" ht="18" customHeight="1" thickBot="1">
      <c r="A121" s="30" t="s">
        <v>39</v>
      </c>
      <c r="B121" s="65" t="s">
        <v>34</v>
      </c>
      <c r="C121" s="22"/>
      <c r="D121" s="22"/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0</v>
      </c>
      <c r="D122" s="20">
        <f>+D89+D105+D119</f>
        <v>0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/>
      <c r="D124" s="22"/>
    </row>
    <row r="125" spans="1:4" s="7" customFormat="1" ht="18" customHeight="1">
      <c r="A125" s="28" t="s">
        <v>43</v>
      </c>
      <c r="B125" s="69" t="s">
        <v>326</v>
      </c>
      <c r="C125" s="22"/>
      <c r="D125" s="22"/>
    </row>
    <row r="126" spans="1:4" s="7" customFormat="1" ht="18" customHeight="1" thickBot="1">
      <c r="A126" s="49" t="s">
        <v>44</v>
      </c>
      <c r="B126" s="160" t="s">
        <v>233</v>
      </c>
      <c r="C126" s="22"/>
      <c r="D126" s="22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/>
      <c r="D128" s="22"/>
    </row>
    <row r="129" spans="1:4" s="7" customFormat="1" ht="18" customHeight="1">
      <c r="A129" s="28" t="s">
        <v>46</v>
      </c>
      <c r="B129" s="69" t="s">
        <v>235</v>
      </c>
      <c r="C129" s="22"/>
      <c r="D129" s="22"/>
    </row>
    <row r="130" spans="1:4" s="7" customFormat="1" ht="18" customHeight="1">
      <c r="A130" s="28" t="s">
        <v>151</v>
      </c>
      <c r="B130" s="69" t="s">
        <v>236</v>
      </c>
      <c r="C130" s="22"/>
      <c r="D130" s="22"/>
    </row>
    <row r="131" spans="1:4" s="7" customFormat="1" ht="18" customHeight="1" thickBot="1">
      <c r="A131" s="49" t="s">
        <v>152</v>
      </c>
      <c r="B131" s="160" t="s">
        <v>237</v>
      </c>
      <c r="C131" s="22"/>
      <c r="D131" s="22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/>
      <c r="D133" s="22"/>
    </row>
    <row r="134" spans="1:4" s="7" customFormat="1" ht="18" customHeight="1">
      <c r="A134" s="28" t="s">
        <v>48</v>
      </c>
      <c r="B134" s="69" t="s">
        <v>248</v>
      </c>
      <c r="C134" s="22"/>
      <c r="D134" s="22"/>
    </row>
    <row r="135" spans="1:4" s="7" customFormat="1" ht="18" customHeight="1">
      <c r="A135" s="28" t="s">
        <v>161</v>
      </c>
      <c r="B135" s="69" t="s">
        <v>240</v>
      </c>
      <c r="C135" s="22"/>
      <c r="D135" s="22"/>
    </row>
    <row r="136" spans="1:4" s="7" customFormat="1" ht="18" customHeight="1" thickBot="1">
      <c r="A136" s="49" t="s">
        <v>162</v>
      </c>
      <c r="B136" s="160" t="s">
        <v>289</v>
      </c>
      <c r="C136" s="22"/>
      <c r="D136" s="22"/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/>
      <c r="D138" s="22"/>
    </row>
    <row r="139" spans="1:4" s="7" customFormat="1" ht="18" customHeight="1">
      <c r="A139" s="28" t="s">
        <v>88</v>
      </c>
      <c r="B139" s="69" t="s">
        <v>243</v>
      </c>
      <c r="C139" s="22"/>
      <c r="D139" s="22"/>
    </row>
    <row r="140" spans="1:4" s="7" customFormat="1" ht="18" customHeight="1">
      <c r="A140" s="28" t="s">
        <v>106</v>
      </c>
      <c r="B140" s="69" t="s">
        <v>244</v>
      </c>
      <c r="C140" s="22"/>
      <c r="D140" s="22"/>
    </row>
    <row r="141" spans="1:4" s="7" customFormat="1" ht="18" customHeight="1" thickBot="1">
      <c r="A141" s="28" t="s">
        <v>164</v>
      </c>
      <c r="B141" s="69" t="s">
        <v>245</v>
      </c>
      <c r="C141" s="22"/>
      <c r="D141" s="22"/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0</v>
      </c>
      <c r="D143" s="53">
        <f>+D122+D142</f>
        <v>0</v>
      </c>
    </row>
    <row r="144" spans="1:4" s="7" customFormat="1" ht="18" customHeight="1" thickBot="1">
      <c r="A144" s="55"/>
      <c r="B144" s="56"/>
      <c r="C144" s="42"/>
      <c r="D144" s="42"/>
    </row>
    <row r="145" spans="1:6" s="7" customFormat="1" ht="18" customHeight="1" thickBot="1">
      <c r="A145" s="57" t="s">
        <v>307</v>
      </c>
      <c r="B145" s="58"/>
      <c r="C145" s="59"/>
      <c r="D145" s="59"/>
      <c r="E145" s="15"/>
      <c r="F145" s="15"/>
    </row>
    <row r="146" spans="1:4" s="13" customFormat="1" ht="18" customHeight="1" thickBot="1">
      <c r="A146" s="57" t="s">
        <v>102</v>
      </c>
      <c r="B146" s="58"/>
      <c r="C146" s="59"/>
      <c r="D146" s="59"/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9.2.2. melléklet a 9/2019 (XI.29.)   önkormányzati rendelethez</oddHeader>
  </headerFooter>
  <rowBreaks count="1" manualBreakCount="1">
    <brk id="87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7.625" style="4" bestFit="1" customWidth="1"/>
    <col min="4" max="4" width="21.625" style="4" customWidth="1"/>
    <col min="5" max="16384" width="9.375" style="5" customWidth="1"/>
  </cols>
  <sheetData>
    <row r="1" spans="1:4" s="7" customFormat="1" ht="53.25" customHeight="1">
      <c r="A1" s="286" t="s">
        <v>367</v>
      </c>
      <c r="B1" s="286"/>
      <c r="C1" s="286"/>
      <c r="D1" s="286"/>
    </row>
    <row r="2" spans="1:3" s="7" customFormat="1" ht="18" customHeight="1">
      <c r="A2" s="137"/>
      <c r="B2" s="283" t="s">
        <v>330</v>
      </c>
      <c r="C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29.25" thickBot="1">
      <c r="A5" s="176" t="s">
        <v>37</v>
      </c>
      <c r="B5" s="174" t="s">
        <v>1</v>
      </c>
      <c r="C5" s="175" t="s">
        <v>284</v>
      </c>
      <c r="D5" s="175" t="s">
        <v>332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>
        <f>SUM('9.3.1'!C8,'9.3.2'!C8)</f>
        <v>0</v>
      </c>
      <c r="D8" s="22">
        <f>SUM('9.3.1'!D8,'9.3.2'!D8)</f>
        <v>0</v>
      </c>
    </row>
    <row r="9" spans="1:4" s="13" customFormat="1" ht="27">
      <c r="A9" s="29" t="s">
        <v>50</v>
      </c>
      <c r="B9" s="60" t="s">
        <v>291</v>
      </c>
      <c r="C9" s="22">
        <f>SUM('9.3.1'!C9,'9.3.2'!C9)</f>
        <v>0</v>
      </c>
      <c r="D9" s="22">
        <f>SUM('9.3.1'!D9,'9.3.2'!D9)</f>
        <v>0</v>
      </c>
    </row>
    <row r="10" spans="1:4" s="13" customFormat="1" ht="27">
      <c r="A10" s="29" t="s">
        <v>51</v>
      </c>
      <c r="B10" s="60" t="s">
        <v>292</v>
      </c>
      <c r="C10" s="22">
        <f>SUM('9.3.1'!C10,'9.3.2'!C10)</f>
        <v>0</v>
      </c>
      <c r="D10" s="22">
        <f>SUM('9.3.1'!D10,'9.3.2'!D10)</f>
        <v>0</v>
      </c>
    </row>
    <row r="11" spans="1:4" s="13" customFormat="1" ht="18.75">
      <c r="A11" s="29" t="s">
        <v>286</v>
      </c>
      <c r="B11" s="60" t="s">
        <v>293</v>
      </c>
      <c r="C11" s="22">
        <f>SUM('9.3.1'!C11,'9.3.2'!C11)</f>
        <v>0</v>
      </c>
      <c r="D11" s="22">
        <f>SUM('9.3.1'!D11,'9.3.2'!D11)</f>
        <v>0</v>
      </c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>
        <f>SUM('9.3.1'!C15,'9.3.2'!C15)</f>
        <v>0</v>
      </c>
      <c r="D15" s="22">
        <f>SUM('9.3.1'!D15,'9.3.2'!D15)</f>
        <v>0</v>
      </c>
    </row>
    <row r="16" spans="1:4" s="13" customFormat="1" ht="18.75">
      <c r="A16" s="29" t="s">
        <v>56</v>
      </c>
      <c r="B16" s="60" t="s">
        <v>128</v>
      </c>
      <c r="C16" s="22">
        <f>SUM('9.3.1'!C16,'9.3.2'!C16)</f>
        <v>0</v>
      </c>
      <c r="D16" s="22">
        <f>SUM('9.3.1'!D16,'9.3.2'!D16)</f>
        <v>0</v>
      </c>
    </row>
    <row r="17" spans="1:4" s="13" customFormat="1" ht="27">
      <c r="A17" s="29" t="s">
        <v>57</v>
      </c>
      <c r="B17" s="60" t="s">
        <v>275</v>
      </c>
      <c r="C17" s="22">
        <f>SUM('9.3.1'!C17,'9.3.2'!C17)</f>
        <v>0</v>
      </c>
      <c r="D17" s="22">
        <f>SUM('9.3.1'!D17,'9.3.2'!D17)</f>
        <v>0</v>
      </c>
    </row>
    <row r="18" spans="1:4" s="13" customFormat="1" ht="27">
      <c r="A18" s="29" t="s">
        <v>58</v>
      </c>
      <c r="B18" s="60" t="s">
        <v>276</v>
      </c>
      <c r="C18" s="22">
        <f>SUM('9.3.1'!C18,'9.3.2'!C18)</f>
        <v>0</v>
      </c>
      <c r="D18" s="22">
        <f>SUM('9.3.1'!D18,'9.3.2'!D18)</f>
        <v>0</v>
      </c>
    </row>
    <row r="19" spans="1:4" s="13" customFormat="1" ht="25.5">
      <c r="A19" s="29" t="s">
        <v>59</v>
      </c>
      <c r="B19" s="18" t="s">
        <v>296</v>
      </c>
      <c r="C19" s="22">
        <f>SUM('9.3.1'!C19,'9.3.2'!C19)</f>
        <v>0</v>
      </c>
      <c r="D19" s="22">
        <f>SUM('9.3.1'!D19,'9.3.2'!D19)</f>
        <v>0</v>
      </c>
    </row>
    <row r="20" spans="1:4" s="13" customFormat="1" ht="19.5" thickBot="1">
      <c r="A20" s="30" t="s">
        <v>65</v>
      </c>
      <c r="B20" s="146" t="s">
        <v>129</v>
      </c>
      <c r="C20" s="22">
        <f>SUM('9.3.1'!C20,'9.3.2'!C20)</f>
        <v>0</v>
      </c>
      <c r="D20" s="22">
        <f>SUM('9.3.1'!D20,'9.3.2'!D20)</f>
        <v>0</v>
      </c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>
        <f>SUM('9.3.1'!C22,'9.3.2'!C22)</f>
        <v>0</v>
      </c>
      <c r="D22" s="22">
        <f>SUM('9.3.1'!D22,'9.3.2'!D22)</f>
        <v>0</v>
      </c>
    </row>
    <row r="23" spans="1:4" s="13" customFormat="1" ht="27">
      <c r="A23" s="29" t="s">
        <v>39</v>
      </c>
      <c r="B23" s="60" t="s">
        <v>130</v>
      </c>
      <c r="C23" s="22">
        <f>SUM('9.3.1'!C23,'9.3.2'!C23)</f>
        <v>0</v>
      </c>
      <c r="D23" s="22">
        <f>SUM('9.3.1'!D23,'9.3.2'!D23)</f>
        <v>0</v>
      </c>
    </row>
    <row r="24" spans="1:4" s="13" customFormat="1" ht="27">
      <c r="A24" s="29" t="s">
        <v>40</v>
      </c>
      <c r="B24" s="60" t="s">
        <v>277</v>
      </c>
      <c r="C24" s="22">
        <f>SUM('9.3.1'!C24,'9.3.2'!C24)</f>
        <v>0</v>
      </c>
      <c r="D24" s="22">
        <f>SUM('9.3.1'!D24,'9.3.2'!D24)</f>
        <v>0</v>
      </c>
    </row>
    <row r="25" spans="1:4" s="13" customFormat="1" ht="27">
      <c r="A25" s="29" t="s">
        <v>41</v>
      </c>
      <c r="B25" s="60" t="s">
        <v>278</v>
      </c>
      <c r="C25" s="22">
        <f>SUM('9.3.1'!C25,'9.3.2'!C25)</f>
        <v>0</v>
      </c>
      <c r="D25" s="22">
        <f>SUM('9.3.1'!D25,'9.3.2'!D25)</f>
        <v>0</v>
      </c>
    </row>
    <row r="26" spans="1:4" s="13" customFormat="1" ht="18.75">
      <c r="A26" s="29" t="s">
        <v>77</v>
      </c>
      <c r="B26" s="60" t="s">
        <v>131</v>
      </c>
      <c r="C26" s="22">
        <f>SUM('9.3.1'!C26,'9.3.2'!C26)</f>
        <v>0</v>
      </c>
      <c r="D26" s="22">
        <f>SUM('9.3.1'!D26,'9.3.2'!D26)</f>
        <v>0</v>
      </c>
    </row>
    <row r="27" spans="1:4" s="13" customFormat="1" ht="18" customHeight="1" thickBot="1">
      <c r="A27" s="30" t="s">
        <v>78</v>
      </c>
      <c r="B27" s="146" t="s">
        <v>132</v>
      </c>
      <c r="C27" s="22">
        <f>SUM('9.3.1'!C27,'9.3.2'!C27)</f>
        <v>0</v>
      </c>
      <c r="D27" s="22">
        <f>SUM('9.3.1'!D27,'9.3.2'!D27)</f>
        <v>0</v>
      </c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33">
        <f>+C30+C31</f>
        <v>0</v>
      </c>
      <c r="D29" s="33">
        <f>+D30+D31</f>
        <v>0</v>
      </c>
    </row>
    <row r="30" spans="1:4" s="13" customFormat="1" ht="18" customHeight="1">
      <c r="A30" s="29" t="s">
        <v>135</v>
      </c>
      <c r="B30" s="60" t="s">
        <v>298</v>
      </c>
      <c r="C30" s="22">
        <f>SUM('9.3.1'!C30,'9.3.2'!C30)</f>
        <v>0</v>
      </c>
      <c r="D30" s="22">
        <f>SUM('9.3.1'!D30,'9.3.2'!D30)</f>
        <v>0</v>
      </c>
    </row>
    <row r="31" spans="1:4" s="13" customFormat="1" ht="18" customHeight="1">
      <c r="A31" s="29" t="s">
        <v>136</v>
      </c>
      <c r="B31" s="60" t="s">
        <v>299</v>
      </c>
      <c r="C31" s="22">
        <f>SUM('9.3.1'!C31,'9.3.2'!C31)</f>
        <v>0</v>
      </c>
      <c r="D31" s="22">
        <f>SUM('9.3.1'!D31,'9.3.2'!D31)</f>
        <v>0</v>
      </c>
    </row>
    <row r="32" spans="1:4" s="13" customFormat="1" ht="18" customHeight="1">
      <c r="A32" s="29" t="s">
        <v>137</v>
      </c>
      <c r="B32" s="60" t="s">
        <v>300</v>
      </c>
      <c r="C32" s="22">
        <f>SUM('9.3.1'!C32,'9.3.2'!C32)</f>
        <v>0</v>
      </c>
      <c r="D32" s="22">
        <f>SUM('9.3.1'!D32,'9.3.2'!D32)</f>
        <v>0</v>
      </c>
    </row>
    <row r="33" spans="1:4" s="13" customFormat="1" ht="18.75">
      <c r="A33" s="29" t="s">
        <v>138</v>
      </c>
      <c r="B33" s="60" t="s">
        <v>141</v>
      </c>
      <c r="C33" s="22">
        <f>SUM('9.3.1'!C33,'9.3.2'!C33)</f>
        <v>0</v>
      </c>
      <c r="D33" s="22">
        <f>SUM('9.3.1'!D33,'9.3.2'!D33)</f>
        <v>0</v>
      </c>
    </row>
    <row r="34" spans="1:4" s="13" customFormat="1" ht="18" customHeight="1" thickBot="1">
      <c r="A34" s="30" t="s">
        <v>139</v>
      </c>
      <c r="B34" s="146" t="s">
        <v>142</v>
      </c>
      <c r="C34" s="22">
        <f>SUM('9.3.1'!C34,'9.3.2'!C34)</f>
        <v>0</v>
      </c>
      <c r="D34" s="22">
        <f>SUM('9.3.1'!D34,'9.3.2'!D34)</f>
        <v>0</v>
      </c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4962668</v>
      </c>
      <c r="D35" s="20">
        <f>SUM(D36:D45)</f>
        <v>4962668</v>
      </c>
    </row>
    <row r="36" spans="1:4" s="13" customFormat="1" ht="18" customHeight="1">
      <c r="A36" s="28" t="s">
        <v>42</v>
      </c>
      <c r="B36" s="136" t="s">
        <v>146</v>
      </c>
      <c r="C36" s="22">
        <f>SUM('9.3.1'!C36,'9.3.2'!C36)</f>
        <v>0</v>
      </c>
      <c r="D36" s="22">
        <f>SUM('9.3.1'!D36,'9.3.2'!D36)</f>
        <v>0</v>
      </c>
    </row>
    <row r="37" spans="1:4" s="13" customFormat="1" ht="18" customHeight="1">
      <c r="A37" s="29" t="s">
        <v>43</v>
      </c>
      <c r="B37" s="60" t="s">
        <v>301</v>
      </c>
      <c r="C37" s="22">
        <f>SUM('9.3.1'!C37,'9.3.2'!C37)</f>
        <v>0</v>
      </c>
      <c r="D37" s="22">
        <f>SUM('9.3.1'!D37,'9.3.2'!D37)</f>
        <v>0</v>
      </c>
    </row>
    <row r="38" spans="1:4" s="13" customFormat="1" ht="18" customHeight="1">
      <c r="A38" s="29" t="s">
        <v>44</v>
      </c>
      <c r="B38" s="60" t="s">
        <v>302</v>
      </c>
      <c r="C38" s="22">
        <f>SUM('9.3.1'!C38,'9.3.2'!C38)</f>
        <v>0</v>
      </c>
      <c r="D38" s="22">
        <f>SUM('9.3.1'!D38,'9.3.2'!D38)</f>
        <v>0</v>
      </c>
    </row>
    <row r="39" spans="1:4" s="13" customFormat="1" ht="18" customHeight="1">
      <c r="A39" s="29" t="s">
        <v>81</v>
      </c>
      <c r="B39" s="60" t="s">
        <v>303</v>
      </c>
      <c r="C39" s="22">
        <f>SUM('9.3.1'!C39,'9.3.2'!C39)</f>
        <v>0</v>
      </c>
      <c r="D39" s="22">
        <f>SUM('9.3.1'!D39,'9.3.2'!D39)</f>
        <v>0</v>
      </c>
    </row>
    <row r="40" spans="1:4" s="13" customFormat="1" ht="18" customHeight="1">
      <c r="A40" s="29" t="s">
        <v>82</v>
      </c>
      <c r="B40" s="60" t="s">
        <v>304</v>
      </c>
      <c r="C40" s="22">
        <f>SUM('9.3.1'!C40,'9.3.2'!C40)</f>
        <v>3907613</v>
      </c>
      <c r="D40" s="22">
        <f>SUM('9.3.1'!D40,'9.3.2'!D40)</f>
        <v>3907613</v>
      </c>
    </row>
    <row r="41" spans="1:4" s="13" customFormat="1" ht="18" customHeight="1">
      <c r="A41" s="29" t="s">
        <v>83</v>
      </c>
      <c r="B41" s="60" t="s">
        <v>305</v>
      </c>
      <c r="C41" s="22">
        <f>SUM('9.3.1'!C41,'9.3.2'!C41)</f>
        <v>1055055</v>
      </c>
      <c r="D41" s="22">
        <f>SUM('9.3.1'!D41,'9.3.2'!D41)</f>
        <v>1055055</v>
      </c>
    </row>
    <row r="42" spans="1:4" s="13" customFormat="1" ht="18" customHeight="1">
      <c r="A42" s="29" t="s">
        <v>84</v>
      </c>
      <c r="B42" s="60" t="s">
        <v>147</v>
      </c>
      <c r="C42" s="22">
        <f>SUM('9.3.1'!C42,'9.3.2'!C42)</f>
        <v>0</v>
      </c>
      <c r="D42" s="22">
        <f>SUM('9.3.1'!D42,'9.3.2'!D42)</f>
        <v>0</v>
      </c>
    </row>
    <row r="43" spans="1:4" s="13" customFormat="1" ht="18" customHeight="1">
      <c r="A43" s="29" t="s">
        <v>85</v>
      </c>
      <c r="B43" s="60" t="s">
        <v>148</v>
      </c>
      <c r="C43" s="22">
        <f>SUM('9.3.1'!C43,'9.3.2'!C43)</f>
        <v>0</v>
      </c>
      <c r="D43" s="22">
        <f>SUM('9.3.1'!D43,'9.3.2'!D43)</f>
        <v>0</v>
      </c>
    </row>
    <row r="44" spans="1:4" s="13" customFormat="1" ht="18" customHeight="1">
      <c r="A44" s="29" t="s">
        <v>144</v>
      </c>
      <c r="B44" s="60" t="s">
        <v>149</v>
      </c>
      <c r="C44" s="22">
        <f>SUM('9.3.1'!C44,'9.3.2'!C44)</f>
        <v>0</v>
      </c>
      <c r="D44" s="22">
        <f>SUM('9.3.1'!D44,'9.3.2'!D44)</f>
        <v>0</v>
      </c>
    </row>
    <row r="45" spans="1:4" s="13" customFormat="1" ht="18" customHeight="1" thickBot="1">
      <c r="A45" s="30" t="s">
        <v>145</v>
      </c>
      <c r="B45" s="146" t="s">
        <v>306</v>
      </c>
      <c r="C45" s="22">
        <f>SUM('9.3.1'!C45,'9.3.2'!C45)</f>
        <v>0</v>
      </c>
      <c r="D45" s="22">
        <f>SUM('9.3.1'!D45,'9.3.2'!D45)</f>
        <v>0</v>
      </c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>
        <f>SUM('9.3.1'!C47,'9.3.2'!C47)</f>
        <v>0</v>
      </c>
      <c r="D47" s="22">
        <f>SUM('9.3.1'!D47,'9.3.2'!D47)</f>
        <v>0</v>
      </c>
    </row>
    <row r="48" spans="1:4" s="13" customFormat="1" ht="18" customHeight="1">
      <c r="A48" s="29" t="s">
        <v>46</v>
      </c>
      <c r="B48" s="60" t="s">
        <v>155</v>
      </c>
      <c r="C48" s="22">
        <f>SUM('9.3.1'!C48,'9.3.2'!C48)</f>
        <v>0</v>
      </c>
      <c r="D48" s="22">
        <f>SUM('9.3.1'!D48,'9.3.2'!D48)</f>
        <v>0</v>
      </c>
    </row>
    <row r="49" spans="1:4" s="13" customFormat="1" ht="18" customHeight="1">
      <c r="A49" s="29" t="s">
        <v>151</v>
      </c>
      <c r="B49" s="60" t="s">
        <v>156</v>
      </c>
      <c r="C49" s="22">
        <f>SUM('9.3.1'!C49,'9.3.2'!C49)</f>
        <v>0</v>
      </c>
      <c r="D49" s="22">
        <f>SUM('9.3.1'!D49,'9.3.2'!D49)</f>
        <v>0</v>
      </c>
    </row>
    <row r="50" spans="1:4" s="13" customFormat="1" ht="18" customHeight="1">
      <c r="A50" s="29" t="s">
        <v>152</v>
      </c>
      <c r="B50" s="60" t="s">
        <v>157</v>
      </c>
      <c r="C50" s="22">
        <f>SUM('9.3.1'!C50,'9.3.2'!C50)</f>
        <v>0</v>
      </c>
      <c r="D50" s="22">
        <f>SUM('9.3.1'!D50,'9.3.2'!D50)</f>
        <v>0</v>
      </c>
    </row>
    <row r="51" spans="1:4" s="13" customFormat="1" ht="18" customHeight="1" thickBot="1">
      <c r="A51" s="30" t="s">
        <v>153</v>
      </c>
      <c r="B51" s="146" t="s">
        <v>158</v>
      </c>
      <c r="C51" s="22">
        <f>SUM('9.3.1'!C51,'9.3.2'!C51)</f>
        <v>0</v>
      </c>
      <c r="D51" s="22">
        <f>SUM('9.3.1'!D51,'9.3.2'!D51)</f>
        <v>0</v>
      </c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>
        <f>SUM('9.3.1'!C53,'9.3.2'!C53)</f>
        <v>0</v>
      </c>
      <c r="D53" s="22">
        <f>SUM('9.3.1'!D53,'9.3.2'!D53)</f>
        <v>0</v>
      </c>
    </row>
    <row r="54" spans="1:4" s="13" customFormat="1" ht="27">
      <c r="A54" s="29" t="s">
        <v>48</v>
      </c>
      <c r="B54" s="60" t="s">
        <v>281</v>
      </c>
      <c r="C54" s="22">
        <f>SUM('9.3.1'!C54,'9.3.2'!C54)</f>
        <v>0</v>
      </c>
      <c r="D54" s="22">
        <f>SUM('9.3.1'!D54,'9.3.2'!D54)</f>
        <v>0</v>
      </c>
    </row>
    <row r="55" spans="1:4" s="13" customFormat="1" ht="18.75">
      <c r="A55" s="29" t="s">
        <v>161</v>
      </c>
      <c r="B55" s="60" t="s">
        <v>159</v>
      </c>
      <c r="C55" s="22">
        <f>SUM('9.3.1'!C55,'9.3.2'!C55)</f>
        <v>0</v>
      </c>
      <c r="D55" s="22">
        <f>SUM('9.3.1'!D55,'9.3.2'!D55)</f>
        <v>0</v>
      </c>
    </row>
    <row r="56" spans="1:4" s="13" customFormat="1" ht="19.5" thickBot="1">
      <c r="A56" s="30" t="s">
        <v>162</v>
      </c>
      <c r="B56" s="146" t="s">
        <v>160</v>
      </c>
      <c r="C56" s="22">
        <f>SUM('9.3.1'!C56,'9.3.2'!C56)</f>
        <v>0</v>
      </c>
      <c r="D56" s="22">
        <f>SUM('9.3.1'!D56,'9.3.2'!D56)</f>
        <v>0</v>
      </c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>
        <f>SUM('9.3.1'!C58,'9.3.2'!C58)</f>
        <v>0</v>
      </c>
      <c r="D58" s="22">
        <f>SUM('9.3.1'!D58,'9.3.2'!D58)</f>
        <v>0</v>
      </c>
    </row>
    <row r="59" spans="1:4" s="13" customFormat="1" ht="18.75">
      <c r="A59" s="29" t="s">
        <v>88</v>
      </c>
      <c r="B59" s="60" t="s">
        <v>283</v>
      </c>
      <c r="C59" s="22">
        <f>SUM('9.3.1'!C59,'9.3.2'!C59)</f>
        <v>0</v>
      </c>
      <c r="D59" s="22">
        <f>SUM('9.3.1'!D59,'9.3.2'!D59)</f>
        <v>0</v>
      </c>
    </row>
    <row r="60" spans="1:4" s="13" customFormat="1" ht="18.75">
      <c r="A60" s="29" t="s">
        <v>106</v>
      </c>
      <c r="B60" s="60" t="s">
        <v>165</v>
      </c>
      <c r="C60" s="22">
        <f>SUM('9.3.1'!C60,'9.3.2'!C60)</f>
        <v>0</v>
      </c>
      <c r="D60" s="22">
        <f>SUM('9.3.1'!D60,'9.3.2'!D60)</f>
        <v>0</v>
      </c>
    </row>
    <row r="61" spans="1:4" s="13" customFormat="1" ht="19.5" thickBot="1">
      <c r="A61" s="30" t="s">
        <v>164</v>
      </c>
      <c r="B61" s="146" t="s">
        <v>166</v>
      </c>
      <c r="C61" s="22">
        <f>SUM('9.3.1'!C61,'9.3.2'!C61)</f>
        <v>0</v>
      </c>
      <c r="D61" s="22">
        <f>SUM('9.3.1'!D61,'9.3.2'!D61)</f>
        <v>0</v>
      </c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4962668</v>
      </c>
      <c r="D62" s="20">
        <f>+D7+D14+D21+D28+D35+D46+D52+D57</f>
        <v>4962668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>
        <f>SUM('9.3.1'!C64,'9.3.2'!C64)</f>
        <v>0</v>
      </c>
      <c r="D64" s="22">
        <f>SUM('9.3.1'!D64,'9.3.2'!D64)</f>
        <v>0</v>
      </c>
    </row>
    <row r="65" spans="1:4" s="13" customFormat="1" ht="27">
      <c r="A65" s="29" t="s">
        <v>205</v>
      </c>
      <c r="B65" s="60" t="s">
        <v>169</v>
      </c>
      <c r="C65" s="22">
        <f>SUM('9.3.1'!C65,'9.3.2'!C65)</f>
        <v>0</v>
      </c>
      <c r="D65" s="22">
        <f>SUM('9.3.1'!D65,'9.3.2'!D65)</f>
        <v>0</v>
      </c>
    </row>
    <row r="66" spans="1:4" s="13" customFormat="1" ht="19.5" thickBot="1">
      <c r="A66" s="30" t="s">
        <v>206</v>
      </c>
      <c r="B66" s="148" t="s">
        <v>170</v>
      </c>
      <c r="C66" s="22">
        <f>SUM('9.3.1'!C66,'9.3.2'!C66)</f>
        <v>0</v>
      </c>
      <c r="D66" s="22">
        <f>SUM('9.3.1'!D66,'9.3.2'!D66)</f>
        <v>0</v>
      </c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>
        <f>SUM('9.3.1'!C68,'9.3.2'!C68)</f>
        <v>0</v>
      </c>
      <c r="D68" s="22">
        <f>SUM('9.3.1'!D68,'9.3.2'!D68)</f>
        <v>0</v>
      </c>
    </row>
    <row r="69" spans="1:4" s="13" customFormat="1" ht="18.75">
      <c r="A69" s="29" t="s">
        <v>70</v>
      </c>
      <c r="B69" s="60" t="s">
        <v>174</v>
      </c>
      <c r="C69" s="22">
        <f>SUM('9.3.1'!C69,'9.3.2'!C69)</f>
        <v>0</v>
      </c>
      <c r="D69" s="22">
        <f>SUM('9.3.1'!D69,'9.3.2'!D69)</f>
        <v>0</v>
      </c>
    </row>
    <row r="70" spans="1:4" s="13" customFormat="1" ht="18.75">
      <c r="A70" s="29" t="s">
        <v>197</v>
      </c>
      <c r="B70" s="60" t="s">
        <v>175</v>
      </c>
      <c r="C70" s="22">
        <f>SUM('9.3.1'!C70,'9.3.2'!C70)</f>
        <v>0</v>
      </c>
      <c r="D70" s="22">
        <f>SUM('9.3.1'!D70,'9.3.2'!D70)</f>
        <v>0</v>
      </c>
    </row>
    <row r="71" spans="1:4" s="13" customFormat="1" ht="19.5" thickBot="1">
      <c r="A71" s="30" t="s">
        <v>198</v>
      </c>
      <c r="B71" s="146" t="s">
        <v>176</v>
      </c>
      <c r="C71" s="22">
        <f>SUM('9.3.1'!C71,'9.3.2'!C71)</f>
        <v>0</v>
      </c>
      <c r="D71" s="22">
        <f>SUM('9.3.1'!D71,'9.3.2'!D71)</f>
        <v>0</v>
      </c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420614</v>
      </c>
      <c r="D72" s="20">
        <f>SUM(D73:D74)</f>
        <v>420614</v>
      </c>
    </row>
    <row r="73" spans="1:4" s="13" customFormat="1" ht="18" customHeight="1">
      <c r="A73" s="28" t="s">
        <v>199</v>
      </c>
      <c r="B73" s="136" t="s">
        <v>179</v>
      </c>
      <c r="C73" s="22">
        <f>SUM('9.3.1'!C73,'9.3.2'!C73)</f>
        <v>420614</v>
      </c>
      <c r="D73" s="22">
        <f>SUM('9.3.1'!D73,'9.3.2'!D73)</f>
        <v>420614</v>
      </c>
    </row>
    <row r="74" spans="1:4" s="13" customFormat="1" ht="18" customHeight="1" thickBot="1">
      <c r="A74" s="30" t="s">
        <v>200</v>
      </c>
      <c r="B74" s="136" t="s">
        <v>327</v>
      </c>
      <c r="C74" s="22">
        <f>SUM('9.3.1'!C74,'9.3.2'!C74)</f>
        <v>0</v>
      </c>
      <c r="D74" s="22">
        <f>SUM('9.3.1'!D74,'9.3.2'!D74)</f>
        <v>0</v>
      </c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113285022</v>
      </c>
      <c r="D75" s="20">
        <f>SUM(D76:D78)</f>
        <v>113285022</v>
      </c>
    </row>
    <row r="76" spans="1:4" s="13" customFormat="1" ht="18" customHeight="1">
      <c r="A76" s="28" t="s">
        <v>201</v>
      </c>
      <c r="B76" s="136" t="s">
        <v>310</v>
      </c>
      <c r="C76" s="22">
        <f>SUM('9.3.1'!C76,'9.3.2'!C76)</f>
        <v>0</v>
      </c>
      <c r="D76" s="22">
        <f>SUM('9.3.1'!D76,'9.3.2'!D76)</f>
        <v>0</v>
      </c>
    </row>
    <row r="77" spans="1:4" s="13" customFormat="1" ht="18" customHeight="1">
      <c r="A77" s="29" t="s">
        <v>202</v>
      </c>
      <c r="B77" s="60" t="s">
        <v>182</v>
      </c>
      <c r="C77" s="22">
        <f>SUM('9.3.1'!C77,'9.3.2'!C77)</f>
        <v>0</v>
      </c>
      <c r="D77" s="22">
        <f>SUM('9.3.1'!D77,'9.3.2'!D77)</f>
        <v>0</v>
      </c>
    </row>
    <row r="78" spans="1:4" s="13" customFormat="1" ht="18" customHeight="1" thickBot="1">
      <c r="A78" s="30" t="s">
        <v>203</v>
      </c>
      <c r="B78" s="146" t="s">
        <v>319</v>
      </c>
      <c r="C78" s="22">
        <f>SUM('9.3.1'!C78,'9.3.2'!C78)</f>
        <v>113285022</v>
      </c>
      <c r="D78" s="22">
        <f>SUM('9.3.1'!D78,'9.3.2'!D78)</f>
        <v>113285022</v>
      </c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>
        <f>SUM('9.3.1'!C80,'9.3.2'!C80)</f>
        <v>0</v>
      </c>
      <c r="D80" s="22">
        <f>SUM('9.3.1'!D80,'9.3.2'!D80)</f>
        <v>0</v>
      </c>
    </row>
    <row r="81" spans="1:4" s="13" customFormat="1" ht="30">
      <c r="A81" s="36" t="s">
        <v>187</v>
      </c>
      <c r="B81" s="60" t="s">
        <v>188</v>
      </c>
      <c r="C81" s="22">
        <f>SUM('9.3.1'!C81,'9.3.2'!C81)</f>
        <v>0</v>
      </c>
      <c r="D81" s="22">
        <f>SUM('9.3.1'!D81,'9.3.2'!D81)</f>
        <v>0</v>
      </c>
    </row>
    <row r="82" spans="1:4" s="13" customFormat="1" ht="20.25" customHeight="1">
      <c r="A82" s="36" t="s">
        <v>189</v>
      </c>
      <c r="B82" s="60" t="s">
        <v>190</v>
      </c>
      <c r="C82" s="22">
        <f>SUM('9.3.1'!C82,'9.3.2'!C82)</f>
        <v>0</v>
      </c>
      <c r="D82" s="22">
        <f>SUM('9.3.1'!D82,'9.3.2'!D82)</f>
        <v>0</v>
      </c>
    </row>
    <row r="83" spans="1:4" s="13" customFormat="1" ht="18" customHeight="1" thickBot="1">
      <c r="A83" s="37" t="s">
        <v>191</v>
      </c>
      <c r="B83" s="146" t="s">
        <v>192</v>
      </c>
      <c r="C83" s="22">
        <f>SUM('9.3.1'!C83,'9.3.2'!C83)</f>
        <v>0</v>
      </c>
      <c r="D83" s="22">
        <f>SUM('9.3.1'!D83,'9.3.2'!D83)</f>
        <v>0</v>
      </c>
    </row>
    <row r="84" spans="1:4" s="13" customFormat="1" ht="18" customHeight="1" thickBot="1">
      <c r="A84" s="34" t="s">
        <v>193</v>
      </c>
      <c r="B84" s="145" t="s">
        <v>318</v>
      </c>
      <c r="C84" s="22">
        <f>SUM('9.3.1'!C84,'9.3.2'!C84)</f>
        <v>0</v>
      </c>
      <c r="D84" s="22">
        <f>SUM('9.3.1'!D84,'9.3.2'!D84)</f>
        <v>0</v>
      </c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113705636</v>
      </c>
      <c r="D85" s="20">
        <f>+D63+D67+D72+D75+D79+D84</f>
        <v>113705636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118668304</v>
      </c>
      <c r="D86" s="20">
        <f>+D62+D85</f>
        <v>118668304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43" t="s">
        <v>32</v>
      </c>
      <c r="B88" s="152"/>
      <c r="C88" s="44"/>
      <c r="D88" s="44"/>
    </row>
    <row r="89" spans="1:4" s="14" customFormat="1" ht="18" customHeight="1" thickBot="1">
      <c r="A89" s="45" t="s">
        <v>2</v>
      </c>
      <c r="B89" s="153" t="s">
        <v>316</v>
      </c>
      <c r="C89" s="46">
        <f>SUM(C90:C94)</f>
        <v>118276204</v>
      </c>
      <c r="D89" s="46">
        <f>SUM(D90:D94)</f>
        <v>117978233</v>
      </c>
    </row>
    <row r="90" spans="1:4" s="7" customFormat="1" ht="18" customHeight="1">
      <c r="A90" s="47" t="s">
        <v>49</v>
      </c>
      <c r="B90" s="154" t="s">
        <v>29</v>
      </c>
      <c r="C90" s="22">
        <f>SUM('9.3.1'!C90,'9.3.2'!C90)</f>
        <v>69110536</v>
      </c>
      <c r="D90" s="22">
        <f>SUM('9.3.1'!D90,'9.3.2'!D90)</f>
        <v>65795455</v>
      </c>
    </row>
    <row r="91" spans="1:4" s="13" customFormat="1" ht="18" customHeight="1">
      <c r="A91" s="29" t="s">
        <v>50</v>
      </c>
      <c r="B91" s="62" t="s">
        <v>89</v>
      </c>
      <c r="C91" s="22">
        <f>SUM('9.3.1'!C91,'9.3.2'!C91)</f>
        <v>14212335</v>
      </c>
      <c r="D91" s="22">
        <f>SUM('9.3.1'!D91,'9.3.2'!D91)</f>
        <v>17526076</v>
      </c>
    </row>
    <row r="92" spans="1:4" s="7" customFormat="1" ht="18" customHeight="1">
      <c r="A92" s="29" t="s">
        <v>51</v>
      </c>
      <c r="B92" s="62" t="s">
        <v>68</v>
      </c>
      <c r="C92" s="22">
        <f>SUM('9.3.1'!C92,'9.3.2'!C92)</f>
        <v>34953333</v>
      </c>
      <c r="D92" s="22">
        <f>SUM('9.3.1'!D92,'9.3.2'!D92)</f>
        <v>34656702</v>
      </c>
    </row>
    <row r="93" spans="1:4" s="7" customFormat="1" ht="18" customHeight="1">
      <c r="A93" s="29" t="s">
        <v>52</v>
      </c>
      <c r="B93" s="155" t="s">
        <v>90</v>
      </c>
      <c r="C93" s="22">
        <f>SUM('9.3.1'!C93,'9.3.2'!C93)</f>
        <v>0</v>
      </c>
      <c r="D93" s="22">
        <f>SUM('9.3.1'!D93,'9.3.2'!D93)</f>
        <v>0</v>
      </c>
    </row>
    <row r="94" spans="1:4" s="7" customFormat="1" ht="18" customHeight="1">
      <c r="A94" s="29" t="s">
        <v>60</v>
      </c>
      <c r="B94" s="156" t="s">
        <v>91</v>
      </c>
      <c r="C94" s="22">
        <f>SUM('9.3.1'!C94,'9.3.2'!C94)</f>
        <v>0</v>
      </c>
      <c r="D94" s="22">
        <f>SUM('9.3.1'!D94,'9.3.2'!D94)</f>
        <v>0</v>
      </c>
    </row>
    <row r="95" spans="1:4" s="7" customFormat="1" ht="18" customHeight="1">
      <c r="A95" s="29" t="s">
        <v>53</v>
      </c>
      <c r="B95" s="62" t="s">
        <v>210</v>
      </c>
      <c r="C95" s="22">
        <f>SUM('9.3.1'!C95,'9.3.2'!C95)</f>
        <v>0</v>
      </c>
      <c r="D95" s="22">
        <f>SUM('9.3.1'!D95,'9.3.2'!D95)</f>
        <v>0</v>
      </c>
    </row>
    <row r="96" spans="1:4" s="7" customFormat="1" ht="18" customHeight="1">
      <c r="A96" s="29" t="s">
        <v>54</v>
      </c>
      <c r="B96" s="64" t="s">
        <v>211</v>
      </c>
      <c r="C96" s="22">
        <f>SUM('9.3.1'!C96,'9.3.2'!C96)</f>
        <v>0</v>
      </c>
      <c r="D96" s="22">
        <f>SUM('9.3.1'!D96,'9.3.2'!D96)</f>
        <v>0</v>
      </c>
    </row>
    <row r="97" spans="1:4" s="7" customFormat="1" ht="18" customHeight="1">
      <c r="A97" s="29" t="s">
        <v>61</v>
      </c>
      <c r="B97" s="62" t="s">
        <v>212</v>
      </c>
      <c r="C97" s="22">
        <f>SUM('9.3.1'!C97,'9.3.2'!C97)</f>
        <v>0</v>
      </c>
      <c r="D97" s="22">
        <f>SUM('9.3.1'!D97,'9.3.2'!D97)</f>
        <v>0</v>
      </c>
    </row>
    <row r="98" spans="1:4" s="7" customFormat="1" ht="18" customHeight="1">
      <c r="A98" s="29" t="s">
        <v>62</v>
      </c>
      <c r="B98" s="62" t="s">
        <v>323</v>
      </c>
      <c r="C98" s="22">
        <f>SUM('9.3.1'!C98,'9.3.2'!C98)</f>
        <v>0</v>
      </c>
      <c r="D98" s="22">
        <f>SUM('9.3.1'!D98,'9.3.2'!D98)</f>
        <v>0</v>
      </c>
    </row>
    <row r="99" spans="1:4" s="7" customFormat="1" ht="18" customHeight="1">
      <c r="A99" s="29" t="s">
        <v>63</v>
      </c>
      <c r="B99" s="64" t="s">
        <v>214</v>
      </c>
      <c r="C99" s="22">
        <f>SUM('9.3.1'!C99,'9.3.2'!C99)</f>
        <v>0</v>
      </c>
      <c r="D99" s="22">
        <f>SUM('9.3.1'!D99,'9.3.2'!D99)</f>
        <v>0</v>
      </c>
    </row>
    <row r="100" spans="1:4" s="7" customFormat="1" ht="18" customHeight="1">
      <c r="A100" s="29" t="s">
        <v>64</v>
      </c>
      <c r="B100" s="64" t="s">
        <v>215</v>
      </c>
      <c r="C100" s="22">
        <f>SUM('9.3.1'!C100,'9.3.2'!C100)</f>
        <v>0</v>
      </c>
      <c r="D100" s="22">
        <f>SUM('9.3.1'!D100,'9.3.2'!D100)</f>
        <v>0</v>
      </c>
    </row>
    <row r="101" spans="1:4" s="7" customFormat="1" ht="18" customHeight="1">
      <c r="A101" s="29" t="s">
        <v>66</v>
      </c>
      <c r="B101" s="62" t="s">
        <v>324</v>
      </c>
      <c r="C101" s="22">
        <f>SUM('9.3.1'!C101,'9.3.2'!C101)</f>
        <v>0</v>
      </c>
      <c r="D101" s="22">
        <f>SUM('9.3.1'!D101,'9.3.2'!D101)</f>
        <v>0</v>
      </c>
    </row>
    <row r="102" spans="1:4" s="7" customFormat="1" ht="18" customHeight="1">
      <c r="A102" s="49" t="s">
        <v>92</v>
      </c>
      <c r="B102" s="65" t="s">
        <v>217</v>
      </c>
      <c r="C102" s="22">
        <f>SUM('9.3.1'!C102,'9.3.2'!C102)</f>
        <v>0</v>
      </c>
      <c r="D102" s="22">
        <f>SUM('9.3.1'!D102,'9.3.2'!D102)</f>
        <v>0</v>
      </c>
    </row>
    <row r="103" spans="1:4" s="7" customFormat="1" ht="18" customHeight="1">
      <c r="A103" s="29" t="s">
        <v>208</v>
      </c>
      <c r="B103" s="65" t="s">
        <v>218</v>
      </c>
      <c r="C103" s="22">
        <f>SUM('9.3.1'!C103,'9.3.2'!C103)</f>
        <v>0</v>
      </c>
      <c r="D103" s="22">
        <f>SUM('9.3.1'!D103,'9.3.2'!D103)</f>
        <v>0</v>
      </c>
    </row>
    <row r="104" spans="1:4" s="7" customFormat="1" ht="18" customHeight="1" thickBot="1">
      <c r="A104" s="50" t="s">
        <v>209</v>
      </c>
      <c r="B104" s="66" t="s">
        <v>219</v>
      </c>
      <c r="C104" s="22">
        <f>SUM('9.3.1'!C104,'9.3.2'!C104)</f>
        <v>0</v>
      </c>
      <c r="D104" s="22">
        <f>SUM('9.3.1'!D104,'9.3.2'!D104)</f>
        <v>0</v>
      </c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392100</v>
      </c>
      <c r="D105" s="20">
        <f>+D106+D108+D110</f>
        <v>690071</v>
      </c>
    </row>
    <row r="106" spans="1:4" s="7" customFormat="1" ht="18" customHeight="1">
      <c r="A106" s="28" t="s">
        <v>55</v>
      </c>
      <c r="B106" s="62" t="s">
        <v>105</v>
      </c>
      <c r="C106" s="22">
        <f>SUM('9.3.1'!C106,'9.3.2'!C106)</f>
        <v>392100</v>
      </c>
      <c r="D106" s="22">
        <f>SUM('9.3.1'!D106,'9.3.2'!D106)</f>
        <v>690071</v>
      </c>
    </row>
    <row r="107" spans="1:4" s="7" customFormat="1" ht="18" customHeight="1">
      <c r="A107" s="28" t="s">
        <v>56</v>
      </c>
      <c r="B107" s="65" t="s">
        <v>223</v>
      </c>
      <c r="C107" s="22">
        <f>SUM('9.3.1'!C107,'9.3.2'!C107)</f>
        <v>0</v>
      </c>
      <c r="D107" s="22">
        <f>SUM('9.3.1'!D107,'9.3.2'!D107)</f>
        <v>0</v>
      </c>
    </row>
    <row r="108" spans="1:4" s="7" customFormat="1" ht="18" customHeight="1">
      <c r="A108" s="28" t="s">
        <v>57</v>
      </c>
      <c r="B108" s="65" t="s">
        <v>93</v>
      </c>
      <c r="C108" s="22">
        <f>SUM('9.3.1'!C108,'9.3.2'!C108)</f>
        <v>0</v>
      </c>
      <c r="D108" s="22">
        <f>SUM('9.3.1'!D108,'9.3.2'!D108)</f>
        <v>0</v>
      </c>
    </row>
    <row r="109" spans="1:4" s="7" customFormat="1" ht="18" customHeight="1">
      <c r="A109" s="28" t="s">
        <v>58</v>
      </c>
      <c r="B109" s="65" t="s">
        <v>224</v>
      </c>
      <c r="C109" s="22">
        <f>SUM('9.3.1'!C109,'9.3.2'!C109)</f>
        <v>0</v>
      </c>
      <c r="D109" s="22">
        <f>SUM('9.3.1'!D109,'9.3.2'!D109)</f>
        <v>0</v>
      </c>
    </row>
    <row r="110" spans="1:4" s="7" customFormat="1" ht="18" customHeight="1">
      <c r="A110" s="28" t="s">
        <v>59</v>
      </c>
      <c r="B110" s="158" t="s">
        <v>107</v>
      </c>
      <c r="C110" s="22">
        <f>SUM('9.3.1'!C110,'9.3.2'!C110)</f>
        <v>0</v>
      </c>
      <c r="D110" s="22">
        <f>SUM('9.3.1'!D110,'9.3.2'!D110)</f>
        <v>0</v>
      </c>
    </row>
    <row r="111" spans="1:4" s="7" customFormat="1" ht="25.5">
      <c r="A111" s="28" t="s">
        <v>65</v>
      </c>
      <c r="B111" s="159" t="s">
        <v>279</v>
      </c>
      <c r="C111" s="22">
        <f>SUM('9.3.1'!C111,'9.3.2'!C111)</f>
        <v>0</v>
      </c>
      <c r="D111" s="22">
        <f>SUM('9.3.1'!D111,'9.3.2'!D111)</f>
        <v>0</v>
      </c>
    </row>
    <row r="112" spans="1:4" s="7" customFormat="1" ht="25.5">
      <c r="A112" s="28" t="s">
        <v>67</v>
      </c>
      <c r="B112" s="69" t="s">
        <v>229</v>
      </c>
      <c r="C112" s="22">
        <f>SUM('9.3.1'!C112,'9.3.2'!C112)</f>
        <v>0</v>
      </c>
      <c r="D112" s="22">
        <f>SUM('9.3.1'!D112,'9.3.2'!D112)</f>
        <v>0</v>
      </c>
    </row>
    <row r="113" spans="1:4" s="7" customFormat="1" ht="25.5">
      <c r="A113" s="28" t="s">
        <v>94</v>
      </c>
      <c r="B113" s="62" t="s">
        <v>213</v>
      </c>
      <c r="C113" s="22">
        <f>SUM('9.3.1'!C113,'9.3.2'!C113)</f>
        <v>0</v>
      </c>
      <c r="D113" s="22">
        <f>SUM('9.3.1'!D113,'9.3.2'!D113)</f>
        <v>0</v>
      </c>
    </row>
    <row r="114" spans="1:4" s="7" customFormat="1" ht="18.75">
      <c r="A114" s="28" t="s">
        <v>95</v>
      </c>
      <c r="B114" s="62" t="s">
        <v>228</v>
      </c>
      <c r="C114" s="22">
        <f>SUM('9.3.1'!C114,'9.3.2'!C114)</f>
        <v>0</v>
      </c>
      <c r="D114" s="22">
        <f>SUM('9.3.1'!D114,'9.3.2'!D114)</f>
        <v>0</v>
      </c>
    </row>
    <row r="115" spans="1:4" s="7" customFormat="1" ht="18.75">
      <c r="A115" s="28" t="s">
        <v>96</v>
      </c>
      <c r="B115" s="62" t="s">
        <v>227</v>
      </c>
      <c r="C115" s="22">
        <f>SUM('9.3.1'!C115,'9.3.2'!C115)</f>
        <v>0</v>
      </c>
      <c r="D115" s="22">
        <f>SUM('9.3.1'!D115,'9.3.2'!D115)</f>
        <v>0</v>
      </c>
    </row>
    <row r="116" spans="1:4" s="7" customFormat="1" ht="25.5">
      <c r="A116" s="28" t="s">
        <v>220</v>
      </c>
      <c r="B116" s="62" t="s">
        <v>216</v>
      </c>
      <c r="C116" s="22">
        <f>SUM('9.3.1'!C116,'9.3.2'!C116)</f>
        <v>0</v>
      </c>
      <c r="D116" s="22">
        <f>SUM('9.3.1'!D116,'9.3.2'!D116)</f>
        <v>0</v>
      </c>
    </row>
    <row r="117" spans="1:4" s="7" customFormat="1" ht="18.75">
      <c r="A117" s="28" t="s">
        <v>221</v>
      </c>
      <c r="B117" s="62" t="s">
        <v>226</v>
      </c>
      <c r="C117" s="22">
        <f>SUM('9.3.1'!C117,'9.3.2'!C117)</f>
        <v>0</v>
      </c>
      <c r="D117" s="22">
        <f>SUM('9.3.1'!D117,'9.3.2'!D117)</f>
        <v>0</v>
      </c>
    </row>
    <row r="118" spans="1:4" s="7" customFormat="1" ht="26.25" thickBot="1">
      <c r="A118" s="49" t="s">
        <v>222</v>
      </c>
      <c r="B118" s="62" t="s">
        <v>225</v>
      </c>
      <c r="C118" s="22">
        <f>SUM('9.3.1'!C118,'9.3.2'!C118)</f>
        <v>0</v>
      </c>
      <c r="D118" s="22">
        <f>SUM('9.3.1'!D118,'9.3.2'!D118)</f>
        <v>0</v>
      </c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>
        <f>SUM('9.3.1'!C120,'9.3.2'!C120)</f>
        <v>0</v>
      </c>
      <c r="D120" s="22">
        <f>SUM('9.3.1'!D120,'9.3.2'!D120)</f>
        <v>0</v>
      </c>
    </row>
    <row r="121" spans="1:4" s="7" customFormat="1" ht="18" customHeight="1" thickBot="1">
      <c r="A121" s="30" t="s">
        <v>39</v>
      </c>
      <c r="B121" s="65" t="s">
        <v>34</v>
      </c>
      <c r="C121" s="22">
        <f>SUM('9.3.1'!C121,'9.3.2'!C121)</f>
        <v>0</v>
      </c>
      <c r="D121" s="22">
        <f>SUM('9.3.1'!D121,'9.3.2'!D121)</f>
        <v>0</v>
      </c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118668304</v>
      </c>
      <c r="D122" s="20">
        <f>+D89+D105+D119</f>
        <v>118668304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>
        <f>SUM('9.3.1'!C124,'9.3.2'!C124)</f>
        <v>0</v>
      </c>
      <c r="D124" s="22">
        <f>SUM('9.3.1'!D124,'9.3.2'!D124)</f>
        <v>0</v>
      </c>
    </row>
    <row r="125" spans="1:4" s="7" customFormat="1" ht="18" customHeight="1">
      <c r="A125" s="28" t="s">
        <v>43</v>
      </c>
      <c r="B125" s="69" t="s">
        <v>326</v>
      </c>
      <c r="C125" s="22">
        <f>SUM('9.3.1'!C125,'9.3.2'!C125)</f>
        <v>0</v>
      </c>
      <c r="D125" s="22">
        <f>SUM('9.3.1'!D125,'9.3.2'!D125)</f>
        <v>0</v>
      </c>
    </row>
    <row r="126" spans="1:4" s="7" customFormat="1" ht="18" customHeight="1" thickBot="1">
      <c r="A126" s="49" t="s">
        <v>44</v>
      </c>
      <c r="B126" s="160" t="s">
        <v>233</v>
      </c>
      <c r="C126" s="22">
        <f>SUM('9.3.1'!C126,'9.3.2'!C126)</f>
        <v>0</v>
      </c>
      <c r="D126" s="22">
        <f>SUM('9.3.1'!D126,'9.3.2'!D126)</f>
        <v>0</v>
      </c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>
        <f>SUM('9.3.1'!C128,'9.3.2'!C128)</f>
        <v>0</v>
      </c>
      <c r="D128" s="22">
        <f>SUM('9.3.1'!D128,'9.3.2'!D128)</f>
        <v>0</v>
      </c>
    </row>
    <row r="129" spans="1:4" s="7" customFormat="1" ht="18" customHeight="1">
      <c r="A129" s="28" t="s">
        <v>46</v>
      </c>
      <c r="B129" s="69" t="s">
        <v>235</v>
      </c>
      <c r="C129" s="22">
        <f>SUM('9.3.1'!C129,'9.3.2'!C129)</f>
        <v>0</v>
      </c>
      <c r="D129" s="22">
        <f>SUM('9.3.1'!D129,'9.3.2'!D129)</f>
        <v>0</v>
      </c>
    </row>
    <row r="130" spans="1:4" s="7" customFormat="1" ht="18" customHeight="1">
      <c r="A130" s="28" t="s">
        <v>151</v>
      </c>
      <c r="B130" s="69" t="s">
        <v>236</v>
      </c>
      <c r="C130" s="22">
        <f>SUM('9.3.1'!C130,'9.3.2'!C130)</f>
        <v>0</v>
      </c>
      <c r="D130" s="22">
        <f>SUM('9.3.1'!D130,'9.3.2'!D130)</f>
        <v>0</v>
      </c>
    </row>
    <row r="131" spans="1:4" s="7" customFormat="1" ht="18" customHeight="1" thickBot="1">
      <c r="A131" s="49" t="s">
        <v>152</v>
      </c>
      <c r="B131" s="160" t="s">
        <v>237</v>
      </c>
      <c r="C131" s="22">
        <f>SUM('9.3.1'!C131,'9.3.2'!C131)</f>
        <v>0</v>
      </c>
      <c r="D131" s="22">
        <f>SUM('9.3.1'!D131,'9.3.2'!D131)</f>
        <v>0</v>
      </c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>
        <f>SUM('9.3.1'!C133,'9.3.2'!C133)</f>
        <v>0</v>
      </c>
      <c r="D133" s="22">
        <f>SUM('9.3.1'!D133,'9.3.2'!D133)</f>
        <v>0</v>
      </c>
    </row>
    <row r="134" spans="1:4" s="7" customFormat="1" ht="18" customHeight="1">
      <c r="A134" s="28" t="s">
        <v>48</v>
      </c>
      <c r="B134" s="69" t="s">
        <v>248</v>
      </c>
      <c r="C134" s="22">
        <f>SUM('9.3.1'!C134,'9.3.2'!C134)</f>
        <v>0</v>
      </c>
      <c r="D134" s="22">
        <f>SUM('9.3.1'!D134,'9.3.2'!D134)</f>
        <v>0</v>
      </c>
    </row>
    <row r="135" spans="1:4" s="7" customFormat="1" ht="18" customHeight="1">
      <c r="A135" s="28" t="s">
        <v>161</v>
      </c>
      <c r="B135" s="69" t="s">
        <v>240</v>
      </c>
      <c r="C135" s="22">
        <f>SUM('9.3.1'!C135,'9.3.2'!C135)</f>
        <v>0</v>
      </c>
      <c r="D135" s="22">
        <f>SUM('9.3.1'!D135,'9.3.2'!D135)</f>
        <v>0</v>
      </c>
    </row>
    <row r="136" spans="1:4" s="7" customFormat="1" ht="18" customHeight="1" thickBot="1">
      <c r="A136" s="49" t="s">
        <v>162</v>
      </c>
      <c r="B136" s="160" t="s">
        <v>289</v>
      </c>
      <c r="C136" s="22">
        <f>SUM('9.3.1'!C136,'9.3.2'!C136)</f>
        <v>0</v>
      </c>
      <c r="D136" s="22">
        <f>SUM('9.3.1'!D136,'9.3.2'!D136)</f>
        <v>0</v>
      </c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>
        <f>SUM('9.3.1'!C138,'9.3.2'!C138)</f>
        <v>0</v>
      </c>
      <c r="D138" s="22">
        <f>SUM('9.3.1'!D138,'9.3.2'!D138)</f>
        <v>0</v>
      </c>
    </row>
    <row r="139" spans="1:4" s="7" customFormat="1" ht="18" customHeight="1">
      <c r="A139" s="28" t="s">
        <v>88</v>
      </c>
      <c r="B139" s="69" t="s">
        <v>243</v>
      </c>
      <c r="C139" s="22">
        <f>SUM('9.3.1'!C139,'9.3.2'!C139)</f>
        <v>0</v>
      </c>
      <c r="D139" s="22">
        <f>SUM('9.3.1'!D139,'9.3.2'!D139)</f>
        <v>0</v>
      </c>
    </row>
    <row r="140" spans="1:4" s="7" customFormat="1" ht="18" customHeight="1">
      <c r="A140" s="28" t="s">
        <v>106</v>
      </c>
      <c r="B140" s="69" t="s">
        <v>244</v>
      </c>
      <c r="C140" s="22">
        <f>SUM('9.3.1'!C140,'9.3.2'!C140)</f>
        <v>0</v>
      </c>
      <c r="D140" s="22">
        <f>SUM('9.3.1'!D140,'9.3.2'!D140)</f>
        <v>0</v>
      </c>
    </row>
    <row r="141" spans="1:4" s="7" customFormat="1" ht="18" customHeight="1" thickBot="1">
      <c r="A141" s="28" t="s">
        <v>164</v>
      </c>
      <c r="B141" s="69" t="s">
        <v>245</v>
      </c>
      <c r="C141" s="22">
        <f>SUM('9.3.1'!C141,'9.3.2'!C141)</f>
        <v>0</v>
      </c>
      <c r="D141" s="22">
        <f>SUM('9.3.1'!D141,'9.3.2'!D141)</f>
        <v>0</v>
      </c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118668304</v>
      </c>
      <c r="D143" s="53">
        <f>+D122+D142</f>
        <v>118668304</v>
      </c>
    </row>
    <row r="144" spans="1:4" s="7" customFormat="1" ht="18" customHeight="1" thickBot="1">
      <c r="A144" s="55"/>
      <c r="B144" s="56"/>
      <c r="C144" s="42"/>
      <c r="D144" s="42"/>
    </row>
    <row r="145" spans="1:5" s="7" customFormat="1" ht="18" customHeight="1" thickBot="1">
      <c r="A145" s="57" t="s">
        <v>307</v>
      </c>
      <c r="B145" s="58"/>
      <c r="C145" s="22">
        <f>SUM('9.3.1'!C145,'9.3.2'!C145)</f>
        <v>16</v>
      </c>
      <c r="D145" s="22">
        <f>SUM('9.3.1'!D145,'9.3.2'!D145)</f>
        <v>17</v>
      </c>
      <c r="E145" s="15"/>
    </row>
    <row r="146" spans="1:4" s="13" customFormat="1" ht="18" customHeight="1" thickBot="1">
      <c r="A146" s="57" t="s">
        <v>102</v>
      </c>
      <c r="B146" s="58"/>
      <c r="C146" s="22">
        <f>SUM('9.3.1'!C146,'9.3.2'!C146)</f>
        <v>0</v>
      </c>
      <c r="D146" s="22">
        <f>SUM('9.3.1'!D146,'9.3.2'!D146)</f>
        <v>0</v>
      </c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&amp;14Nagymányok Város Önkormányzata&amp;12
&amp;10
&amp;R&amp;"Times New Roman CE,Félkövér dőlt"&amp;11 9.3.melléklet a 9/2019 (XI.29.)  önkormányzati rendelethez</oddHeader>
  </headerFooter>
  <rowBreaks count="1" manualBreakCount="1">
    <brk id="8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7.625" style="4" bestFit="1" customWidth="1"/>
    <col min="4" max="4" width="21.625" style="4" customWidth="1"/>
    <col min="5" max="16384" width="9.375" style="5" customWidth="1"/>
  </cols>
  <sheetData>
    <row r="1" spans="1:4" s="7" customFormat="1" ht="39" customHeight="1">
      <c r="A1" s="286" t="s">
        <v>365</v>
      </c>
      <c r="B1" s="286"/>
      <c r="C1" s="286"/>
      <c r="D1" s="286"/>
    </row>
    <row r="2" spans="1:3" s="7" customFormat="1" ht="18" customHeight="1">
      <c r="A2" s="137"/>
      <c r="B2" s="283" t="s">
        <v>330</v>
      </c>
      <c r="C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30.75" thickBot="1">
      <c r="A5" s="180" t="s">
        <v>37</v>
      </c>
      <c r="B5" s="162" t="s">
        <v>1</v>
      </c>
      <c r="C5" s="10" t="s">
        <v>284</v>
      </c>
      <c r="D5" s="10" t="s">
        <v>332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/>
      <c r="D8" s="22"/>
    </row>
    <row r="9" spans="1:4" s="13" customFormat="1" ht="27">
      <c r="A9" s="29" t="s">
        <v>50</v>
      </c>
      <c r="B9" s="60" t="s">
        <v>291</v>
      </c>
      <c r="C9" s="24"/>
      <c r="D9" s="24"/>
    </row>
    <row r="10" spans="1:4" s="13" customFormat="1" ht="27">
      <c r="A10" s="29" t="s">
        <v>51</v>
      </c>
      <c r="B10" s="60" t="s">
        <v>292</v>
      </c>
      <c r="C10" s="24"/>
      <c r="D10" s="24"/>
    </row>
    <row r="11" spans="1:4" s="13" customFormat="1" ht="18.75">
      <c r="A11" s="29" t="s">
        <v>286</v>
      </c>
      <c r="B11" s="60" t="s">
        <v>293</v>
      </c>
      <c r="C11" s="24"/>
      <c r="D11" s="24"/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4"/>
      <c r="D16" s="24"/>
    </row>
    <row r="17" spans="1:4" s="13" customFormat="1" ht="27">
      <c r="A17" s="29" t="s">
        <v>57</v>
      </c>
      <c r="B17" s="60" t="s">
        <v>275</v>
      </c>
      <c r="C17" s="24"/>
      <c r="D17" s="24"/>
    </row>
    <row r="18" spans="1:4" s="13" customFormat="1" ht="27">
      <c r="A18" s="29" t="s">
        <v>58</v>
      </c>
      <c r="B18" s="60" t="s">
        <v>276</v>
      </c>
      <c r="C18" s="24"/>
      <c r="D18" s="24"/>
    </row>
    <row r="19" spans="1:4" s="13" customFormat="1" ht="25.5">
      <c r="A19" s="29" t="s">
        <v>59</v>
      </c>
      <c r="B19" s="18" t="s">
        <v>296</v>
      </c>
      <c r="C19" s="24"/>
      <c r="D19" s="24"/>
    </row>
    <row r="20" spans="1:4" s="13" customFormat="1" ht="19.5" thickBot="1">
      <c r="A20" s="30" t="s">
        <v>65</v>
      </c>
      <c r="B20" s="146" t="s">
        <v>129</v>
      </c>
      <c r="C20" s="32"/>
      <c r="D20" s="32"/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/>
      <c r="D22" s="22"/>
    </row>
    <row r="23" spans="1:4" s="13" customFormat="1" ht="27">
      <c r="A23" s="29" t="s">
        <v>39</v>
      </c>
      <c r="B23" s="60" t="s">
        <v>130</v>
      </c>
      <c r="C23" s="24"/>
      <c r="D23" s="24"/>
    </row>
    <row r="24" spans="1:4" s="13" customFormat="1" ht="27">
      <c r="A24" s="29" t="s">
        <v>40</v>
      </c>
      <c r="B24" s="60" t="s">
        <v>277</v>
      </c>
      <c r="C24" s="24"/>
      <c r="D24" s="24"/>
    </row>
    <row r="25" spans="1:4" s="13" customFormat="1" ht="27">
      <c r="A25" s="29" t="s">
        <v>41</v>
      </c>
      <c r="B25" s="60" t="s">
        <v>278</v>
      </c>
      <c r="C25" s="24"/>
      <c r="D25" s="24"/>
    </row>
    <row r="26" spans="1:4" s="13" customFormat="1" ht="18.75">
      <c r="A26" s="29" t="s">
        <v>77</v>
      </c>
      <c r="B26" s="60" t="s">
        <v>131</v>
      </c>
      <c r="C26" s="24"/>
      <c r="D26" s="24"/>
    </row>
    <row r="27" spans="1:4" s="13" customFormat="1" ht="18" customHeight="1" thickBot="1">
      <c r="A27" s="30" t="s">
        <v>78</v>
      </c>
      <c r="B27" s="146" t="s">
        <v>132</v>
      </c>
      <c r="C27" s="32"/>
      <c r="D27" s="32"/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33">
        <f>+C30+C31</f>
        <v>0</v>
      </c>
      <c r="D29" s="33">
        <f>+D30+D31</f>
        <v>0</v>
      </c>
    </row>
    <row r="30" spans="1:4" s="13" customFormat="1" ht="18" customHeight="1">
      <c r="A30" s="29" t="s">
        <v>135</v>
      </c>
      <c r="B30" s="60" t="s">
        <v>298</v>
      </c>
      <c r="C30" s="61"/>
      <c r="D30" s="61"/>
    </row>
    <row r="31" spans="1:4" s="13" customFormat="1" ht="18" customHeight="1">
      <c r="A31" s="29" t="s">
        <v>136</v>
      </c>
      <c r="B31" s="60" t="s">
        <v>299</v>
      </c>
      <c r="C31" s="61"/>
      <c r="D31" s="61"/>
    </row>
    <row r="32" spans="1:4" s="13" customFormat="1" ht="18" customHeight="1">
      <c r="A32" s="29" t="s">
        <v>137</v>
      </c>
      <c r="B32" s="60" t="s">
        <v>300</v>
      </c>
      <c r="C32" s="24"/>
      <c r="D32" s="24"/>
    </row>
    <row r="33" spans="1:4" s="13" customFormat="1" ht="18.75">
      <c r="A33" s="29" t="s">
        <v>138</v>
      </c>
      <c r="B33" s="60" t="s">
        <v>141</v>
      </c>
      <c r="C33" s="24"/>
      <c r="D33" s="24"/>
    </row>
    <row r="34" spans="1:4" s="13" customFormat="1" ht="18" customHeight="1" thickBot="1">
      <c r="A34" s="30" t="s">
        <v>139</v>
      </c>
      <c r="B34" s="146" t="s">
        <v>142</v>
      </c>
      <c r="C34" s="32"/>
      <c r="D34" s="32"/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4962668</v>
      </c>
      <c r="D35" s="20">
        <f>SUM(D36:D45)</f>
        <v>4962668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4"/>
      <c r="D37" s="24"/>
    </row>
    <row r="38" spans="1:4" s="13" customFormat="1" ht="18" customHeight="1">
      <c r="A38" s="29" t="s">
        <v>44</v>
      </c>
      <c r="B38" s="60" t="s">
        <v>302</v>
      </c>
      <c r="C38" s="24"/>
      <c r="D38" s="24"/>
    </row>
    <row r="39" spans="1:4" s="13" customFormat="1" ht="18" customHeight="1">
      <c r="A39" s="29" t="s">
        <v>81</v>
      </c>
      <c r="B39" s="60" t="s">
        <v>303</v>
      </c>
      <c r="C39" s="24"/>
      <c r="D39" s="24"/>
    </row>
    <row r="40" spans="1:4" s="13" customFormat="1" ht="18" customHeight="1">
      <c r="A40" s="29" t="s">
        <v>82</v>
      </c>
      <c r="B40" s="60" t="s">
        <v>304</v>
      </c>
      <c r="C40" s="24">
        <v>3907613</v>
      </c>
      <c r="D40" s="24">
        <v>3907613</v>
      </c>
    </row>
    <row r="41" spans="1:4" s="13" customFormat="1" ht="18" customHeight="1">
      <c r="A41" s="29" t="s">
        <v>83</v>
      </c>
      <c r="B41" s="60" t="s">
        <v>305</v>
      </c>
      <c r="C41" s="24">
        <v>1055055</v>
      </c>
      <c r="D41" s="24">
        <v>1055055</v>
      </c>
    </row>
    <row r="42" spans="1:4" s="13" customFormat="1" ht="18" customHeight="1">
      <c r="A42" s="29" t="s">
        <v>84</v>
      </c>
      <c r="B42" s="60" t="s">
        <v>147</v>
      </c>
      <c r="C42" s="24"/>
      <c r="D42" s="24"/>
    </row>
    <row r="43" spans="1:4" s="13" customFormat="1" ht="18" customHeight="1">
      <c r="A43" s="29" t="s">
        <v>85</v>
      </c>
      <c r="B43" s="60" t="s">
        <v>148</v>
      </c>
      <c r="C43" s="24"/>
      <c r="D43" s="24"/>
    </row>
    <row r="44" spans="1:4" s="13" customFormat="1" ht="18" customHeight="1">
      <c r="A44" s="29" t="s">
        <v>144</v>
      </c>
      <c r="B44" s="60" t="s">
        <v>149</v>
      </c>
      <c r="C44" s="24"/>
      <c r="D44" s="24"/>
    </row>
    <row r="45" spans="1:4" s="13" customFormat="1" ht="18" customHeight="1" thickBot="1">
      <c r="A45" s="30" t="s">
        <v>145</v>
      </c>
      <c r="B45" s="146" t="s">
        <v>306</v>
      </c>
      <c r="C45" s="32"/>
      <c r="D45" s="3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/>
      <c r="D47" s="22"/>
    </row>
    <row r="48" spans="1:4" s="13" customFormat="1" ht="18" customHeight="1">
      <c r="A48" s="29" t="s">
        <v>46</v>
      </c>
      <c r="B48" s="60" t="s">
        <v>155</v>
      </c>
      <c r="C48" s="24"/>
      <c r="D48" s="24"/>
    </row>
    <row r="49" spans="1:4" s="13" customFormat="1" ht="18" customHeight="1">
      <c r="A49" s="29" t="s">
        <v>151</v>
      </c>
      <c r="B49" s="60" t="s">
        <v>156</v>
      </c>
      <c r="C49" s="24"/>
      <c r="D49" s="24"/>
    </row>
    <row r="50" spans="1:4" s="13" customFormat="1" ht="18" customHeight="1">
      <c r="A50" s="29" t="s">
        <v>152</v>
      </c>
      <c r="B50" s="60" t="s">
        <v>157</v>
      </c>
      <c r="C50" s="24"/>
      <c r="D50" s="24"/>
    </row>
    <row r="51" spans="1:4" s="13" customFormat="1" ht="18" customHeight="1" thickBot="1">
      <c r="A51" s="30" t="s">
        <v>153</v>
      </c>
      <c r="B51" s="146" t="s">
        <v>158</v>
      </c>
      <c r="C51" s="32"/>
      <c r="D51" s="3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27">
      <c r="A54" s="29" t="s">
        <v>48</v>
      </c>
      <c r="B54" s="60" t="s">
        <v>281</v>
      </c>
      <c r="C54" s="24"/>
      <c r="D54" s="24"/>
    </row>
    <row r="55" spans="1:4" s="13" customFormat="1" ht="18.75">
      <c r="A55" s="29" t="s">
        <v>161</v>
      </c>
      <c r="B55" s="60" t="s">
        <v>159</v>
      </c>
      <c r="C55" s="24"/>
      <c r="D55" s="24"/>
    </row>
    <row r="56" spans="1:4" s="13" customFormat="1" ht="19.5" thickBot="1">
      <c r="A56" s="30" t="s">
        <v>162</v>
      </c>
      <c r="B56" s="146" t="s">
        <v>160</v>
      </c>
      <c r="C56" s="32"/>
      <c r="D56" s="32"/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4"/>
      <c r="D58" s="24"/>
    </row>
    <row r="59" spans="1:4" s="13" customFormat="1" ht="18.75">
      <c r="A59" s="29" t="s">
        <v>88</v>
      </c>
      <c r="B59" s="60" t="s">
        <v>283</v>
      </c>
      <c r="C59" s="24"/>
      <c r="D59" s="24"/>
    </row>
    <row r="60" spans="1:4" s="13" customFormat="1" ht="18.75">
      <c r="A60" s="29" t="s">
        <v>106</v>
      </c>
      <c r="B60" s="60" t="s">
        <v>165</v>
      </c>
      <c r="C60" s="24"/>
      <c r="D60" s="24"/>
    </row>
    <row r="61" spans="1:4" s="13" customFormat="1" ht="19.5" thickBot="1">
      <c r="A61" s="30" t="s">
        <v>164</v>
      </c>
      <c r="B61" s="146" t="s">
        <v>166</v>
      </c>
      <c r="C61" s="24"/>
      <c r="D61" s="24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4962668</v>
      </c>
      <c r="D62" s="20">
        <f>+D7+D14+D21+D28+D35+D46+D52+D57</f>
        <v>4962668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4"/>
      <c r="D64" s="24"/>
    </row>
    <row r="65" spans="1:4" s="13" customFormat="1" ht="27">
      <c r="A65" s="29" t="s">
        <v>205</v>
      </c>
      <c r="B65" s="60" t="s">
        <v>169</v>
      </c>
      <c r="C65" s="24"/>
      <c r="D65" s="24"/>
    </row>
    <row r="66" spans="1:4" s="13" customFormat="1" ht="19.5" thickBot="1">
      <c r="A66" s="30" t="s">
        <v>206</v>
      </c>
      <c r="B66" s="148" t="s">
        <v>170</v>
      </c>
      <c r="C66" s="24"/>
      <c r="D66" s="24"/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4"/>
      <c r="D68" s="24"/>
    </row>
    <row r="69" spans="1:4" s="13" customFormat="1" ht="18.75">
      <c r="A69" s="29" t="s">
        <v>70</v>
      </c>
      <c r="B69" s="60" t="s">
        <v>174</v>
      </c>
      <c r="C69" s="24"/>
      <c r="D69" s="24"/>
    </row>
    <row r="70" spans="1:4" s="13" customFormat="1" ht="18.75">
      <c r="A70" s="29" t="s">
        <v>197</v>
      </c>
      <c r="B70" s="60" t="s">
        <v>175</v>
      </c>
      <c r="C70" s="24"/>
      <c r="D70" s="24"/>
    </row>
    <row r="71" spans="1:4" s="13" customFormat="1" ht="19.5" thickBot="1">
      <c r="A71" s="30" t="s">
        <v>198</v>
      </c>
      <c r="B71" s="146" t="s">
        <v>176</v>
      </c>
      <c r="C71" s="24"/>
      <c r="D71" s="24"/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420614</v>
      </c>
      <c r="D72" s="20">
        <f>SUM(D73:D74)</f>
        <v>420614</v>
      </c>
    </row>
    <row r="73" spans="1:4" s="13" customFormat="1" ht="18" customHeight="1">
      <c r="A73" s="28" t="s">
        <v>199</v>
      </c>
      <c r="B73" s="136" t="s">
        <v>179</v>
      </c>
      <c r="C73" s="24">
        <v>420614</v>
      </c>
      <c r="D73" s="24">
        <v>420614</v>
      </c>
    </row>
    <row r="74" spans="1:4" s="13" customFormat="1" ht="18" customHeight="1" thickBot="1">
      <c r="A74" s="30" t="s">
        <v>200</v>
      </c>
      <c r="B74" s="136" t="s">
        <v>327</v>
      </c>
      <c r="C74" s="24">
        <v>0</v>
      </c>
      <c r="D74" s="24">
        <v>0</v>
      </c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113285022</v>
      </c>
      <c r="D75" s="20">
        <f>SUM(D76:D78)</f>
        <v>113285022</v>
      </c>
    </row>
    <row r="76" spans="1:2" s="13" customFormat="1" ht="18" customHeight="1">
      <c r="A76" s="28" t="s">
        <v>201</v>
      </c>
      <c r="B76" s="136" t="s">
        <v>310</v>
      </c>
    </row>
    <row r="77" spans="1:4" s="13" customFormat="1" ht="18" customHeight="1">
      <c r="A77" s="29" t="s">
        <v>202</v>
      </c>
      <c r="B77" s="60" t="s">
        <v>182</v>
      </c>
      <c r="C77" s="24"/>
      <c r="D77" s="24"/>
    </row>
    <row r="78" spans="1:4" s="13" customFormat="1" ht="18" customHeight="1" thickBot="1">
      <c r="A78" s="30" t="s">
        <v>203</v>
      </c>
      <c r="B78" s="146" t="s">
        <v>319</v>
      </c>
      <c r="C78" s="24">
        <v>113285022</v>
      </c>
      <c r="D78" s="24">
        <v>113285022</v>
      </c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4"/>
      <c r="D80" s="24"/>
    </row>
    <row r="81" spans="1:4" s="13" customFormat="1" ht="30">
      <c r="A81" s="36" t="s">
        <v>187</v>
      </c>
      <c r="B81" s="60" t="s">
        <v>188</v>
      </c>
      <c r="C81" s="24"/>
      <c r="D81" s="24"/>
    </row>
    <row r="82" spans="1:4" s="13" customFormat="1" ht="20.25" customHeight="1">
      <c r="A82" s="36" t="s">
        <v>189</v>
      </c>
      <c r="B82" s="60" t="s">
        <v>190</v>
      </c>
      <c r="C82" s="24"/>
      <c r="D82" s="24"/>
    </row>
    <row r="83" spans="1:4" s="13" customFormat="1" ht="18" customHeight="1" thickBot="1">
      <c r="A83" s="37" t="s">
        <v>191</v>
      </c>
      <c r="B83" s="146" t="s">
        <v>192</v>
      </c>
      <c r="C83" s="24"/>
      <c r="D83" s="24"/>
    </row>
    <row r="84" spans="1:4" s="13" customFormat="1" ht="18" customHeight="1" thickBot="1">
      <c r="A84" s="34" t="s">
        <v>193</v>
      </c>
      <c r="B84" s="145" t="s">
        <v>318</v>
      </c>
      <c r="C84" s="38"/>
      <c r="D84" s="38"/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113705636</v>
      </c>
      <c r="D85" s="20">
        <f>+D63+D67+D72+D75+D79+D84</f>
        <v>113705636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118668304</v>
      </c>
      <c r="D86" s="20">
        <f>+D62+D85</f>
        <v>118668304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139" t="s">
        <v>32</v>
      </c>
      <c r="B88" s="152"/>
      <c r="C88" s="140"/>
      <c r="D88" s="140"/>
    </row>
    <row r="89" spans="1:4" s="14" customFormat="1" ht="18" customHeight="1" thickBot="1">
      <c r="A89" s="27" t="s">
        <v>2</v>
      </c>
      <c r="B89" s="153" t="s">
        <v>316</v>
      </c>
      <c r="C89" s="141">
        <f>SUM(C90:C94)</f>
        <v>118276204</v>
      </c>
      <c r="D89" s="141">
        <f>SUM(D90:D94)</f>
        <v>117978233</v>
      </c>
    </row>
    <row r="90" spans="1:4" s="7" customFormat="1" ht="18" customHeight="1">
      <c r="A90" s="28" t="s">
        <v>49</v>
      </c>
      <c r="B90" s="154" t="s">
        <v>29</v>
      </c>
      <c r="C90" s="22">
        <v>69110536</v>
      </c>
      <c r="D90" s="22">
        <v>65795455</v>
      </c>
    </row>
    <row r="91" spans="1:4" s="13" customFormat="1" ht="18" customHeight="1">
      <c r="A91" s="29" t="s">
        <v>50</v>
      </c>
      <c r="B91" s="62" t="s">
        <v>89</v>
      </c>
      <c r="C91" s="22">
        <v>14212335</v>
      </c>
      <c r="D91" s="22">
        <v>17526076</v>
      </c>
    </row>
    <row r="92" spans="1:4" s="7" customFormat="1" ht="18" customHeight="1">
      <c r="A92" s="29" t="s">
        <v>51</v>
      </c>
      <c r="B92" s="62" t="s">
        <v>68</v>
      </c>
      <c r="C92" s="22">
        <v>34953333</v>
      </c>
      <c r="D92" s="22">
        <v>34656702</v>
      </c>
    </row>
    <row r="93" spans="1:4" s="7" customFormat="1" ht="18" customHeight="1">
      <c r="A93" s="29" t="s">
        <v>52</v>
      </c>
      <c r="B93" s="155" t="s">
        <v>90</v>
      </c>
      <c r="C93" s="22">
        <v>0</v>
      </c>
      <c r="D93" s="22">
        <v>0</v>
      </c>
    </row>
    <row r="94" spans="1:4" s="7" customFormat="1" ht="18" customHeight="1">
      <c r="A94" s="29" t="s">
        <v>60</v>
      </c>
      <c r="B94" s="156" t="s">
        <v>91</v>
      </c>
      <c r="C94" s="32">
        <f>SUM(C95:C104)</f>
        <v>0</v>
      </c>
      <c r="D94" s="32">
        <f>SUM(D95:D104)</f>
        <v>0</v>
      </c>
    </row>
    <row r="95" spans="1:4" s="7" customFormat="1" ht="18" customHeight="1">
      <c r="A95" s="29" t="s">
        <v>53</v>
      </c>
      <c r="B95" s="62" t="s">
        <v>210</v>
      </c>
      <c r="C95" s="22"/>
      <c r="D95" s="22"/>
    </row>
    <row r="96" spans="1:4" s="7" customFormat="1" ht="18" customHeight="1">
      <c r="A96" s="29" t="s">
        <v>54</v>
      </c>
      <c r="B96" s="64" t="s">
        <v>211</v>
      </c>
      <c r="C96" s="22"/>
      <c r="D96" s="22"/>
    </row>
    <row r="97" spans="1:4" s="7" customFormat="1" ht="18" customHeight="1">
      <c r="A97" s="29" t="s">
        <v>61</v>
      </c>
      <c r="B97" s="62" t="s">
        <v>212</v>
      </c>
      <c r="C97" s="22"/>
      <c r="D97" s="22"/>
    </row>
    <row r="98" spans="1:4" s="7" customFormat="1" ht="18" customHeight="1">
      <c r="A98" s="29" t="s">
        <v>62</v>
      </c>
      <c r="B98" s="62" t="s">
        <v>323</v>
      </c>
      <c r="C98" s="22"/>
      <c r="D98" s="22"/>
    </row>
    <row r="99" spans="1:4" s="7" customFormat="1" ht="18" customHeight="1">
      <c r="A99" s="29" t="s">
        <v>63</v>
      </c>
      <c r="B99" s="64" t="s">
        <v>214</v>
      </c>
      <c r="C99" s="22"/>
      <c r="D99" s="22"/>
    </row>
    <row r="100" spans="1:4" s="7" customFormat="1" ht="18" customHeight="1">
      <c r="A100" s="29" t="s">
        <v>64</v>
      </c>
      <c r="B100" s="64" t="s">
        <v>215</v>
      </c>
      <c r="C100" s="22"/>
      <c r="D100" s="22"/>
    </row>
    <row r="101" spans="1:4" s="7" customFormat="1" ht="18" customHeight="1">
      <c r="A101" s="29" t="s">
        <v>66</v>
      </c>
      <c r="B101" s="62" t="s">
        <v>324</v>
      </c>
      <c r="C101" s="22"/>
      <c r="D101" s="22"/>
    </row>
    <row r="102" spans="1:4" s="7" customFormat="1" ht="18" customHeight="1">
      <c r="A102" s="49" t="s">
        <v>92</v>
      </c>
      <c r="B102" s="65" t="s">
        <v>217</v>
      </c>
      <c r="C102" s="22"/>
      <c r="D102" s="22"/>
    </row>
    <row r="103" spans="1:4" s="7" customFormat="1" ht="18" customHeight="1">
      <c r="A103" s="29" t="s">
        <v>208</v>
      </c>
      <c r="B103" s="65" t="s">
        <v>218</v>
      </c>
      <c r="C103" s="22"/>
      <c r="D103" s="22"/>
    </row>
    <row r="104" spans="1:4" s="7" customFormat="1" ht="18" customHeight="1" thickBot="1">
      <c r="A104" s="50" t="s">
        <v>209</v>
      </c>
      <c r="B104" s="66" t="s">
        <v>219</v>
      </c>
      <c r="C104" s="22"/>
      <c r="D104" s="22"/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392100</v>
      </c>
      <c r="D105" s="20">
        <f>+D106+D108+D110</f>
        <v>690071</v>
      </c>
    </row>
    <row r="106" spans="1:4" s="7" customFormat="1" ht="18" customHeight="1">
      <c r="A106" s="28" t="s">
        <v>55</v>
      </c>
      <c r="B106" s="62" t="s">
        <v>105</v>
      </c>
      <c r="C106" s="22">
        <v>392100</v>
      </c>
      <c r="D106" s="22">
        <v>690071</v>
      </c>
    </row>
    <row r="107" spans="1:4" s="7" customFormat="1" ht="18" customHeight="1">
      <c r="A107" s="28" t="s">
        <v>56</v>
      </c>
      <c r="B107" s="65" t="s">
        <v>223</v>
      </c>
      <c r="C107" s="22"/>
      <c r="D107" s="22"/>
    </row>
    <row r="108" spans="1:4" s="7" customFormat="1" ht="18" customHeight="1">
      <c r="A108" s="28" t="s">
        <v>57</v>
      </c>
      <c r="B108" s="65" t="s">
        <v>93</v>
      </c>
      <c r="C108" s="22"/>
      <c r="D108" s="22"/>
    </row>
    <row r="109" spans="1:4" s="7" customFormat="1" ht="18" customHeight="1">
      <c r="A109" s="28" t="s">
        <v>58</v>
      </c>
      <c r="B109" s="65" t="s">
        <v>224</v>
      </c>
      <c r="C109" s="22"/>
      <c r="D109" s="22"/>
    </row>
    <row r="110" spans="1:4" s="7" customFormat="1" ht="18" customHeight="1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22"/>
      <c r="D111" s="22"/>
    </row>
    <row r="112" spans="1:4" s="7" customFormat="1" ht="25.5">
      <c r="A112" s="28" t="s">
        <v>67</v>
      </c>
      <c r="B112" s="69" t="s">
        <v>229</v>
      </c>
      <c r="C112" s="22"/>
      <c r="D112" s="22"/>
    </row>
    <row r="113" spans="1:4" s="7" customFormat="1" ht="25.5">
      <c r="A113" s="28" t="s">
        <v>94</v>
      </c>
      <c r="B113" s="62" t="s">
        <v>213</v>
      </c>
      <c r="C113" s="22"/>
      <c r="D113" s="22"/>
    </row>
    <row r="114" spans="1:4" s="7" customFormat="1" ht="18.75">
      <c r="A114" s="28" t="s">
        <v>95</v>
      </c>
      <c r="B114" s="62" t="s">
        <v>228</v>
      </c>
      <c r="C114" s="22"/>
      <c r="D114" s="22"/>
    </row>
    <row r="115" spans="1:4" s="7" customFormat="1" ht="18.75">
      <c r="A115" s="28" t="s">
        <v>96</v>
      </c>
      <c r="B115" s="62" t="s">
        <v>227</v>
      </c>
      <c r="C115" s="22"/>
      <c r="D115" s="22"/>
    </row>
    <row r="116" spans="1:4" s="7" customFormat="1" ht="25.5">
      <c r="A116" s="28" t="s">
        <v>220</v>
      </c>
      <c r="B116" s="62" t="s">
        <v>216</v>
      </c>
      <c r="C116" s="22"/>
      <c r="D116" s="22"/>
    </row>
    <row r="117" spans="1:4" s="7" customFormat="1" ht="18.75">
      <c r="A117" s="28" t="s">
        <v>221</v>
      </c>
      <c r="B117" s="62" t="s">
        <v>226</v>
      </c>
      <c r="C117" s="22"/>
      <c r="D117" s="22"/>
    </row>
    <row r="118" spans="1:4" s="7" customFormat="1" ht="26.25" thickBot="1">
      <c r="A118" s="49" t="s">
        <v>222</v>
      </c>
      <c r="B118" s="62" t="s">
        <v>225</v>
      </c>
      <c r="C118" s="22"/>
      <c r="D118" s="22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/>
      <c r="D120" s="22"/>
    </row>
    <row r="121" spans="1:4" s="7" customFormat="1" ht="18" customHeight="1" thickBot="1">
      <c r="A121" s="30" t="s">
        <v>39</v>
      </c>
      <c r="B121" s="65" t="s">
        <v>34</v>
      </c>
      <c r="C121" s="22"/>
      <c r="D121" s="22"/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118668304</v>
      </c>
      <c r="D122" s="20">
        <f>+D89+D105+D119</f>
        <v>118668304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/>
      <c r="D124" s="22"/>
    </row>
    <row r="125" spans="1:4" s="7" customFormat="1" ht="18" customHeight="1">
      <c r="A125" s="28" t="s">
        <v>43</v>
      </c>
      <c r="B125" s="69" t="s">
        <v>326</v>
      </c>
      <c r="C125" s="22"/>
      <c r="D125" s="22"/>
    </row>
    <row r="126" spans="1:4" s="7" customFormat="1" ht="18" customHeight="1" thickBot="1">
      <c r="A126" s="49" t="s">
        <v>44</v>
      </c>
      <c r="B126" s="160" t="s">
        <v>233</v>
      </c>
      <c r="C126" s="22"/>
      <c r="D126" s="22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/>
      <c r="D128" s="22"/>
    </row>
    <row r="129" spans="1:4" s="7" customFormat="1" ht="18" customHeight="1">
      <c r="A129" s="28" t="s">
        <v>46</v>
      </c>
      <c r="B129" s="69" t="s">
        <v>235</v>
      </c>
      <c r="C129" s="22"/>
      <c r="D129" s="22"/>
    </row>
    <row r="130" spans="1:4" s="7" customFormat="1" ht="18" customHeight="1">
      <c r="A130" s="28" t="s">
        <v>151</v>
      </c>
      <c r="B130" s="69" t="s">
        <v>236</v>
      </c>
      <c r="C130" s="22"/>
      <c r="D130" s="22"/>
    </row>
    <row r="131" spans="1:4" s="7" customFormat="1" ht="18" customHeight="1" thickBot="1">
      <c r="A131" s="49" t="s">
        <v>152</v>
      </c>
      <c r="B131" s="160" t="s">
        <v>237</v>
      </c>
      <c r="C131" s="22"/>
      <c r="D131" s="22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/>
      <c r="D133" s="22"/>
    </row>
    <row r="134" spans="1:4" s="7" customFormat="1" ht="18" customHeight="1">
      <c r="A134" s="28" t="s">
        <v>48</v>
      </c>
      <c r="B134" s="69" t="s">
        <v>248</v>
      </c>
      <c r="C134" s="22"/>
      <c r="D134" s="22"/>
    </row>
    <row r="135" spans="1:4" s="7" customFormat="1" ht="18" customHeight="1">
      <c r="A135" s="28" t="s">
        <v>161</v>
      </c>
      <c r="B135" s="69" t="s">
        <v>240</v>
      </c>
      <c r="C135" s="22"/>
      <c r="D135" s="22"/>
    </row>
    <row r="136" spans="1:4" s="7" customFormat="1" ht="18" customHeight="1" thickBot="1">
      <c r="A136" s="49" t="s">
        <v>162</v>
      </c>
      <c r="B136" s="160" t="s">
        <v>289</v>
      </c>
      <c r="C136" s="22"/>
      <c r="D136" s="22"/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/>
      <c r="D138" s="22"/>
    </row>
    <row r="139" spans="1:4" s="7" customFormat="1" ht="18" customHeight="1">
      <c r="A139" s="28" t="s">
        <v>88</v>
      </c>
      <c r="B139" s="69" t="s">
        <v>243</v>
      </c>
      <c r="C139" s="22"/>
      <c r="D139" s="22"/>
    </row>
    <row r="140" spans="1:4" s="7" customFormat="1" ht="18" customHeight="1">
      <c r="A140" s="28" t="s">
        <v>106</v>
      </c>
      <c r="B140" s="69" t="s">
        <v>244</v>
      </c>
      <c r="C140" s="22"/>
      <c r="D140" s="22"/>
    </row>
    <row r="141" spans="1:4" s="7" customFormat="1" ht="18" customHeight="1" thickBot="1">
      <c r="A141" s="28" t="s">
        <v>164</v>
      </c>
      <c r="B141" s="69" t="s">
        <v>245</v>
      </c>
      <c r="C141" s="22"/>
      <c r="D141" s="22"/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118668304</v>
      </c>
      <c r="D143" s="53">
        <f>+D122+D142</f>
        <v>118668304</v>
      </c>
    </row>
    <row r="144" spans="1:4" s="7" customFormat="1" ht="18" customHeight="1" thickBot="1">
      <c r="A144" s="55"/>
      <c r="B144" s="56"/>
      <c r="C144" s="42"/>
      <c r="D144" s="42"/>
    </row>
    <row r="145" spans="1:5" s="7" customFormat="1" ht="18" customHeight="1" thickBot="1">
      <c r="A145" s="57" t="s">
        <v>307</v>
      </c>
      <c r="B145" s="58"/>
      <c r="C145" s="59">
        <v>16</v>
      </c>
      <c r="D145" s="59">
        <v>17</v>
      </c>
      <c r="E145" s="15"/>
    </row>
    <row r="146" spans="1:4" s="13" customFormat="1" ht="18" customHeight="1" thickBot="1">
      <c r="A146" s="57" t="s">
        <v>102</v>
      </c>
      <c r="B146" s="58"/>
      <c r="C146" s="59"/>
      <c r="D146" s="59"/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2019.09.30.
&amp;10
&amp;R&amp;"Times New Roman CE,Félkövér dőlt"&amp;11 9.3.1. melléklet a 9/2019 (XI.29.)   önkormányzati rendelethez</oddHeader>
  </headerFooter>
  <rowBreaks count="1" manualBreakCount="1">
    <brk id="87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6.125" style="4" bestFit="1" customWidth="1"/>
    <col min="4" max="4" width="21.625" style="4" customWidth="1"/>
    <col min="5" max="16384" width="9.375" style="5" customWidth="1"/>
  </cols>
  <sheetData>
    <row r="1" spans="1:4" s="7" customFormat="1" ht="53.25" customHeight="1">
      <c r="A1" s="284" t="s">
        <v>366</v>
      </c>
      <c r="B1" s="284"/>
      <c r="C1" s="284"/>
      <c r="D1" s="284"/>
    </row>
    <row r="2" spans="1:3" s="7" customFormat="1" ht="18" customHeight="1">
      <c r="A2" s="137"/>
      <c r="B2" s="283" t="s">
        <v>330</v>
      </c>
      <c r="C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30.75" thickBot="1">
      <c r="A5" s="180" t="s">
        <v>37</v>
      </c>
      <c r="B5" s="162" t="s">
        <v>1</v>
      </c>
      <c r="C5" s="10" t="s">
        <v>284</v>
      </c>
      <c r="D5" s="10" t="s">
        <v>332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/>
      <c r="D8" s="22"/>
    </row>
    <row r="9" spans="1:4" s="13" customFormat="1" ht="27">
      <c r="A9" s="29" t="s">
        <v>50</v>
      </c>
      <c r="B9" s="60" t="s">
        <v>291</v>
      </c>
      <c r="C9" s="24"/>
      <c r="D9" s="24"/>
    </row>
    <row r="10" spans="1:4" s="13" customFormat="1" ht="27">
      <c r="A10" s="29" t="s">
        <v>51</v>
      </c>
      <c r="B10" s="60" t="s">
        <v>292</v>
      </c>
      <c r="C10" s="24"/>
      <c r="D10" s="24"/>
    </row>
    <row r="11" spans="1:4" s="13" customFormat="1" ht="18.75">
      <c r="A11" s="29" t="s">
        <v>286</v>
      </c>
      <c r="B11" s="60" t="s">
        <v>293</v>
      </c>
      <c r="C11" s="24"/>
      <c r="D11" s="24"/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4"/>
      <c r="D16" s="24"/>
    </row>
    <row r="17" spans="1:4" s="13" customFormat="1" ht="27">
      <c r="A17" s="29" t="s">
        <v>57</v>
      </c>
      <c r="B17" s="60" t="s">
        <v>275</v>
      </c>
      <c r="C17" s="24"/>
      <c r="D17" s="24"/>
    </row>
    <row r="18" spans="1:4" s="13" customFormat="1" ht="27">
      <c r="A18" s="29" t="s">
        <v>58</v>
      </c>
      <c r="B18" s="60" t="s">
        <v>276</v>
      </c>
      <c r="C18" s="24"/>
      <c r="D18" s="24"/>
    </row>
    <row r="19" spans="1:4" s="13" customFormat="1" ht="25.5">
      <c r="A19" s="29" t="s">
        <v>59</v>
      </c>
      <c r="B19" s="18" t="s">
        <v>296</v>
      </c>
      <c r="C19" s="24"/>
      <c r="D19" s="24"/>
    </row>
    <row r="20" spans="1:4" s="13" customFormat="1" ht="19.5" thickBot="1">
      <c r="A20" s="30" t="s">
        <v>65</v>
      </c>
      <c r="B20" s="146" t="s">
        <v>129</v>
      </c>
      <c r="C20" s="32"/>
      <c r="D20" s="32"/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/>
      <c r="D22" s="22"/>
    </row>
    <row r="23" spans="1:4" s="13" customFormat="1" ht="27">
      <c r="A23" s="29" t="s">
        <v>39</v>
      </c>
      <c r="B23" s="60" t="s">
        <v>130</v>
      </c>
      <c r="C23" s="24"/>
      <c r="D23" s="24"/>
    </row>
    <row r="24" spans="1:4" s="13" customFormat="1" ht="27">
      <c r="A24" s="29" t="s">
        <v>40</v>
      </c>
      <c r="B24" s="60" t="s">
        <v>277</v>
      </c>
      <c r="C24" s="24"/>
      <c r="D24" s="24"/>
    </row>
    <row r="25" spans="1:4" s="13" customFormat="1" ht="27">
      <c r="A25" s="29" t="s">
        <v>41</v>
      </c>
      <c r="B25" s="60" t="s">
        <v>278</v>
      </c>
      <c r="C25" s="24"/>
      <c r="D25" s="24"/>
    </row>
    <row r="26" spans="1:4" s="13" customFormat="1" ht="18.75">
      <c r="A26" s="29" t="s">
        <v>77</v>
      </c>
      <c r="B26" s="60" t="s">
        <v>131</v>
      </c>
      <c r="C26" s="24"/>
      <c r="D26" s="24"/>
    </row>
    <row r="27" spans="1:4" s="13" customFormat="1" ht="18" customHeight="1" thickBot="1">
      <c r="A27" s="30" t="s">
        <v>78</v>
      </c>
      <c r="B27" s="146" t="s">
        <v>132</v>
      </c>
      <c r="C27" s="32"/>
      <c r="D27" s="32"/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33">
        <f>SUM(C30:C31)</f>
        <v>0</v>
      </c>
      <c r="D29" s="33">
        <f>SUM(D30:D31)</f>
        <v>0</v>
      </c>
    </row>
    <row r="30" spans="1:4" s="13" customFormat="1" ht="18" customHeight="1">
      <c r="A30" s="29" t="s">
        <v>135</v>
      </c>
      <c r="B30" s="60" t="s">
        <v>298</v>
      </c>
      <c r="C30" s="61"/>
      <c r="D30" s="61"/>
    </row>
    <row r="31" spans="1:4" s="13" customFormat="1" ht="18" customHeight="1">
      <c r="A31" s="29" t="s">
        <v>136</v>
      </c>
      <c r="B31" s="60" t="s">
        <v>299</v>
      </c>
      <c r="C31" s="61"/>
      <c r="D31" s="61"/>
    </row>
    <row r="32" spans="1:4" s="13" customFormat="1" ht="18" customHeight="1">
      <c r="A32" s="29" t="s">
        <v>137</v>
      </c>
      <c r="B32" s="60" t="s">
        <v>300</v>
      </c>
      <c r="C32" s="24"/>
      <c r="D32" s="24"/>
    </row>
    <row r="33" spans="1:4" s="13" customFormat="1" ht="18.75">
      <c r="A33" s="29" t="s">
        <v>138</v>
      </c>
      <c r="B33" s="60" t="s">
        <v>141</v>
      </c>
      <c r="C33" s="24"/>
      <c r="D33" s="24"/>
    </row>
    <row r="34" spans="1:4" s="13" customFormat="1" ht="18" customHeight="1" thickBot="1">
      <c r="A34" s="30" t="s">
        <v>139</v>
      </c>
      <c r="B34" s="146" t="s">
        <v>142</v>
      </c>
      <c r="C34" s="32"/>
      <c r="D34" s="32"/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0</v>
      </c>
      <c r="D35" s="20">
        <f>SUM(D36:D45)</f>
        <v>0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4"/>
      <c r="D37" s="24"/>
    </row>
    <row r="38" spans="1:4" s="13" customFormat="1" ht="18" customHeight="1">
      <c r="A38" s="29" t="s">
        <v>44</v>
      </c>
      <c r="B38" s="60" t="s">
        <v>302</v>
      </c>
      <c r="C38" s="24"/>
      <c r="D38" s="24"/>
    </row>
    <row r="39" spans="1:4" s="13" customFormat="1" ht="18" customHeight="1">
      <c r="A39" s="29" t="s">
        <v>81</v>
      </c>
      <c r="B39" s="60" t="s">
        <v>303</v>
      </c>
      <c r="C39" s="24"/>
      <c r="D39" s="24"/>
    </row>
    <row r="40" spans="1:4" s="13" customFormat="1" ht="18" customHeight="1">
      <c r="A40" s="29" t="s">
        <v>82</v>
      </c>
      <c r="B40" s="60" t="s">
        <v>304</v>
      </c>
      <c r="C40" s="24"/>
      <c r="D40" s="24"/>
    </row>
    <row r="41" spans="1:4" s="13" customFormat="1" ht="18" customHeight="1">
      <c r="A41" s="29" t="s">
        <v>83</v>
      </c>
      <c r="B41" s="60" t="s">
        <v>305</v>
      </c>
      <c r="C41" s="24"/>
      <c r="D41" s="24"/>
    </row>
    <row r="42" spans="1:4" s="13" customFormat="1" ht="18" customHeight="1">
      <c r="A42" s="29" t="s">
        <v>84</v>
      </c>
      <c r="B42" s="60" t="s">
        <v>147</v>
      </c>
      <c r="C42" s="24"/>
      <c r="D42" s="24"/>
    </row>
    <row r="43" spans="1:4" s="13" customFormat="1" ht="18" customHeight="1">
      <c r="A43" s="29" t="s">
        <v>85</v>
      </c>
      <c r="B43" s="60" t="s">
        <v>148</v>
      </c>
      <c r="C43" s="24"/>
      <c r="D43" s="24"/>
    </row>
    <row r="44" spans="1:4" s="13" customFormat="1" ht="18" customHeight="1">
      <c r="A44" s="29" t="s">
        <v>144</v>
      </c>
      <c r="B44" s="60" t="s">
        <v>149</v>
      </c>
      <c r="C44" s="24"/>
      <c r="D44" s="24"/>
    </row>
    <row r="45" spans="1:4" s="13" customFormat="1" ht="18" customHeight="1" thickBot="1">
      <c r="A45" s="30" t="s">
        <v>145</v>
      </c>
      <c r="B45" s="146" t="s">
        <v>306</v>
      </c>
      <c r="C45" s="32"/>
      <c r="D45" s="3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/>
      <c r="D47" s="22"/>
    </row>
    <row r="48" spans="1:4" s="13" customFormat="1" ht="18" customHeight="1">
      <c r="A48" s="29" t="s">
        <v>46</v>
      </c>
      <c r="B48" s="60" t="s">
        <v>155</v>
      </c>
      <c r="C48" s="24"/>
      <c r="D48" s="24"/>
    </row>
    <row r="49" spans="1:4" s="13" customFormat="1" ht="18" customHeight="1">
      <c r="A49" s="29" t="s">
        <v>151</v>
      </c>
      <c r="B49" s="60" t="s">
        <v>156</v>
      </c>
      <c r="C49" s="24"/>
      <c r="D49" s="24"/>
    </row>
    <row r="50" spans="1:4" s="13" customFormat="1" ht="18" customHeight="1">
      <c r="A50" s="29" t="s">
        <v>152</v>
      </c>
      <c r="B50" s="60" t="s">
        <v>157</v>
      </c>
      <c r="C50" s="24"/>
      <c r="D50" s="24"/>
    </row>
    <row r="51" spans="1:4" s="13" customFormat="1" ht="18" customHeight="1" thickBot="1">
      <c r="A51" s="30" t="s">
        <v>153</v>
      </c>
      <c r="B51" s="146" t="s">
        <v>158</v>
      </c>
      <c r="C51" s="32"/>
      <c r="D51" s="3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27">
      <c r="A54" s="29" t="s">
        <v>48</v>
      </c>
      <c r="B54" s="60" t="s">
        <v>281</v>
      </c>
      <c r="C54" s="24"/>
      <c r="D54" s="24"/>
    </row>
    <row r="55" spans="1:4" s="13" customFormat="1" ht="18.75">
      <c r="A55" s="29" t="s">
        <v>161</v>
      </c>
      <c r="B55" s="60" t="s">
        <v>159</v>
      </c>
      <c r="C55" s="24"/>
      <c r="D55" s="24"/>
    </row>
    <row r="56" spans="1:4" s="13" customFormat="1" ht="19.5" thickBot="1">
      <c r="A56" s="30" t="s">
        <v>162</v>
      </c>
      <c r="B56" s="146" t="s">
        <v>160</v>
      </c>
      <c r="C56" s="32"/>
      <c r="D56" s="32"/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4"/>
      <c r="D58" s="24"/>
    </row>
    <row r="59" spans="1:4" s="13" customFormat="1" ht="18.75">
      <c r="A59" s="29" t="s">
        <v>88</v>
      </c>
      <c r="B59" s="60" t="s">
        <v>283</v>
      </c>
      <c r="C59" s="24"/>
      <c r="D59" s="24"/>
    </row>
    <row r="60" spans="1:4" s="13" customFormat="1" ht="18.75">
      <c r="A60" s="29" t="s">
        <v>106</v>
      </c>
      <c r="B60" s="60" t="s">
        <v>165</v>
      </c>
      <c r="C60" s="24"/>
      <c r="D60" s="24"/>
    </row>
    <row r="61" spans="1:4" s="13" customFormat="1" ht="19.5" thickBot="1">
      <c r="A61" s="30" t="s">
        <v>164</v>
      </c>
      <c r="B61" s="146" t="s">
        <v>166</v>
      </c>
      <c r="C61" s="24"/>
      <c r="D61" s="24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0</v>
      </c>
      <c r="D62" s="20">
        <f>+D7+D14+D21+D28+D35+D46+D52+D57</f>
        <v>0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4"/>
      <c r="D64" s="24"/>
    </row>
    <row r="65" spans="1:4" s="13" customFormat="1" ht="27">
      <c r="A65" s="29" t="s">
        <v>205</v>
      </c>
      <c r="B65" s="60" t="s">
        <v>169</v>
      </c>
      <c r="C65" s="24"/>
      <c r="D65" s="24"/>
    </row>
    <row r="66" spans="1:4" s="13" customFormat="1" ht="19.5" thickBot="1">
      <c r="A66" s="30" t="s">
        <v>206</v>
      </c>
      <c r="B66" s="148" t="s">
        <v>170</v>
      </c>
      <c r="C66" s="24"/>
      <c r="D66" s="24"/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4"/>
      <c r="D68" s="24"/>
    </row>
    <row r="69" spans="1:4" s="13" customFormat="1" ht="18.75">
      <c r="A69" s="29" t="s">
        <v>70</v>
      </c>
      <c r="B69" s="60" t="s">
        <v>174</v>
      </c>
      <c r="C69" s="24"/>
      <c r="D69" s="24"/>
    </row>
    <row r="70" spans="1:4" s="13" customFormat="1" ht="18.75">
      <c r="A70" s="29" t="s">
        <v>197</v>
      </c>
      <c r="B70" s="60" t="s">
        <v>175</v>
      </c>
      <c r="C70" s="24"/>
      <c r="D70" s="24"/>
    </row>
    <row r="71" spans="1:4" s="13" customFormat="1" ht="19.5" thickBot="1">
      <c r="A71" s="30" t="s">
        <v>198</v>
      </c>
      <c r="B71" s="146" t="s">
        <v>176</v>
      </c>
      <c r="C71" s="24"/>
      <c r="D71" s="24"/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0</v>
      </c>
      <c r="D72" s="20">
        <f>SUM(D73:D74)</f>
        <v>0</v>
      </c>
    </row>
    <row r="73" spans="1:4" s="13" customFormat="1" ht="18" customHeight="1">
      <c r="A73" s="28" t="s">
        <v>199</v>
      </c>
      <c r="B73" s="136" t="s">
        <v>179</v>
      </c>
      <c r="C73" s="24"/>
      <c r="D73" s="24"/>
    </row>
    <row r="74" spans="1:4" s="13" customFormat="1" ht="18" customHeight="1" thickBot="1">
      <c r="A74" s="30" t="s">
        <v>200</v>
      </c>
      <c r="B74" s="136" t="s">
        <v>327</v>
      </c>
      <c r="C74" s="24"/>
      <c r="D74" s="24"/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0</v>
      </c>
      <c r="D75" s="20">
        <f>SUM(D76:D78)</f>
        <v>0</v>
      </c>
    </row>
    <row r="76" spans="1:2" s="13" customFormat="1" ht="18" customHeight="1">
      <c r="A76" s="28" t="s">
        <v>201</v>
      </c>
      <c r="B76" s="136" t="s">
        <v>310</v>
      </c>
    </row>
    <row r="77" spans="1:4" s="13" customFormat="1" ht="18" customHeight="1">
      <c r="A77" s="29" t="s">
        <v>202</v>
      </c>
      <c r="B77" s="60" t="s">
        <v>182</v>
      </c>
      <c r="C77" s="24"/>
      <c r="D77" s="24"/>
    </row>
    <row r="78" spans="1:4" s="13" customFormat="1" ht="18" customHeight="1" thickBot="1">
      <c r="A78" s="30" t="s">
        <v>203</v>
      </c>
      <c r="B78" s="146" t="s">
        <v>319</v>
      </c>
      <c r="C78" s="24"/>
      <c r="D78" s="24"/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4"/>
      <c r="D80" s="24"/>
    </row>
    <row r="81" spans="1:4" s="13" customFormat="1" ht="30">
      <c r="A81" s="36" t="s">
        <v>187</v>
      </c>
      <c r="B81" s="60" t="s">
        <v>188</v>
      </c>
      <c r="C81" s="24"/>
      <c r="D81" s="24"/>
    </row>
    <row r="82" spans="1:4" s="13" customFormat="1" ht="20.25" customHeight="1">
      <c r="A82" s="36" t="s">
        <v>189</v>
      </c>
      <c r="B82" s="60" t="s">
        <v>190</v>
      </c>
      <c r="C82" s="24"/>
      <c r="D82" s="24"/>
    </row>
    <row r="83" spans="1:4" s="13" customFormat="1" ht="18" customHeight="1" thickBot="1">
      <c r="A83" s="37" t="s">
        <v>191</v>
      </c>
      <c r="B83" s="146" t="s">
        <v>192</v>
      </c>
      <c r="C83" s="24"/>
      <c r="D83" s="24"/>
    </row>
    <row r="84" spans="1:4" s="13" customFormat="1" ht="18" customHeight="1" thickBot="1">
      <c r="A84" s="34" t="s">
        <v>193</v>
      </c>
      <c r="B84" s="145" t="s">
        <v>318</v>
      </c>
      <c r="C84" s="38"/>
      <c r="D84" s="38"/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0</v>
      </c>
      <c r="D85" s="20">
        <f>+D63+D67+D72+D75+D79+D84</f>
        <v>0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0</v>
      </c>
      <c r="D86" s="20">
        <f>+D62+D85</f>
        <v>0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139" t="s">
        <v>32</v>
      </c>
      <c r="B88" s="152"/>
      <c r="C88" s="140"/>
      <c r="D88" s="140"/>
    </row>
    <row r="89" spans="1:4" s="14" customFormat="1" ht="18" customHeight="1" thickBot="1">
      <c r="A89" s="27" t="s">
        <v>2</v>
      </c>
      <c r="B89" s="153" t="s">
        <v>316</v>
      </c>
      <c r="C89" s="141">
        <f>SUM(C90:C94)</f>
        <v>0</v>
      </c>
      <c r="D89" s="141">
        <f>SUM(D90:D94)</f>
        <v>0</v>
      </c>
    </row>
    <row r="90" spans="1:4" s="7" customFormat="1" ht="18" customHeight="1">
      <c r="A90" s="28" t="s">
        <v>49</v>
      </c>
      <c r="B90" s="154" t="s">
        <v>29</v>
      </c>
      <c r="C90" s="22"/>
      <c r="D90" s="22"/>
    </row>
    <row r="91" spans="1:4" s="13" customFormat="1" ht="18" customHeight="1">
      <c r="A91" s="29" t="s">
        <v>50</v>
      </c>
      <c r="B91" s="62" t="s">
        <v>89</v>
      </c>
      <c r="C91" s="22"/>
      <c r="D91" s="22"/>
    </row>
    <row r="92" spans="1:4" s="7" customFormat="1" ht="18" customHeight="1">
      <c r="A92" s="29" t="s">
        <v>51</v>
      </c>
      <c r="B92" s="62" t="s">
        <v>68</v>
      </c>
      <c r="C92" s="22"/>
      <c r="D92" s="22"/>
    </row>
    <row r="93" spans="1:4" s="7" customFormat="1" ht="18" customHeight="1">
      <c r="A93" s="29" t="s">
        <v>52</v>
      </c>
      <c r="B93" s="155" t="s">
        <v>90</v>
      </c>
      <c r="C93" s="22"/>
      <c r="D93" s="22"/>
    </row>
    <row r="94" spans="1:4" s="7" customFormat="1" ht="18" customHeight="1">
      <c r="A94" s="29" t="s">
        <v>60</v>
      </c>
      <c r="B94" s="156" t="s">
        <v>91</v>
      </c>
      <c r="C94" s="32">
        <f>SUM(C95:C104)</f>
        <v>0</v>
      </c>
      <c r="D94" s="32">
        <f>SUM(D95:D104)</f>
        <v>0</v>
      </c>
    </row>
    <row r="95" spans="1:4" s="7" customFormat="1" ht="18" customHeight="1">
      <c r="A95" s="29" t="s">
        <v>53</v>
      </c>
      <c r="B95" s="62" t="s">
        <v>210</v>
      </c>
      <c r="C95" s="22"/>
      <c r="D95" s="22"/>
    </row>
    <row r="96" spans="1:4" s="7" customFormat="1" ht="18" customHeight="1">
      <c r="A96" s="29" t="s">
        <v>54</v>
      </c>
      <c r="B96" s="64" t="s">
        <v>211</v>
      </c>
      <c r="C96" s="22"/>
      <c r="D96" s="22"/>
    </row>
    <row r="97" spans="1:4" s="7" customFormat="1" ht="18" customHeight="1">
      <c r="A97" s="29" t="s">
        <v>61</v>
      </c>
      <c r="B97" s="62" t="s">
        <v>212</v>
      </c>
      <c r="C97" s="22"/>
      <c r="D97" s="22"/>
    </row>
    <row r="98" spans="1:4" s="7" customFormat="1" ht="18" customHeight="1">
      <c r="A98" s="29" t="s">
        <v>62</v>
      </c>
      <c r="B98" s="62" t="s">
        <v>323</v>
      </c>
      <c r="C98" s="22"/>
      <c r="D98" s="22"/>
    </row>
    <row r="99" spans="1:4" s="7" customFormat="1" ht="18" customHeight="1">
      <c r="A99" s="29" t="s">
        <v>63</v>
      </c>
      <c r="B99" s="64" t="s">
        <v>214</v>
      </c>
      <c r="C99" s="22"/>
      <c r="D99" s="22"/>
    </row>
    <row r="100" spans="1:4" s="7" customFormat="1" ht="18" customHeight="1">
      <c r="A100" s="29" t="s">
        <v>64</v>
      </c>
      <c r="B100" s="64" t="s">
        <v>215</v>
      </c>
      <c r="C100" s="22"/>
      <c r="D100" s="22"/>
    </row>
    <row r="101" spans="1:4" s="7" customFormat="1" ht="18" customHeight="1">
      <c r="A101" s="29" t="s">
        <v>66</v>
      </c>
      <c r="B101" s="62" t="s">
        <v>324</v>
      </c>
      <c r="C101" s="22"/>
      <c r="D101" s="22"/>
    </row>
    <row r="102" spans="1:4" s="7" customFormat="1" ht="18" customHeight="1">
      <c r="A102" s="49" t="s">
        <v>92</v>
      </c>
      <c r="B102" s="65" t="s">
        <v>217</v>
      </c>
      <c r="C102" s="22"/>
      <c r="D102" s="22"/>
    </row>
    <row r="103" spans="1:4" s="7" customFormat="1" ht="18" customHeight="1">
      <c r="A103" s="29" t="s">
        <v>208</v>
      </c>
      <c r="B103" s="65" t="s">
        <v>218</v>
      </c>
      <c r="C103" s="22"/>
      <c r="D103" s="22"/>
    </row>
    <row r="104" spans="1:4" s="7" customFormat="1" ht="18" customHeight="1" thickBot="1">
      <c r="A104" s="50" t="s">
        <v>209</v>
      </c>
      <c r="B104" s="66" t="s">
        <v>219</v>
      </c>
      <c r="C104" s="22"/>
      <c r="D104" s="22"/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0</v>
      </c>
      <c r="D105" s="20">
        <f>+D106+D108+D110</f>
        <v>0</v>
      </c>
    </row>
    <row r="106" spans="1:4" s="7" customFormat="1" ht="18" customHeight="1">
      <c r="A106" s="28" t="s">
        <v>55</v>
      </c>
      <c r="B106" s="62" t="s">
        <v>105</v>
      </c>
      <c r="C106" s="22"/>
      <c r="D106" s="22"/>
    </row>
    <row r="107" spans="1:4" s="7" customFormat="1" ht="18" customHeight="1">
      <c r="A107" s="28" t="s">
        <v>56</v>
      </c>
      <c r="B107" s="65" t="s">
        <v>223</v>
      </c>
      <c r="C107" s="22"/>
      <c r="D107" s="22"/>
    </row>
    <row r="108" spans="1:4" s="7" customFormat="1" ht="18" customHeight="1">
      <c r="A108" s="28" t="s">
        <v>57</v>
      </c>
      <c r="B108" s="65" t="s">
        <v>93</v>
      </c>
      <c r="C108" s="22"/>
      <c r="D108" s="22"/>
    </row>
    <row r="109" spans="1:4" s="7" customFormat="1" ht="18" customHeight="1">
      <c r="A109" s="28" t="s">
        <v>58</v>
      </c>
      <c r="B109" s="65" t="s">
        <v>224</v>
      </c>
      <c r="C109" s="22"/>
      <c r="D109" s="22"/>
    </row>
    <row r="110" spans="1:4" s="7" customFormat="1" ht="18" customHeight="1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22"/>
      <c r="D111" s="22"/>
    </row>
    <row r="112" spans="1:4" s="7" customFormat="1" ht="25.5">
      <c r="A112" s="28" t="s">
        <v>67</v>
      </c>
      <c r="B112" s="69" t="s">
        <v>229</v>
      </c>
      <c r="C112" s="22"/>
      <c r="D112" s="22"/>
    </row>
    <row r="113" spans="1:4" s="7" customFormat="1" ht="25.5">
      <c r="A113" s="28" t="s">
        <v>94</v>
      </c>
      <c r="B113" s="62" t="s">
        <v>213</v>
      </c>
      <c r="C113" s="22"/>
      <c r="D113" s="22"/>
    </row>
    <row r="114" spans="1:4" s="7" customFormat="1" ht="18.75">
      <c r="A114" s="28" t="s">
        <v>95</v>
      </c>
      <c r="B114" s="62" t="s">
        <v>228</v>
      </c>
      <c r="C114" s="22"/>
      <c r="D114" s="22"/>
    </row>
    <row r="115" spans="1:4" s="7" customFormat="1" ht="18.75">
      <c r="A115" s="28" t="s">
        <v>96</v>
      </c>
      <c r="B115" s="62" t="s">
        <v>227</v>
      </c>
      <c r="C115" s="22"/>
      <c r="D115" s="22"/>
    </row>
    <row r="116" spans="1:4" s="7" customFormat="1" ht="25.5">
      <c r="A116" s="28" t="s">
        <v>220</v>
      </c>
      <c r="B116" s="62" t="s">
        <v>216</v>
      </c>
      <c r="C116" s="22"/>
      <c r="D116" s="22"/>
    </row>
    <row r="117" spans="1:4" s="7" customFormat="1" ht="18.75">
      <c r="A117" s="28" t="s">
        <v>221</v>
      </c>
      <c r="B117" s="62" t="s">
        <v>226</v>
      </c>
      <c r="C117" s="22"/>
      <c r="D117" s="22"/>
    </row>
    <row r="118" spans="1:4" s="7" customFormat="1" ht="26.25" thickBot="1">
      <c r="A118" s="49" t="s">
        <v>222</v>
      </c>
      <c r="B118" s="62" t="s">
        <v>225</v>
      </c>
      <c r="C118" s="22"/>
      <c r="D118" s="22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/>
      <c r="D120" s="22"/>
    </row>
    <row r="121" spans="1:4" s="7" customFormat="1" ht="18" customHeight="1" thickBot="1">
      <c r="A121" s="30" t="s">
        <v>39</v>
      </c>
      <c r="B121" s="65" t="s">
        <v>34</v>
      </c>
      <c r="C121" s="22"/>
      <c r="D121" s="22"/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0</v>
      </c>
      <c r="D122" s="20">
        <f>+D89+D105+D119</f>
        <v>0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/>
      <c r="D124" s="22"/>
    </row>
    <row r="125" spans="1:4" s="7" customFormat="1" ht="18" customHeight="1">
      <c r="A125" s="28" t="s">
        <v>43</v>
      </c>
      <c r="B125" s="69" t="s">
        <v>326</v>
      </c>
      <c r="C125" s="22"/>
      <c r="D125" s="22"/>
    </row>
    <row r="126" spans="1:4" s="7" customFormat="1" ht="18" customHeight="1" thickBot="1">
      <c r="A126" s="49" t="s">
        <v>44</v>
      </c>
      <c r="B126" s="160" t="s">
        <v>233</v>
      </c>
      <c r="C126" s="22"/>
      <c r="D126" s="22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/>
      <c r="D128" s="22"/>
    </row>
    <row r="129" spans="1:4" s="7" customFormat="1" ht="18" customHeight="1">
      <c r="A129" s="28" t="s">
        <v>46</v>
      </c>
      <c r="B129" s="69" t="s">
        <v>235</v>
      </c>
      <c r="C129" s="22"/>
      <c r="D129" s="22"/>
    </row>
    <row r="130" spans="1:4" s="7" customFormat="1" ht="18" customHeight="1">
      <c r="A130" s="28" t="s">
        <v>151</v>
      </c>
      <c r="B130" s="69" t="s">
        <v>236</v>
      </c>
      <c r="C130" s="22"/>
      <c r="D130" s="22"/>
    </row>
    <row r="131" spans="1:4" s="7" customFormat="1" ht="18" customHeight="1" thickBot="1">
      <c r="A131" s="49" t="s">
        <v>152</v>
      </c>
      <c r="B131" s="160" t="s">
        <v>237</v>
      </c>
      <c r="C131" s="22"/>
      <c r="D131" s="22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/>
      <c r="D133" s="22"/>
    </row>
    <row r="134" spans="1:4" s="7" customFormat="1" ht="18" customHeight="1">
      <c r="A134" s="28" t="s">
        <v>48</v>
      </c>
      <c r="B134" s="69" t="s">
        <v>248</v>
      </c>
      <c r="C134" s="22"/>
      <c r="D134" s="22"/>
    </row>
    <row r="135" spans="1:4" s="7" customFormat="1" ht="18" customHeight="1">
      <c r="A135" s="28" t="s">
        <v>161</v>
      </c>
      <c r="B135" s="69" t="s">
        <v>240</v>
      </c>
      <c r="C135" s="22"/>
      <c r="D135" s="22"/>
    </row>
    <row r="136" spans="1:4" s="7" customFormat="1" ht="18" customHeight="1" thickBot="1">
      <c r="A136" s="49" t="s">
        <v>162</v>
      </c>
      <c r="B136" s="160" t="s">
        <v>289</v>
      </c>
      <c r="C136" s="22"/>
      <c r="D136" s="22"/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/>
      <c r="D138" s="22"/>
    </row>
    <row r="139" spans="1:4" s="7" customFormat="1" ht="18" customHeight="1">
      <c r="A139" s="28" t="s">
        <v>88</v>
      </c>
      <c r="B139" s="69" t="s">
        <v>243</v>
      </c>
      <c r="C139" s="22"/>
      <c r="D139" s="22"/>
    </row>
    <row r="140" spans="1:4" s="7" customFormat="1" ht="18" customHeight="1">
      <c r="A140" s="28" t="s">
        <v>106</v>
      </c>
      <c r="B140" s="69" t="s">
        <v>244</v>
      </c>
      <c r="C140" s="22"/>
      <c r="D140" s="22"/>
    </row>
    <row r="141" spans="1:4" s="7" customFormat="1" ht="18" customHeight="1" thickBot="1">
      <c r="A141" s="28" t="s">
        <v>164</v>
      </c>
      <c r="B141" s="69" t="s">
        <v>245</v>
      </c>
      <c r="C141" s="22"/>
      <c r="D141" s="22"/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0</v>
      </c>
      <c r="D143" s="53">
        <f>+D122+D142</f>
        <v>0</v>
      </c>
    </row>
    <row r="144" spans="1:4" s="7" customFormat="1" ht="18" customHeight="1" thickBot="1">
      <c r="A144" s="55"/>
      <c r="B144" s="56"/>
      <c r="C144" s="42"/>
      <c r="D144" s="42"/>
    </row>
    <row r="145" spans="1:6" s="7" customFormat="1" ht="18" customHeight="1" thickBot="1">
      <c r="A145" s="57" t="s">
        <v>307</v>
      </c>
      <c r="B145" s="58"/>
      <c r="C145" s="59"/>
      <c r="D145" s="59"/>
      <c r="E145" s="15"/>
      <c r="F145" s="15"/>
    </row>
    <row r="146" spans="1:4" s="13" customFormat="1" ht="18" customHeight="1" thickBot="1">
      <c r="A146" s="57" t="s">
        <v>102</v>
      </c>
      <c r="B146" s="58"/>
      <c r="C146" s="59"/>
      <c r="D146" s="59"/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9.3.2. melléklet a 9/2019 (XI.29.)   önkormányzati rendelethez</oddHeader>
  </headerFooter>
  <rowBreaks count="1" manualBreakCount="1">
    <brk id="87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7.50390625" style="4" customWidth="1"/>
    <col min="4" max="4" width="21.625" style="4" customWidth="1"/>
    <col min="5" max="16384" width="9.375" style="5" customWidth="1"/>
  </cols>
  <sheetData>
    <row r="1" spans="1:6" s="7" customFormat="1" ht="42" customHeight="1">
      <c r="A1" s="286" t="s">
        <v>331</v>
      </c>
      <c r="B1" s="286"/>
      <c r="C1" s="286"/>
      <c r="D1" s="286"/>
      <c r="E1" s="183"/>
      <c r="F1" s="183"/>
    </row>
    <row r="2" spans="1:4" s="7" customFormat="1" ht="18" customHeight="1">
      <c r="A2" s="137"/>
      <c r="B2" s="283" t="s">
        <v>311</v>
      </c>
      <c r="C2" s="283"/>
      <c r="D2" s="189"/>
    </row>
    <row r="3" spans="1:4" s="7" customFormat="1" ht="18" customHeight="1">
      <c r="A3" s="272" t="s">
        <v>0</v>
      </c>
      <c r="B3" s="272"/>
      <c r="C3" s="272"/>
      <c r="D3" s="137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29.25" thickBot="1">
      <c r="A5" s="176" t="s">
        <v>37</v>
      </c>
      <c r="B5" s="162" t="s">
        <v>1</v>
      </c>
      <c r="C5" s="10" t="s">
        <v>284</v>
      </c>
      <c r="D5" s="10" t="s">
        <v>332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>
        <f>SUM('9.4.1'!C8,'9.4.2'!C8)</f>
        <v>0</v>
      </c>
      <c r="D8" s="22">
        <f>SUM('9.4.1'!D8,'9.4.2'!D8)</f>
        <v>0</v>
      </c>
    </row>
    <row r="9" spans="1:4" s="13" customFormat="1" ht="27">
      <c r="A9" s="29" t="s">
        <v>50</v>
      </c>
      <c r="B9" s="60" t="s">
        <v>291</v>
      </c>
      <c r="C9" s="22">
        <f>SUM('9.4.1'!C9,'9.4.2'!C9)</f>
        <v>0</v>
      </c>
      <c r="D9" s="22">
        <f>SUM('9.4.1'!D9,'9.4.2'!D9)</f>
        <v>0</v>
      </c>
    </row>
    <row r="10" spans="1:4" s="13" customFormat="1" ht="27">
      <c r="A10" s="29" t="s">
        <v>51</v>
      </c>
      <c r="B10" s="60" t="s">
        <v>292</v>
      </c>
      <c r="C10" s="22">
        <f>SUM('9.4.1'!C10,'9.4.2'!C10)</f>
        <v>0</v>
      </c>
      <c r="D10" s="22">
        <f>SUM('9.4.1'!D10,'9.4.2'!D10)</f>
        <v>0</v>
      </c>
    </row>
    <row r="11" spans="1:4" s="13" customFormat="1" ht="18.75">
      <c r="A11" s="29" t="s">
        <v>286</v>
      </c>
      <c r="B11" s="60" t="s">
        <v>293</v>
      </c>
      <c r="C11" s="22">
        <f>SUM('9.4.1'!C11,'9.4.2'!C11)</f>
        <v>0</v>
      </c>
      <c r="D11" s="22">
        <f>SUM('9.4.1'!D11,'9.4.2'!D11)</f>
        <v>0</v>
      </c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9.5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>
        <f>SUM('9.4.1'!C15,'9.4.2'!C15)</f>
        <v>0</v>
      </c>
      <c r="D15" s="22">
        <f>SUM('9.4.1'!D15,'9.4.2'!D15)</f>
        <v>0</v>
      </c>
    </row>
    <row r="16" spans="1:4" s="13" customFormat="1" ht="18.75">
      <c r="A16" s="29" t="s">
        <v>56</v>
      </c>
      <c r="B16" s="60" t="s">
        <v>128</v>
      </c>
      <c r="C16" s="22">
        <f>SUM('9.4.1'!C16,'9.4.2'!C16)</f>
        <v>0</v>
      </c>
      <c r="D16" s="22">
        <f>SUM('9.4.1'!D16,'9.4.2'!D16)</f>
        <v>0</v>
      </c>
    </row>
    <row r="17" spans="1:4" s="13" customFormat="1" ht="27">
      <c r="A17" s="29" t="s">
        <v>57</v>
      </c>
      <c r="B17" s="60" t="s">
        <v>275</v>
      </c>
      <c r="C17" s="22">
        <f>SUM('9.4.1'!C17,'9.4.2'!C17)</f>
        <v>0</v>
      </c>
      <c r="D17" s="22">
        <f>SUM('9.4.1'!D17,'9.4.2'!D17)</f>
        <v>0</v>
      </c>
    </row>
    <row r="18" spans="1:4" s="13" customFormat="1" ht="27">
      <c r="A18" s="29" t="s">
        <v>58</v>
      </c>
      <c r="B18" s="60" t="s">
        <v>276</v>
      </c>
      <c r="C18" s="22">
        <f>SUM('9.4.1'!C18,'9.4.2'!C18)</f>
        <v>0</v>
      </c>
      <c r="D18" s="22">
        <f>SUM('9.4.1'!D18,'9.4.2'!D18)</f>
        <v>0</v>
      </c>
    </row>
    <row r="19" spans="1:4" s="13" customFormat="1" ht="25.5">
      <c r="A19" s="29" t="s">
        <v>59</v>
      </c>
      <c r="B19" s="18" t="s">
        <v>296</v>
      </c>
      <c r="C19" s="22">
        <f>SUM('9.4.1'!C19,'9.4.2'!C19)</f>
        <v>0</v>
      </c>
      <c r="D19" s="22">
        <f>SUM('9.4.1'!D19,'9.4.2'!D19)</f>
        <v>0</v>
      </c>
    </row>
    <row r="20" spans="1:4" s="13" customFormat="1" ht="19.5" thickBot="1">
      <c r="A20" s="30" t="s">
        <v>65</v>
      </c>
      <c r="B20" s="146" t="s">
        <v>129</v>
      </c>
      <c r="C20" s="22">
        <f>SUM('9.4.1'!C20,'9.4.2'!C20)</f>
        <v>0</v>
      </c>
      <c r="D20" s="22">
        <f>SUM('9.4.1'!D20,'9.4.2'!D20)</f>
        <v>0</v>
      </c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>
        <f>SUM('9.4.1'!C22,'9.4.2'!C22)</f>
        <v>0</v>
      </c>
      <c r="D22" s="22">
        <f>SUM('9.4.1'!D22,'9.4.2'!D22)</f>
        <v>0</v>
      </c>
    </row>
    <row r="23" spans="1:4" s="13" customFormat="1" ht="27">
      <c r="A23" s="29" t="s">
        <v>39</v>
      </c>
      <c r="B23" s="60" t="s">
        <v>130</v>
      </c>
      <c r="C23" s="22">
        <f>SUM('9.4.1'!C23,'9.4.2'!C23)</f>
        <v>0</v>
      </c>
      <c r="D23" s="22">
        <f>SUM('9.4.1'!D23,'9.4.2'!D23)</f>
        <v>0</v>
      </c>
    </row>
    <row r="24" spans="1:4" s="13" customFormat="1" ht="27">
      <c r="A24" s="29" t="s">
        <v>40</v>
      </c>
      <c r="B24" s="60" t="s">
        <v>277</v>
      </c>
      <c r="C24" s="22">
        <f>SUM('9.4.1'!C24,'9.4.2'!C24)</f>
        <v>0</v>
      </c>
      <c r="D24" s="22">
        <f>SUM('9.4.1'!D24,'9.4.2'!D24)</f>
        <v>0</v>
      </c>
    </row>
    <row r="25" spans="1:4" s="13" customFormat="1" ht="27">
      <c r="A25" s="29" t="s">
        <v>41</v>
      </c>
      <c r="B25" s="60" t="s">
        <v>278</v>
      </c>
      <c r="C25" s="22">
        <f>SUM('9.4.1'!C25,'9.4.2'!C25)</f>
        <v>0</v>
      </c>
      <c r="D25" s="22">
        <f>SUM('9.4.1'!D25,'9.4.2'!D25)</f>
        <v>0</v>
      </c>
    </row>
    <row r="26" spans="1:4" s="13" customFormat="1" ht="18.75">
      <c r="A26" s="29" t="s">
        <v>77</v>
      </c>
      <c r="B26" s="60" t="s">
        <v>131</v>
      </c>
      <c r="C26" s="22">
        <f>SUM('9.4.1'!C26,'9.4.2'!C26)</f>
        <v>0</v>
      </c>
      <c r="D26" s="22">
        <f>SUM('9.4.1'!D26,'9.4.2'!D26)</f>
        <v>0</v>
      </c>
    </row>
    <row r="27" spans="1:4" s="13" customFormat="1" ht="18" customHeight="1" thickBot="1">
      <c r="A27" s="30" t="s">
        <v>78</v>
      </c>
      <c r="B27" s="146" t="s">
        <v>132</v>
      </c>
      <c r="C27" s="22">
        <f>SUM('9.4.1'!C27,'9.4.2'!C27)</f>
        <v>0</v>
      </c>
      <c r="D27" s="22">
        <f>SUM('9.4.1'!D27,'9.4.2'!D27)</f>
        <v>0</v>
      </c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22">
        <f>SUM(C30:C31)</f>
        <v>0</v>
      </c>
      <c r="D29" s="22">
        <f>SUM(D30:D31)</f>
        <v>0</v>
      </c>
    </row>
    <row r="30" spans="1:4" s="13" customFormat="1" ht="18" customHeight="1">
      <c r="A30" s="29" t="s">
        <v>135</v>
      </c>
      <c r="B30" s="60" t="s">
        <v>298</v>
      </c>
      <c r="C30" s="22">
        <f>SUM('9.4.1'!C30,'9.4.2'!C30)</f>
        <v>0</v>
      </c>
      <c r="D30" s="22">
        <f>SUM('9.4.1'!D30,'9.4.2'!D30)</f>
        <v>0</v>
      </c>
    </row>
    <row r="31" spans="1:4" s="13" customFormat="1" ht="18" customHeight="1">
      <c r="A31" s="29" t="s">
        <v>136</v>
      </c>
      <c r="B31" s="60" t="s">
        <v>299</v>
      </c>
      <c r="C31" s="22">
        <f>SUM('9.4.1'!C31,'9.4.2'!C31)</f>
        <v>0</v>
      </c>
      <c r="D31" s="22">
        <f>SUM('9.4.1'!D31,'9.4.2'!D31)</f>
        <v>0</v>
      </c>
    </row>
    <row r="32" spans="1:4" s="13" customFormat="1" ht="18" customHeight="1">
      <c r="A32" s="29" t="s">
        <v>137</v>
      </c>
      <c r="B32" s="60" t="s">
        <v>300</v>
      </c>
      <c r="C32" s="22">
        <f>SUM('9.4.1'!C32,'9.4.2'!C32)</f>
        <v>0</v>
      </c>
      <c r="D32" s="22">
        <f>SUM('9.4.1'!D32,'9.4.2'!D32)</f>
        <v>0</v>
      </c>
    </row>
    <row r="33" spans="1:4" s="13" customFormat="1" ht="18.75">
      <c r="A33" s="29" t="s">
        <v>138</v>
      </c>
      <c r="B33" s="60" t="s">
        <v>141</v>
      </c>
      <c r="C33" s="22">
        <f>SUM('9.4.1'!C33,'9.4.2'!C33)</f>
        <v>0</v>
      </c>
      <c r="D33" s="22">
        <f>SUM('9.4.1'!D33,'9.4.2'!D33)</f>
        <v>0</v>
      </c>
    </row>
    <row r="34" spans="1:4" s="13" customFormat="1" ht="18" customHeight="1" thickBot="1">
      <c r="A34" s="30" t="s">
        <v>139</v>
      </c>
      <c r="B34" s="146" t="s">
        <v>142</v>
      </c>
      <c r="C34" s="22">
        <f>SUM('9.4.1'!C34,'9.4.2'!C34)</f>
        <v>0</v>
      </c>
      <c r="D34" s="22">
        <f>SUM('9.4.1'!D34,'9.4.2'!D34)</f>
        <v>0</v>
      </c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3072352</v>
      </c>
      <c r="D35" s="20">
        <f>SUM(D36:D45)</f>
        <v>3072352</v>
      </c>
    </row>
    <row r="36" spans="1:4" s="13" customFormat="1" ht="18" customHeight="1">
      <c r="A36" s="28" t="s">
        <v>42</v>
      </c>
      <c r="B36" s="136" t="s">
        <v>146</v>
      </c>
      <c r="C36" s="22">
        <f>SUM('9.4.1'!C36,'9.4.2'!C36)</f>
        <v>0</v>
      </c>
      <c r="D36" s="22">
        <f>SUM('9.4.1'!D36,'9.4.2'!D36)</f>
        <v>0</v>
      </c>
    </row>
    <row r="37" spans="1:4" s="13" customFormat="1" ht="18" customHeight="1">
      <c r="A37" s="29" t="s">
        <v>43</v>
      </c>
      <c r="B37" s="60" t="s">
        <v>301</v>
      </c>
      <c r="C37" s="22">
        <f>SUM('9.4.1'!C37,'9.4.2'!C37)</f>
        <v>2569160</v>
      </c>
      <c r="D37" s="22">
        <f>SUM('9.4.1'!D37,'9.4.2'!D37)</f>
        <v>2569160</v>
      </c>
    </row>
    <row r="38" spans="1:4" s="13" customFormat="1" ht="18" customHeight="1">
      <c r="A38" s="29" t="s">
        <v>44</v>
      </c>
      <c r="B38" s="60" t="s">
        <v>302</v>
      </c>
      <c r="C38" s="22">
        <f>SUM('9.4.1'!C38,'9.4.2'!C38)</f>
        <v>0</v>
      </c>
      <c r="D38" s="22">
        <f>SUM('9.4.1'!D38,'9.4.2'!D38)</f>
        <v>0</v>
      </c>
    </row>
    <row r="39" spans="1:4" s="13" customFormat="1" ht="18" customHeight="1">
      <c r="A39" s="29" t="s">
        <v>81</v>
      </c>
      <c r="B39" s="60" t="s">
        <v>303</v>
      </c>
      <c r="C39" s="22">
        <f>SUM('9.4.1'!C39,'9.4.2'!C39)</f>
        <v>0</v>
      </c>
      <c r="D39" s="22">
        <f>SUM('9.4.1'!D39,'9.4.2'!D39)</f>
        <v>0</v>
      </c>
    </row>
    <row r="40" spans="1:4" s="13" customFormat="1" ht="18" customHeight="1">
      <c r="A40" s="29" t="s">
        <v>82</v>
      </c>
      <c r="B40" s="60" t="s">
        <v>304</v>
      </c>
      <c r="C40" s="22">
        <f>SUM('9.4.1'!C40,'9.4.2'!C40)</f>
        <v>0</v>
      </c>
      <c r="D40" s="22">
        <f>SUM('9.4.1'!D40,'9.4.2'!D40)</f>
        <v>0</v>
      </c>
    </row>
    <row r="41" spans="1:4" s="13" customFormat="1" ht="18" customHeight="1">
      <c r="A41" s="29" t="s">
        <v>83</v>
      </c>
      <c r="B41" s="60" t="s">
        <v>305</v>
      </c>
      <c r="C41" s="22">
        <f>SUM('9.4.1'!C41,'9.4.2'!C41)</f>
        <v>503192</v>
      </c>
      <c r="D41" s="22">
        <f>SUM('9.4.1'!D41,'9.4.2'!D41)</f>
        <v>503192</v>
      </c>
    </row>
    <row r="42" spans="1:4" s="13" customFormat="1" ht="18" customHeight="1">
      <c r="A42" s="29" t="s">
        <v>84</v>
      </c>
      <c r="B42" s="60" t="s">
        <v>147</v>
      </c>
      <c r="C42" s="22">
        <f>SUM('9.4.1'!C42,'9.4.2'!C42)</f>
        <v>0</v>
      </c>
      <c r="D42" s="22">
        <f>SUM('9.4.1'!D42,'9.4.2'!D42)</f>
        <v>0</v>
      </c>
    </row>
    <row r="43" spans="1:4" s="13" customFormat="1" ht="18" customHeight="1">
      <c r="A43" s="29" t="s">
        <v>85</v>
      </c>
      <c r="B43" s="60" t="s">
        <v>148</v>
      </c>
      <c r="C43" s="22">
        <f>SUM('9.4.1'!C43,'9.4.2'!C43)</f>
        <v>0</v>
      </c>
      <c r="D43" s="22">
        <f>SUM('9.4.1'!D43,'9.4.2'!D43)</f>
        <v>0</v>
      </c>
    </row>
    <row r="44" spans="1:4" s="13" customFormat="1" ht="18" customHeight="1">
      <c r="A44" s="29" t="s">
        <v>144</v>
      </c>
      <c r="B44" s="60" t="s">
        <v>149</v>
      </c>
      <c r="C44" s="22">
        <f>SUM('9.4.1'!C44,'9.4.2'!C44)</f>
        <v>0</v>
      </c>
      <c r="D44" s="22">
        <f>SUM('9.4.1'!D44,'9.4.2'!D44)</f>
        <v>0</v>
      </c>
    </row>
    <row r="45" spans="1:4" s="13" customFormat="1" ht="18" customHeight="1" thickBot="1">
      <c r="A45" s="30" t="s">
        <v>145</v>
      </c>
      <c r="B45" s="146" t="s">
        <v>306</v>
      </c>
      <c r="C45" s="22">
        <f>SUM('9.4.1'!C45,'9.4.2'!C45)</f>
        <v>0</v>
      </c>
      <c r="D45" s="22">
        <f>SUM('9.4.1'!D45,'9.4.2'!D45)</f>
        <v>0</v>
      </c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>
        <f>SUM('9.4.1'!C47,'9.4.2'!C47)</f>
        <v>0</v>
      </c>
      <c r="D47" s="22">
        <f>SUM('9.4.1'!D47,'9.4.2'!D47)</f>
        <v>0</v>
      </c>
    </row>
    <row r="48" spans="1:4" s="13" customFormat="1" ht="18" customHeight="1">
      <c r="A48" s="29" t="s">
        <v>46</v>
      </c>
      <c r="B48" s="60" t="s">
        <v>155</v>
      </c>
      <c r="C48" s="22">
        <f>SUM('9.4.1'!C48,'9.4.2'!C48)</f>
        <v>0</v>
      </c>
      <c r="D48" s="22">
        <f>SUM('9.4.1'!D48,'9.4.2'!D48)</f>
        <v>0</v>
      </c>
    </row>
    <row r="49" spans="1:4" s="13" customFormat="1" ht="18" customHeight="1">
      <c r="A49" s="29" t="s">
        <v>151</v>
      </c>
      <c r="B49" s="60" t="s">
        <v>156</v>
      </c>
      <c r="C49" s="22">
        <f>SUM('9.4.1'!C49,'9.4.2'!C49)</f>
        <v>0</v>
      </c>
      <c r="D49" s="22">
        <f>SUM('9.4.1'!D49,'9.4.2'!D49)</f>
        <v>0</v>
      </c>
    </row>
    <row r="50" spans="1:4" s="13" customFormat="1" ht="18" customHeight="1">
      <c r="A50" s="29" t="s">
        <v>152</v>
      </c>
      <c r="B50" s="60" t="s">
        <v>157</v>
      </c>
      <c r="C50" s="22">
        <f>SUM('9.4.1'!C50,'9.4.2'!C50)</f>
        <v>0</v>
      </c>
      <c r="D50" s="22">
        <f>SUM('9.4.1'!D50,'9.4.2'!D50)</f>
        <v>0</v>
      </c>
    </row>
    <row r="51" spans="1:4" s="13" customFormat="1" ht="18" customHeight="1" thickBot="1">
      <c r="A51" s="30" t="s">
        <v>153</v>
      </c>
      <c r="B51" s="146" t="s">
        <v>158</v>
      </c>
      <c r="C51" s="22">
        <f>SUM('9.4.1'!C51,'9.4.2'!C51)</f>
        <v>0</v>
      </c>
      <c r="D51" s="22">
        <f>SUM('9.4.1'!D51,'9.4.2'!D51)</f>
        <v>0</v>
      </c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>
        <f>SUM('9.4.1'!C53,'9.4.2'!C53)</f>
        <v>0</v>
      </c>
      <c r="D53" s="22">
        <f>SUM('9.4.1'!D53,'9.4.2'!D53)</f>
        <v>0</v>
      </c>
    </row>
    <row r="54" spans="1:4" s="13" customFormat="1" ht="27">
      <c r="A54" s="29" t="s">
        <v>48</v>
      </c>
      <c r="B54" s="60" t="s">
        <v>281</v>
      </c>
      <c r="C54" s="22">
        <f>SUM('9.4.1'!C54,'9.4.2'!C54)</f>
        <v>0</v>
      </c>
      <c r="D54" s="22">
        <f>SUM('9.4.1'!D54,'9.4.2'!D54)</f>
        <v>0</v>
      </c>
    </row>
    <row r="55" spans="1:4" s="13" customFormat="1" ht="18.75">
      <c r="A55" s="29" t="s">
        <v>161</v>
      </c>
      <c r="B55" s="60" t="s">
        <v>159</v>
      </c>
      <c r="C55" s="22">
        <f>SUM('9.4.1'!C55,'9.4.2'!C55)</f>
        <v>0</v>
      </c>
      <c r="D55" s="22">
        <f>SUM('9.4.1'!D55,'9.4.2'!D55)</f>
        <v>0</v>
      </c>
    </row>
    <row r="56" spans="1:4" s="13" customFormat="1" ht="19.5" thickBot="1">
      <c r="A56" s="30" t="s">
        <v>162</v>
      </c>
      <c r="B56" s="146" t="s">
        <v>160</v>
      </c>
      <c r="C56" s="22">
        <f>SUM('9.4.1'!C56,'9.4.2'!C56)</f>
        <v>0</v>
      </c>
      <c r="D56" s="22">
        <f>SUM('9.4.1'!D56,'9.4.2'!D56)</f>
        <v>0</v>
      </c>
    </row>
    <row r="57" spans="1:4" s="13" customFormat="1" ht="18" customHeight="1" thickBot="1">
      <c r="A57" s="27" t="s">
        <v>9</v>
      </c>
      <c r="B57" s="145" t="s">
        <v>163</v>
      </c>
      <c r="C57" s="38">
        <f>SUM(C58:C60)</f>
        <v>0</v>
      </c>
      <c r="D57" s="38">
        <f>SUM(D58:D60)</f>
        <v>0</v>
      </c>
    </row>
    <row r="58" spans="1:4" s="13" customFormat="1" ht="27">
      <c r="A58" s="28" t="s">
        <v>87</v>
      </c>
      <c r="B58" s="136" t="s">
        <v>282</v>
      </c>
      <c r="C58" s="22">
        <f>SUM('9.4.1'!C58,'9.4.2'!C58)</f>
        <v>0</v>
      </c>
      <c r="D58" s="22">
        <f>SUM('9.4.1'!D58,'9.4.2'!D58)</f>
        <v>0</v>
      </c>
    </row>
    <row r="59" spans="1:4" s="13" customFormat="1" ht="18.75">
      <c r="A59" s="29" t="s">
        <v>88</v>
      </c>
      <c r="B59" s="60" t="s">
        <v>283</v>
      </c>
      <c r="C59" s="22">
        <f>SUM('9.4.1'!C59,'9.4.2'!C59)</f>
        <v>0</v>
      </c>
      <c r="D59" s="22">
        <f>SUM('9.4.1'!D59,'9.4.2'!D59)</f>
        <v>0</v>
      </c>
    </row>
    <row r="60" spans="1:4" s="13" customFormat="1" ht="18.75">
      <c r="A60" s="29" t="s">
        <v>106</v>
      </c>
      <c r="B60" s="60" t="s">
        <v>165</v>
      </c>
      <c r="C60" s="22">
        <f>SUM('9.4.1'!C60,'9.4.2'!C60)</f>
        <v>0</v>
      </c>
      <c r="D60" s="22">
        <f>SUM('9.4.1'!D60,'9.4.2'!D60)</f>
        <v>0</v>
      </c>
    </row>
    <row r="61" spans="1:4" s="13" customFormat="1" ht="19.5" thickBot="1">
      <c r="A61" s="30" t="s">
        <v>164</v>
      </c>
      <c r="B61" s="146" t="s">
        <v>166</v>
      </c>
      <c r="C61" s="22">
        <f>SUM('9.4.1'!C61,'9.4.2'!C61)</f>
        <v>0</v>
      </c>
      <c r="D61" s="22">
        <f>SUM('9.4.1'!D61,'9.4.2'!D61)</f>
        <v>0</v>
      </c>
    </row>
    <row r="62" spans="1:4" s="13" customFormat="1" ht="19.5" thickBot="1">
      <c r="A62" s="27" t="s">
        <v>10</v>
      </c>
      <c r="B62" s="147" t="s">
        <v>167</v>
      </c>
      <c r="C62" s="138">
        <f>SUM(C7,C14,C21,C28,C35,C46,C52,C57)</f>
        <v>3072352</v>
      </c>
      <c r="D62" s="138">
        <f>SUM(D7,D14,D21,D28,D35,D46,D52,D57)</f>
        <v>3072352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>
        <f>SUM('9.4.1'!C64,'9.4.2'!C64)</f>
        <v>0</v>
      </c>
      <c r="D64" s="22">
        <f>SUM('9.4.1'!D64,'9.4.2'!D64)</f>
        <v>0</v>
      </c>
    </row>
    <row r="65" spans="1:4" s="13" customFormat="1" ht="27">
      <c r="A65" s="29" t="s">
        <v>205</v>
      </c>
      <c r="B65" s="60" t="s">
        <v>169</v>
      </c>
      <c r="C65" s="22">
        <f>SUM('9.4.1'!C65,'9.4.2'!C65)</f>
        <v>0</v>
      </c>
      <c r="D65" s="22">
        <f>SUM('9.4.1'!D65,'9.4.2'!D65)</f>
        <v>0</v>
      </c>
    </row>
    <row r="66" spans="1:4" s="13" customFormat="1" ht="19.5" thickBot="1">
      <c r="A66" s="30" t="s">
        <v>206</v>
      </c>
      <c r="B66" s="148" t="s">
        <v>170</v>
      </c>
      <c r="C66" s="22">
        <f>SUM('9.4.1'!C66,'9.4.2'!C66)</f>
        <v>0</v>
      </c>
      <c r="D66" s="22">
        <f>SUM('9.4.1'!D66,'9.4.2'!D66)</f>
        <v>0</v>
      </c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>
        <f>SUM('9.4.1'!C68,'9.4.2'!C68)</f>
        <v>0</v>
      </c>
      <c r="D68" s="22">
        <f>SUM('9.4.1'!D68,'9.4.2'!D68)</f>
        <v>0</v>
      </c>
    </row>
    <row r="69" spans="1:4" s="13" customFormat="1" ht="18.75">
      <c r="A69" s="29" t="s">
        <v>70</v>
      </c>
      <c r="B69" s="60" t="s">
        <v>174</v>
      </c>
      <c r="C69" s="22">
        <f>SUM('9.4.1'!C69,'9.4.2'!C69)</f>
        <v>0</v>
      </c>
      <c r="D69" s="22">
        <f>SUM('9.4.1'!D69,'9.4.2'!D69)</f>
        <v>0</v>
      </c>
    </row>
    <row r="70" spans="1:4" s="13" customFormat="1" ht="18.75">
      <c r="A70" s="29" t="s">
        <v>197</v>
      </c>
      <c r="B70" s="60" t="s">
        <v>175</v>
      </c>
      <c r="C70" s="22">
        <f>SUM('9.4.1'!C70,'9.4.2'!C70)</f>
        <v>0</v>
      </c>
      <c r="D70" s="22">
        <f>SUM('9.4.1'!D70,'9.4.2'!D70)</f>
        <v>0</v>
      </c>
    </row>
    <row r="71" spans="1:4" s="13" customFormat="1" ht="19.5" thickBot="1">
      <c r="A71" s="30" t="s">
        <v>198</v>
      </c>
      <c r="B71" s="146" t="s">
        <v>176</v>
      </c>
      <c r="C71" s="22">
        <f>SUM('9.4.1'!C71,'9.4.2'!C71)</f>
        <v>0</v>
      </c>
      <c r="D71" s="22">
        <f>SUM('9.4.1'!D71,'9.4.2'!D71)</f>
        <v>0</v>
      </c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439382</v>
      </c>
      <c r="D72" s="20">
        <f>SUM(D73:D74)</f>
        <v>439382</v>
      </c>
    </row>
    <row r="73" spans="1:4" s="13" customFormat="1" ht="18" customHeight="1">
      <c r="A73" s="28" t="s">
        <v>199</v>
      </c>
      <c r="B73" s="136" t="s">
        <v>179</v>
      </c>
      <c r="C73" s="22">
        <f>SUM('9.4.1'!C73,'9.4.2'!C73)</f>
        <v>439382</v>
      </c>
      <c r="D73" s="22">
        <f>SUM('9.4.1'!D73,'9.4.2'!D73)</f>
        <v>439382</v>
      </c>
    </row>
    <row r="74" spans="1:4" s="13" customFormat="1" ht="18" customHeight="1" thickBot="1">
      <c r="A74" s="30" t="s">
        <v>200</v>
      </c>
      <c r="B74" s="136" t="s">
        <v>327</v>
      </c>
      <c r="C74" s="22">
        <f>SUM('9.4.1'!C74,'9.4.2'!C74)</f>
        <v>0</v>
      </c>
      <c r="D74" s="22">
        <f>SUM('9.4.1'!D74,'9.4.2'!D74)</f>
        <v>0</v>
      </c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29440629</v>
      </c>
      <c r="D75" s="20">
        <f>SUM(D76:D78)</f>
        <v>29440629</v>
      </c>
    </row>
    <row r="76" spans="1:4" s="13" customFormat="1" ht="18" customHeight="1">
      <c r="A76" s="28" t="s">
        <v>201</v>
      </c>
      <c r="B76" s="136" t="s">
        <v>310</v>
      </c>
      <c r="C76" s="22">
        <f>SUM('9.4.1'!C76,'9.4.2'!C76)</f>
        <v>0</v>
      </c>
      <c r="D76" s="22">
        <f>SUM('9.4.1'!D76,'9.4.2'!D76)</f>
        <v>0</v>
      </c>
    </row>
    <row r="77" spans="1:4" s="13" customFormat="1" ht="18" customHeight="1">
      <c r="A77" s="29" t="s">
        <v>202</v>
      </c>
      <c r="B77" s="60" t="s">
        <v>182</v>
      </c>
      <c r="C77" s="22">
        <f>SUM('9.4.1'!C77,'9.4.2'!C77)</f>
        <v>0</v>
      </c>
      <c r="D77" s="22">
        <f>SUM('9.4.1'!D77,'9.4.2'!D77)</f>
        <v>0</v>
      </c>
    </row>
    <row r="78" spans="1:4" s="13" customFormat="1" ht="18" customHeight="1" thickBot="1">
      <c r="A78" s="30" t="s">
        <v>203</v>
      </c>
      <c r="B78" s="146" t="s">
        <v>319</v>
      </c>
      <c r="C78" s="22">
        <f>SUM('9.4.1'!C78,'9.4.2'!C78)</f>
        <v>29440629</v>
      </c>
      <c r="D78" s="22">
        <f>SUM('9.4.1'!D78,'9.4.2'!D78)</f>
        <v>29440629</v>
      </c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>
        <f>SUM('9.4.1'!C80,'9.4.2'!C80)</f>
        <v>0</v>
      </c>
      <c r="D80" s="22">
        <f>SUM('9.4.1'!D80,'9.4.2'!D80)</f>
        <v>0</v>
      </c>
    </row>
    <row r="81" spans="1:4" s="13" customFormat="1" ht="30">
      <c r="A81" s="36" t="s">
        <v>187</v>
      </c>
      <c r="B81" s="60" t="s">
        <v>188</v>
      </c>
      <c r="C81" s="22">
        <f>SUM('9.4.1'!C81,'9.4.2'!C81)</f>
        <v>0</v>
      </c>
      <c r="D81" s="22">
        <f>SUM('9.4.1'!D81,'9.4.2'!D81)</f>
        <v>0</v>
      </c>
    </row>
    <row r="82" spans="1:4" s="13" customFormat="1" ht="20.25" customHeight="1">
      <c r="A82" s="36" t="s">
        <v>189</v>
      </c>
      <c r="B82" s="60" t="s">
        <v>190</v>
      </c>
      <c r="C82" s="22">
        <f>SUM('9.4.1'!C82,'9.4.2'!C82)</f>
        <v>0</v>
      </c>
      <c r="D82" s="22">
        <f>SUM('9.4.1'!D82,'9.4.2'!D82)</f>
        <v>0</v>
      </c>
    </row>
    <row r="83" spans="1:4" s="13" customFormat="1" ht="18" customHeight="1" thickBot="1">
      <c r="A83" s="37" t="s">
        <v>191</v>
      </c>
      <c r="B83" s="146" t="s">
        <v>192</v>
      </c>
      <c r="C83" s="22">
        <f>SUM('9.4.1'!C83,'9.4.2'!C83)</f>
        <v>0</v>
      </c>
      <c r="D83" s="22">
        <f>SUM('9.4.1'!D83,'9.4.2'!D83)</f>
        <v>0</v>
      </c>
    </row>
    <row r="84" spans="1:4" s="13" customFormat="1" ht="18" customHeight="1" thickBot="1">
      <c r="A84" s="34" t="s">
        <v>193</v>
      </c>
      <c r="B84" s="145" t="s">
        <v>318</v>
      </c>
      <c r="C84" s="22">
        <f>SUM('9.4.1'!C84,'9.4.2'!C84)</f>
        <v>0</v>
      </c>
      <c r="D84" s="22">
        <f>SUM('9.4.1'!D84,'9.4.2'!D84)</f>
        <v>0</v>
      </c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29880011</v>
      </c>
      <c r="D85" s="20">
        <f>+D63+D67+D72+D75+D79+D84</f>
        <v>29880011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32952363</v>
      </c>
      <c r="D86" s="20">
        <f>+D62+D85</f>
        <v>32952363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43" t="s">
        <v>32</v>
      </c>
      <c r="B88" s="152"/>
      <c r="C88" s="44"/>
      <c r="D88" s="44"/>
    </row>
    <row r="89" spans="1:4" s="14" customFormat="1" ht="18" customHeight="1" thickBot="1">
      <c r="A89" s="45" t="s">
        <v>2</v>
      </c>
      <c r="B89" s="153" t="s">
        <v>316</v>
      </c>
      <c r="C89" s="46">
        <f>SUM(C90:C94)</f>
        <v>32698363</v>
      </c>
      <c r="D89" s="46">
        <f>SUM(D90:D94)</f>
        <v>32583510</v>
      </c>
    </row>
    <row r="90" spans="1:4" s="7" customFormat="1" ht="18" customHeight="1">
      <c r="A90" s="47" t="s">
        <v>49</v>
      </c>
      <c r="B90" s="154" t="s">
        <v>29</v>
      </c>
      <c r="C90" s="22">
        <f>SUM('9.4.1'!C90,'9.4.2'!C90)</f>
        <v>18031400</v>
      </c>
      <c r="D90" s="22">
        <f>SUM('9.4.1'!D90,'9.4.2'!D90)</f>
        <v>18396793</v>
      </c>
    </row>
    <row r="91" spans="1:4" s="13" customFormat="1" ht="18" customHeight="1">
      <c r="A91" s="29" t="s">
        <v>50</v>
      </c>
      <c r="B91" s="62" t="s">
        <v>89</v>
      </c>
      <c r="C91" s="22">
        <f>SUM('9.4.1'!C91,'9.4.2'!C91)</f>
        <v>3636963</v>
      </c>
      <c r="D91" s="22">
        <f>SUM('9.4.1'!D91,'9.4.2'!D91)</f>
        <v>3643320</v>
      </c>
    </row>
    <row r="92" spans="1:4" s="7" customFormat="1" ht="18" customHeight="1">
      <c r="A92" s="29" t="s">
        <v>51</v>
      </c>
      <c r="B92" s="62" t="s">
        <v>68</v>
      </c>
      <c r="C92" s="22">
        <f>SUM('9.4.1'!C92,'9.4.2'!C92)</f>
        <v>11030000</v>
      </c>
      <c r="D92" s="22">
        <f>SUM('9.4.1'!D92,'9.4.2'!D92)</f>
        <v>10543397</v>
      </c>
    </row>
    <row r="93" spans="1:4" s="7" customFormat="1" ht="18" customHeight="1">
      <c r="A93" s="29" t="s">
        <v>52</v>
      </c>
      <c r="B93" s="155" t="s">
        <v>90</v>
      </c>
      <c r="C93" s="22">
        <f>SUM('9.4.1'!C93,'9.4.2'!C93)</f>
        <v>0</v>
      </c>
      <c r="D93" s="22">
        <f>SUM('9.4.1'!D93,'9.4.2'!D93)</f>
        <v>0</v>
      </c>
    </row>
    <row r="94" spans="1:4" s="7" customFormat="1" ht="18" customHeight="1">
      <c r="A94" s="29" t="s">
        <v>60</v>
      </c>
      <c r="B94" s="156" t="s">
        <v>91</v>
      </c>
      <c r="C94" s="32">
        <f>SUM(C95:C104)</f>
        <v>0</v>
      </c>
      <c r="D94" s="32">
        <f>SUM(D95:D104)</f>
        <v>0</v>
      </c>
    </row>
    <row r="95" spans="1:4" s="7" customFormat="1" ht="18" customHeight="1">
      <c r="A95" s="29" t="s">
        <v>53</v>
      </c>
      <c r="B95" s="62" t="s">
        <v>210</v>
      </c>
      <c r="C95" s="22">
        <f>SUM('9.4.1'!C95,'9.4.2'!C95)</f>
        <v>0</v>
      </c>
      <c r="D95" s="22">
        <f>SUM('9.4.1'!D95,'9.4.2'!D95)</f>
        <v>0</v>
      </c>
    </row>
    <row r="96" spans="1:4" s="7" customFormat="1" ht="18" customHeight="1">
      <c r="A96" s="29" t="s">
        <v>54</v>
      </c>
      <c r="B96" s="64" t="s">
        <v>211</v>
      </c>
      <c r="C96" s="22">
        <f>SUM('9.4.1'!C96,'9.4.2'!C96)</f>
        <v>0</v>
      </c>
      <c r="D96" s="22">
        <f>SUM('9.4.1'!D96,'9.4.2'!D96)</f>
        <v>0</v>
      </c>
    </row>
    <row r="97" spans="1:4" s="7" customFormat="1" ht="18" customHeight="1">
      <c r="A97" s="29" t="s">
        <v>61</v>
      </c>
      <c r="B97" s="62" t="s">
        <v>212</v>
      </c>
      <c r="C97" s="22">
        <f>SUM('9.4.1'!C97,'9.4.2'!C97)</f>
        <v>0</v>
      </c>
      <c r="D97" s="22">
        <f>SUM('9.4.1'!D97,'9.4.2'!D97)</f>
        <v>0</v>
      </c>
    </row>
    <row r="98" spans="1:4" s="7" customFormat="1" ht="18" customHeight="1">
      <c r="A98" s="29" t="s">
        <v>62</v>
      </c>
      <c r="B98" s="62" t="s">
        <v>323</v>
      </c>
      <c r="C98" s="22">
        <f>SUM('9.4.1'!C98,'9.4.2'!C98)</f>
        <v>0</v>
      </c>
      <c r="D98" s="22">
        <f>SUM('9.4.1'!D98,'9.4.2'!D98)</f>
        <v>0</v>
      </c>
    </row>
    <row r="99" spans="1:4" s="7" customFormat="1" ht="18" customHeight="1">
      <c r="A99" s="29" t="s">
        <v>63</v>
      </c>
      <c r="B99" s="64" t="s">
        <v>214</v>
      </c>
      <c r="C99" s="22">
        <f>SUM('9.4.1'!C99,'9.4.2'!C99)</f>
        <v>0</v>
      </c>
      <c r="D99" s="22">
        <f>SUM('9.4.1'!D99,'9.4.2'!D99)</f>
        <v>0</v>
      </c>
    </row>
    <row r="100" spans="1:4" s="7" customFormat="1" ht="18" customHeight="1">
      <c r="A100" s="29" t="s">
        <v>64</v>
      </c>
      <c r="B100" s="64" t="s">
        <v>215</v>
      </c>
      <c r="C100" s="22">
        <f>SUM('9.4.1'!C100,'9.4.2'!C100)</f>
        <v>0</v>
      </c>
      <c r="D100" s="22">
        <f>SUM('9.4.1'!D100,'9.4.2'!D100)</f>
        <v>0</v>
      </c>
    </row>
    <row r="101" spans="1:4" s="7" customFormat="1" ht="18" customHeight="1">
      <c r="A101" s="29" t="s">
        <v>66</v>
      </c>
      <c r="B101" s="62" t="s">
        <v>324</v>
      </c>
      <c r="C101" s="22">
        <f>SUM('9.4.1'!C101,'9.4.2'!C101)</f>
        <v>0</v>
      </c>
      <c r="D101" s="22">
        <f>SUM('9.4.1'!D101,'9.4.2'!D101)</f>
        <v>0</v>
      </c>
    </row>
    <row r="102" spans="1:4" s="7" customFormat="1" ht="18" customHeight="1">
      <c r="A102" s="49" t="s">
        <v>92</v>
      </c>
      <c r="B102" s="65" t="s">
        <v>217</v>
      </c>
      <c r="C102" s="22">
        <f>SUM('9.4.1'!C102,'9.4.2'!C102)</f>
        <v>0</v>
      </c>
      <c r="D102" s="22">
        <f>SUM('9.4.1'!D102,'9.4.2'!D102)</f>
        <v>0</v>
      </c>
    </row>
    <row r="103" spans="1:4" s="7" customFormat="1" ht="18" customHeight="1">
      <c r="A103" s="29" t="s">
        <v>208</v>
      </c>
      <c r="B103" s="65" t="s">
        <v>218</v>
      </c>
      <c r="C103" s="22">
        <f>SUM('9.4.1'!C103,'9.4.2'!C103)</f>
        <v>0</v>
      </c>
      <c r="D103" s="22">
        <f>SUM('9.4.1'!D103,'9.4.2'!D103)</f>
        <v>0</v>
      </c>
    </row>
    <row r="104" spans="1:4" s="7" customFormat="1" ht="18" customHeight="1" thickBot="1">
      <c r="A104" s="50" t="s">
        <v>209</v>
      </c>
      <c r="B104" s="66" t="s">
        <v>219</v>
      </c>
      <c r="C104" s="22">
        <f>SUM('9.4.1'!C104,'9.4.2'!C104)</f>
        <v>0</v>
      </c>
      <c r="D104" s="22">
        <f>SUM('9.4.1'!D104,'9.4.2'!D104)</f>
        <v>0</v>
      </c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254000</v>
      </c>
      <c r="D105" s="20">
        <f>+D106+D108+D110</f>
        <v>368853</v>
      </c>
    </row>
    <row r="106" spans="1:4" s="7" customFormat="1" ht="18" customHeight="1">
      <c r="A106" s="28" t="s">
        <v>55</v>
      </c>
      <c r="B106" s="62" t="s">
        <v>105</v>
      </c>
      <c r="C106" s="22">
        <f>SUM('9.4.1'!C106,'9.4.2'!C106)</f>
        <v>254000</v>
      </c>
      <c r="D106" s="22">
        <f>SUM('9.4.1'!D106,'9.4.2'!D106)</f>
        <v>368853</v>
      </c>
    </row>
    <row r="107" spans="1:4" s="7" customFormat="1" ht="18" customHeight="1">
      <c r="A107" s="28" t="s">
        <v>56</v>
      </c>
      <c r="B107" s="65" t="s">
        <v>223</v>
      </c>
      <c r="C107" s="22">
        <f>SUM('9.4.1'!C107,'9.4.2'!C107)</f>
        <v>0</v>
      </c>
      <c r="D107" s="22">
        <f>SUM('9.4.1'!D107,'9.4.2'!D107)</f>
        <v>0</v>
      </c>
    </row>
    <row r="108" spans="1:4" s="7" customFormat="1" ht="18" customHeight="1">
      <c r="A108" s="28" t="s">
        <v>57</v>
      </c>
      <c r="B108" s="65" t="s">
        <v>93</v>
      </c>
      <c r="C108" s="22">
        <f>SUM('9.4.1'!C108,'9.4.2'!C108)</f>
        <v>0</v>
      </c>
      <c r="D108" s="22">
        <f>SUM('9.4.1'!D108,'9.4.2'!D108)</f>
        <v>0</v>
      </c>
    </row>
    <row r="109" spans="1:4" s="7" customFormat="1" ht="18" customHeight="1">
      <c r="A109" s="28" t="s">
        <v>58</v>
      </c>
      <c r="B109" s="65" t="s">
        <v>224</v>
      </c>
      <c r="C109" s="22">
        <f>SUM('9.4.1'!C109,'9.4.2'!C109)</f>
        <v>0</v>
      </c>
      <c r="D109" s="22">
        <f>SUM('9.4.1'!D109,'9.4.2'!D109)</f>
        <v>0</v>
      </c>
    </row>
    <row r="110" spans="1:4" s="7" customFormat="1" ht="18" customHeight="1">
      <c r="A110" s="28" t="s">
        <v>59</v>
      </c>
      <c r="B110" s="158" t="s">
        <v>107</v>
      </c>
      <c r="C110" s="22">
        <f>SUM('9.4.1'!C110,'9.4.2'!C110)</f>
        <v>0</v>
      </c>
      <c r="D110" s="22">
        <f>SUM('9.4.1'!D110,'9.4.2'!D110)</f>
        <v>0</v>
      </c>
    </row>
    <row r="111" spans="1:4" s="7" customFormat="1" ht="25.5">
      <c r="A111" s="28" t="s">
        <v>65</v>
      </c>
      <c r="B111" s="159" t="s">
        <v>279</v>
      </c>
      <c r="C111" s="22">
        <f>SUM('9.4.1'!C111,'9.4.2'!C111)</f>
        <v>0</v>
      </c>
      <c r="D111" s="22">
        <f>SUM('9.4.1'!D111,'9.4.2'!D111)</f>
        <v>0</v>
      </c>
    </row>
    <row r="112" spans="1:4" s="7" customFormat="1" ht="25.5">
      <c r="A112" s="28" t="s">
        <v>67</v>
      </c>
      <c r="B112" s="69" t="s">
        <v>229</v>
      </c>
      <c r="C112" s="22">
        <f>SUM('9.4.1'!C112,'9.4.2'!C112)</f>
        <v>0</v>
      </c>
      <c r="D112" s="22">
        <f>SUM('9.4.1'!D112,'9.4.2'!D112)</f>
        <v>0</v>
      </c>
    </row>
    <row r="113" spans="1:4" s="7" customFormat="1" ht="25.5">
      <c r="A113" s="28" t="s">
        <v>94</v>
      </c>
      <c r="B113" s="62" t="s">
        <v>213</v>
      </c>
      <c r="C113" s="22">
        <f>SUM('9.4.1'!C113,'9.4.2'!C113)</f>
        <v>0</v>
      </c>
      <c r="D113" s="22">
        <f>SUM('9.4.1'!D113,'9.4.2'!D113)</f>
        <v>0</v>
      </c>
    </row>
    <row r="114" spans="1:4" s="7" customFormat="1" ht="18.75">
      <c r="A114" s="28" t="s">
        <v>95</v>
      </c>
      <c r="B114" s="62" t="s">
        <v>228</v>
      </c>
      <c r="C114" s="22">
        <f>SUM('9.4.1'!C114,'9.4.2'!C114)</f>
        <v>0</v>
      </c>
      <c r="D114" s="22">
        <f>SUM('9.4.1'!D114,'9.4.2'!D114)</f>
        <v>0</v>
      </c>
    </row>
    <row r="115" spans="1:4" s="7" customFormat="1" ht="18.75">
      <c r="A115" s="28" t="s">
        <v>96</v>
      </c>
      <c r="B115" s="62" t="s">
        <v>227</v>
      </c>
      <c r="C115" s="22">
        <f>SUM('9.4.1'!C115,'9.4.2'!C115)</f>
        <v>0</v>
      </c>
      <c r="D115" s="22">
        <f>SUM('9.4.1'!D115,'9.4.2'!D115)</f>
        <v>0</v>
      </c>
    </row>
    <row r="116" spans="1:4" s="7" customFormat="1" ht="25.5">
      <c r="A116" s="28" t="s">
        <v>220</v>
      </c>
      <c r="B116" s="62" t="s">
        <v>216</v>
      </c>
      <c r="C116" s="22">
        <f>SUM('9.4.1'!C116,'9.4.2'!C116)</f>
        <v>0</v>
      </c>
      <c r="D116" s="22">
        <f>SUM('9.4.1'!D116,'9.4.2'!D116)</f>
        <v>0</v>
      </c>
    </row>
    <row r="117" spans="1:4" s="7" customFormat="1" ht="18.75">
      <c r="A117" s="28" t="s">
        <v>221</v>
      </c>
      <c r="B117" s="62" t="s">
        <v>226</v>
      </c>
      <c r="C117" s="22">
        <f>SUM('9.4.1'!C117,'9.4.2'!C117)</f>
        <v>0</v>
      </c>
      <c r="D117" s="22">
        <f>SUM('9.4.1'!D117,'9.4.2'!D117)</f>
        <v>0</v>
      </c>
    </row>
    <row r="118" spans="1:4" s="7" customFormat="1" ht="26.25" thickBot="1">
      <c r="A118" s="49" t="s">
        <v>222</v>
      </c>
      <c r="B118" s="62" t="s">
        <v>225</v>
      </c>
      <c r="C118" s="22">
        <f>SUM('9.4.1'!C118,'9.4.2'!C118)</f>
        <v>0</v>
      </c>
      <c r="D118" s="22">
        <f>SUM('9.4.1'!D118,'9.4.2'!D118)</f>
        <v>0</v>
      </c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>
        <f>SUM('9.4.1'!C120,'9.4.2'!C120)</f>
        <v>0</v>
      </c>
      <c r="D120" s="22">
        <f>SUM('9.4.1'!D120,'9.4.2'!D120)</f>
        <v>0</v>
      </c>
    </row>
    <row r="121" spans="1:4" s="7" customFormat="1" ht="18" customHeight="1" thickBot="1">
      <c r="A121" s="30" t="s">
        <v>39</v>
      </c>
      <c r="B121" s="65" t="s">
        <v>34</v>
      </c>
      <c r="C121" s="22">
        <f>SUM('9.4.1'!C121,'9.4.2'!C121)</f>
        <v>0</v>
      </c>
      <c r="D121" s="22">
        <f>SUM('9.4.1'!D121,'9.4.2'!D121)</f>
        <v>0</v>
      </c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32952363</v>
      </c>
      <c r="D122" s="20">
        <f>+D89+D105+D119</f>
        <v>32952363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>
        <f>SUM('9.4.1'!C124,'9.4.2'!C124)</f>
        <v>0</v>
      </c>
      <c r="D124" s="22">
        <f>SUM('9.4.1'!D124,'9.4.2'!D124)</f>
        <v>0</v>
      </c>
    </row>
    <row r="125" spans="1:4" s="7" customFormat="1" ht="18" customHeight="1">
      <c r="A125" s="28" t="s">
        <v>43</v>
      </c>
      <c r="B125" s="69" t="s">
        <v>326</v>
      </c>
      <c r="C125" s="22">
        <f>SUM('9.4.1'!C125,'9.4.2'!C125)</f>
        <v>0</v>
      </c>
      <c r="D125" s="22">
        <f>SUM('9.4.1'!D125,'9.4.2'!D125)</f>
        <v>0</v>
      </c>
    </row>
    <row r="126" spans="1:4" s="7" customFormat="1" ht="18" customHeight="1" thickBot="1">
      <c r="A126" s="49" t="s">
        <v>44</v>
      </c>
      <c r="B126" s="160" t="s">
        <v>233</v>
      </c>
      <c r="C126" s="22">
        <f>SUM('9.4.1'!C126,'9.4.2'!C126)</f>
        <v>0</v>
      </c>
      <c r="D126" s="22">
        <f>SUM('9.4.1'!D126,'9.4.2'!D126)</f>
        <v>0</v>
      </c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>
        <f>SUM('9.4.1'!C128,'9.4.2'!C128)</f>
        <v>0</v>
      </c>
      <c r="D128" s="22">
        <f>SUM('9.4.1'!D128,'9.4.2'!D128)</f>
        <v>0</v>
      </c>
    </row>
    <row r="129" spans="1:4" s="7" customFormat="1" ht="18" customHeight="1">
      <c r="A129" s="28" t="s">
        <v>46</v>
      </c>
      <c r="B129" s="69" t="s">
        <v>235</v>
      </c>
      <c r="C129" s="22">
        <f>SUM('9.4.1'!C129,'9.4.2'!C129)</f>
        <v>0</v>
      </c>
      <c r="D129" s="22">
        <f>SUM('9.4.1'!D129,'9.4.2'!D129)</f>
        <v>0</v>
      </c>
    </row>
    <row r="130" spans="1:4" s="7" customFormat="1" ht="18" customHeight="1">
      <c r="A130" s="28" t="s">
        <v>151</v>
      </c>
      <c r="B130" s="69" t="s">
        <v>236</v>
      </c>
      <c r="C130" s="22">
        <f>SUM('9.4.1'!C130,'9.4.2'!C130)</f>
        <v>0</v>
      </c>
      <c r="D130" s="22">
        <f>SUM('9.4.1'!D130,'9.4.2'!D130)</f>
        <v>0</v>
      </c>
    </row>
    <row r="131" spans="1:4" s="7" customFormat="1" ht="18" customHeight="1" thickBot="1">
      <c r="A131" s="49" t="s">
        <v>152</v>
      </c>
      <c r="B131" s="160" t="s">
        <v>237</v>
      </c>
      <c r="C131" s="22">
        <f>SUM('9.4.1'!C131,'9.4.2'!C131)</f>
        <v>0</v>
      </c>
      <c r="D131" s="22">
        <f>SUM('9.4.1'!D131,'9.4.2'!D131)</f>
        <v>0</v>
      </c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>
        <f>SUM('9.4.1'!C133,'9.4.2'!C133)</f>
        <v>0</v>
      </c>
      <c r="D133" s="22">
        <f>SUM('9.4.1'!D133,'9.4.2'!D133)</f>
        <v>0</v>
      </c>
    </row>
    <row r="134" spans="1:4" s="7" customFormat="1" ht="18" customHeight="1">
      <c r="A134" s="28" t="s">
        <v>48</v>
      </c>
      <c r="B134" s="69" t="s">
        <v>248</v>
      </c>
      <c r="C134" s="22">
        <f>SUM('9.4.1'!C134,'9.4.2'!C134)</f>
        <v>0</v>
      </c>
      <c r="D134" s="22">
        <f>SUM('9.4.1'!D134,'9.4.2'!D134)</f>
        <v>0</v>
      </c>
    </row>
    <row r="135" spans="1:4" s="7" customFormat="1" ht="18" customHeight="1">
      <c r="A135" s="28" t="s">
        <v>161</v>
      </c>
      <c r="B135" s="69" t="s">
        <v>240</v>
      </c>
      <c r="C135" s="22">
        <f>SUM('9.4.1'!C135,'9.4.2'!C135)</f>
        <v>0</v>
      </c>
      <c r="D135" s="22">
        <f>SUM('9.4.1'!D135,'9.4.2'!D135)</f>
        <v>0</v>
      </c>
    </row>
    <row r="136" spans="1:4" s="7" customFormat="1" ht="18" customHeight="1" thickBot="1">
      <c r="A136" s="49" t="s">
        <v>162</v>
      </c>
      <c r="B136" s="160" t="s">
        <v>289</v>
      </c>
      <c r="C136" s="22">
        <f>SUM('9.4.1'!C136,'9.4.2'!C136)</f>
        <v>0</v>
      </c>
      <c r="D136" s="22">
        <f>SUM('9.4.1'!D136,'9.4.2'!D136)</f>
        <v>0</v>
      </c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>
        <f>SUM('9.4.1'!C138,'9.4.2'!C138)</f>
        <v>0</v>
      </c>
      <c r="D138" s="22">
        <f>SUM('9.4.1'!D138,'9.4.2'!D138)</f>
        <v>0</v>
      </c>
    </row>
    <row r="139" spans="1:4" s="7" customFormat="1" ht="18" customHeight="1">
      <c r="A139" s="28" t="s">
        <v>88</v>
      </c>
      <c r="B139" s="69" t="s">
        <v>243</v>
      </c>
      <c r="C139" s="22">
        <f>SUM('9.4.1'!C139,'9.4.2'!C139)</f>
        <v>0</v>
      </c>
      <c r="D139" s="22">
        <f>SUM('9.4.1'!D139,'9.4.2'!D139)</f>
        <v>0</v>
      </c>
    </row>
    <row r="140" spans="1:4" s="7" customFormat="1" ht="18" customHeight="1">
      <c r="A140" s="28" t="s">
        <v>106</v>
      </c>
      <c r="B140" s="69" t="s">
        <v>244</v>
      </c>
      <c r="C140" s="22">
        <f>SUM('9.4.1'!C140,'9.4.2'!C140)</f>
        <v>0</v>
      </c>
      <c r="D140" s="22">
        <f>SUM('9.4.1'!D140,'9.4.2'!D140)</f>
        <v>0</v>
      </c>
    </row>
    <row r="141" spans="1:4" s="7" customFormat="1" ht="18" customHeight="1" thickBot="1">
      <c r="A141" s="28" t="s">
        <v>164</v>
      </c>
      <c r="B141" s="69" t="s">
        <v>245</v>
      </c>
      <c r="C141" s="22">
        <f>SUM('9.4.1'!C141,'9.4.2'!C141)</f>
        <v>0</v>
      </c>
      <c r="D141" s="22">
        <f>SUM('9.4.1'!D141,'9.4.2'!D141)</f>
        <v>0</v>
      </c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32952363</v>
      </c>
      <c r="D143" s="53">
        <f>+D122+D142</f>
        <v>32952363</v>
      </c>
    </row>
    <row r="144" spans="1:4" s="7" customFormat="1" ht="18" customHeight="1" thickBot="1">
      <c r="A144" s="55"/>
      <c r="B144" s="56"/>
      <c r="C144" s="42"/>
      <c r="D144" s="42"/>
    </row>
    <row r="145" spans="1:6" s="7" customFormat="1" ht="18" customHeight="1" thickBot="1">
      <c r="A145" s="57" t="s">
        <v>307</v>
      </c>
      <c r="B145" s="58"/>
      <c r="C145" s="59">
        <f>SUM('9.4.1'!C145,'9.4.2'!C145)</f>
        <v>6</v>
      </c>
      <c r="D145" s="59">
        <f>SUM('9.4.1'!D145,'9.4.2'!D145)</f>
        <v>5</v>
      </c>
      <c r="E145" s="15"/>
      <c r="F145" s="15"/>
    </row>
    <row r="146" spans="1:4" s="13" customFormat="1" ht="18" customHeight="1" thickBot="1">
      <c r="A146" s="57" t="s">
        <v>102</v>
      </c>
      <c r="B146" s="58"/>
      <c r="C146" s="59">
        <f>SUM('9.4.1'!C146,'9.4.2'!C146)</f>
        <v>0</v>
      </c>
      <c r="D146" s="59">
        <f>SUM('9.4.1'!D146,'9.4.2'!D146)</f>
        <v>0</v>
      </c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&amp;14Nagymányok Város Önkormányzata&amp;12
&amp;10
&amp;R&amp;"Times New Roman CE,Félkövér dőlt"&amp;11 9.4. melléklet a 9/2019 (XI.29.)   önkormányzati rendelethez</oddHeader>
  </headerFooter>
  <rowBreaks count="1" manualBreakCount="1">
    <brk id="87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5.50390625" style="4" bestFit="1" customWidth="1"/>
    <col min="4" max="4" width="21.625" style="4" customWidth="1"/>
    <col min="5" max="16384" width="9.375" style="5" customWidth="1"/>
  </cols>
  <sheetData>
    <row r="1" spans="1:4" s="7" customFormat="1" ht="48" customHeight="1">
      <c r="A1" s="286" t="s">
        <v>365</v>
      </c>
      <c r="B1" s="286"/>
      <c r="C1" s="286"/>
      <c r="D1" s="286"/>
    </row>
    <row r="2" spans="1:4" s="7" customFormat="1" ht="18" customHeight="1">
      <c r="A2" s="137"/>
      <c r="B2" s="283" t="s">
        <v>311</v>
      </c>
      <c r="C2" s="283"/>
      <c r="D2" s="283"/>
    </row>
    <row r="3" spans="1:4" s="7" customFormat="1" ht="18" customHeight="1">
      <c r="A3" s="272" t="s">
        <v>0</v>
      </c>
      <c r="B3" s="272"/>
      <c r="C3" s="272"/>
      <c r="D3" s="272"/>
    </row>
    <row r="4" spans="1:4" s="7" customFormat="1" ht="18" customHeight="1" thickBot="1">
      <c r="A4" s="188"/>
      <c r="B4" s="188"/>
      <c r="C4" s="8"/>
      <c r="D4" s="8" t="s">
        <v>372</v>
      </c>
    </row>
    <row r="5" spans="1:4" s="7" customFormat="1" ht="30.75" thickBot="1">
      <c r="A5" s="180" t="s">
        <v>37</v>
      </c>
      <c r="B5" s="181" t="s">
        <v>1</v>
      </c>
      <c r="C5" s="182" t="s">
        <v>284</v>
      </c>
      <c r="D5" s="182" t="s">
        <v>333</v>
      </c>
    </row>
    <row r="6" spans="1:4" s="13" customFormat="1" ht="18" customHeight="1" thickBot="1">
      <c r="A6" s="11">
        <v>1</v>
      </c>
      <c r="B6" s="163">
        <v>2</v>
      </c>
      <c r="C6" s="12">
        <v>3</v>
      </c>
      <c r="D6" s="12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/>
      <c r="D8" s="22"/>
    </row>
    <row r="9" spans="1:4" s="13" customFormat="1" ht="27">
      <c r="A9" s="29" t="s">
        <v>50</v>
      </c>
      <c r="B9" s="60" t="s">
        <v>291</v>
      </c>
      <c r="C9" s="22"/>
      <c r="D9" s="22"/>
    </row>
    <row r="10" spans="1:4" s="13" customFormat="1" ht="27">
      <c r="A10" s="29" t="s">
        <v>51</v>
      </c>
      <c r="B10" s="60" t="s">
        <v>292</v>
      </c>
      <c r="C10" s="22"/>
      <c r="D10" s="22"/>
    </row>
    <row r="11" spans="1:4" s="13" customFormat="1" ht="18.75">
      <c r="A11" s="29" t="s">
        <v>286</v>
      </c>
      <c r="B11" s="60" t="s">
        <v>293</v>
      </c>
      <c r="C11" s="22"/>
      <c r="D11" s="22"/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9.5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2"/>
      <c r="D16" s="22"/>
    </row>
    <row r="17" spans="1:4" s="13" customFormat="1" ht="27">
      <c r="A17" s="29" t="s">
        <v>57</v>
      </c>
      <c r="B17" s="60" t="s">
        <v>275</v>
      </c>
      <c r="C17" s="22"/>
      <c r="D17" s="22"/>
    </row>
    <row r="18" spans="1:4" s="13" customFormat="1" ht="27">
      <c r="A18" s="29" t="s">
        <v>58</v>
      </c>
      <c r="B18" s="60" t="s">
        <v>276</v>
      </c>
      <c r="C18" s="22"/>
      <c r="D18" s="22"/>
    </row>
    <row r="19" spans="1:4" s="13" customFormat="1" ht="25.5">
      <c r="A19" s="29" t="s">
        <v>59</v>
      </c>
      <c r="B19" s="18" t="s">
        <v>296</v>
      </c>
      <c r="C19" s="22"/>
      <c r="D19" s="22"/>
    </row>
    <row r="20" spans="1:4" s="13" customFormat="1" ht="19.5" thickBot="1">
      <c r="A20" s="30" t="s">
        <v>65</v>
      </c>
      <c r="B20" s="146" t="s">
        <v>129</v>
      </c>
      <c r="C20" s="22"/>
      <c r="D20" s="22"/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/>
      <c r="D22" s="22"/>
    </row>
    <row r="23" spans="1:4" s="13" customFormat="1" ht="27">
      <c r="A23" s="29" t="s">
        <v>39</v>
      </c>
      <c r="B23" s="60" t="s">
        <v>130</v>
      </c>
      <c r="C23" s="22"/>
      <c r="D23" s="22"/>
    </row>
    <row r="24" spans="1:4" s="13" customFormat="1" ht="27">
      <c r="A24" s="29" t="s">
        <v>40</v>
      </c>
      <c r="B24" s="60" t="s">
        <v>277</v>
      </c>
      <c r="C24" s="22"/>
      <c r="D24" s="22"/>
    </row>
    <row r="25" spans="1:4" s="13" customFormat="1" ht="27">
      <c r="A25" s="29" t="s">
        <v>41</v>
      </c>
      <c r="B25" s="60" t="s">
        <v>278</v>
      </c>
      <c r="C25" s="22"/>
      <c r="D25" s="22"/>
    </row>
    <row r="26" spans="1:4" s="13" customFormat="1" ht="18.75">
      <c r="A26" s="29" t="s">
        <v>77</v>
      </c>
      <c r="B26" s="60" t="s">
        <v>131</v>
      </c>
      <c r="C26" s="22"/>
      <c r="D26" s="22"/>
    </row>
    <row r="27" spans="1:4" s="13" customFormat="1" ht="18" customHeight="1" thickBot="1">
      <c r="A27" s="30" t="s">
        <v>78</v>
      </c>
      <c r="B27" s="146" t="s">
        <v>132</v>
      </c>
      <c r="C27" s="22"/>
      <c r="D27" s="22"/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33"/>
      <c r="D29" s="33"/>
    </row>
    <row r="30" spans="1:4" s="13" customFormat="1" ht="18" customHeight="1">
      <c r="A30" s="29" t="s">
        <v>135</v>
      </c>
      <c r="B30" s="60" t="s">
        <v>298</v>
      </c>
      <c r="C30" s="22"/>
      <c r="D30" s="22"/>
    </row>
    <row r="31" spans="1:4" s="13" customFormat="1" ht="18" customHeight="1">
      <c r="A31" s="29" t="s">
        <v>136</v>
      </c>
      <c r="B31" s="60" t="s">
        <v>299</v>
      </c>
      <c r="C31" s="22"/>
      <c r="D31" s="22"/>
    </row>
    <row r="32" spans="1:4" s="13" customFormat="1" ht="18" customHeight="1">
      <c r="A32" s="29" t="s">
        <v>137</v>
      </c>
      <c r="B32" s="60" t="s">
        <v>300</v>
      </c>
      <c r="C32" s="22"/>
      <c r="D32" s="22"/>
    </row>
    <row r="33" spans="1:4" s="13" customFormat="1" ht="18.75">
      <c r="A33" s="29" t="s">
        <v>138</v>
      </c>
      <c r="B33" s="60" t="s">
        <v>141</v>
      </c>
      <c r="C33" s="22"/>
      <c r="D33" s="22"/>
    </row>
    <row r="34" spans="1:4" s="13" customFormat="1" ht="18" customHeight="1" thickBot="1">
      <c r="A34" s="30" t="s">
        <v>139</v>
      </c>
      <c r="B34" s="146" t="s">
        <v>142</v>
      </c>
      <c r="C34" s="22"/>
      <c r="D34" s="22"/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3072352</v>
      </c>
      <c r="D35" s="20">
        <f>SUM(D36:D45)</f>
        <v>3072352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2">
        <v>2569160</v>
      </c>
      <c r="D37" s="22">
        <v>2569160</v>
      </c>
    </row>
    <row r="38" spans="1:4" s="13" customFormat="1" ht="18" customHeight="1">
      <c r="A38" s="29" t="s">
        <v>44</v>
      </c>
      <c r="B38" s="60" t="s">
        <v>302</v>
      </c>
      <c r="C38" s="22"/>
      <c r="D38" s="22"/>
    </row>
    <row r="39" spans="1:4" s="13" customFormat="1" ht="18" customHeight="1">
      <c r="A39" s="29" t="s">
        <v>81</v>
      </c>
      <c r="B39" s="60" t="s">
        <v>303</v>
      </c>
      <c r="C39" s="22"/>
      <c r="D39" s="22"/>
    </row>
    <row r="40" spans="1:4" s="13" customFormat="1" ht="18" customHeight="1">
      <c r="A40" s="29" t="s">
        <v>82</v>
      </c>
      <c r="B40" s="60" t="s">
        <v>304</v>
      </c>
      <c r="C40" s="22"/>
      <c r="D40" s="22"/>
    </row>
    <row r="41" spans="1:4" s="13" customFormat="1" ht="18" customHeight="1">
      <c r="A41" s="29" t="s">
        <v>83</v>
      </c>
      <c r="B41" s="60" t="s">
        <v>305</v>
      </c>
      <c r="C41" s="22">
        <v>503192</v>
      </c>
      <c r="D41" s="22">
        <v>503192</v>
      </c>
    </row>
    <row r="42" spans="1:4" s="13" customFormat="1" ht="18" customHeight="1">
      <c r="A42" s="29" t="s">
        <v>84</v>
      </c>
      <c r="B42" s="60" t="s">
        <v>147</v>
      </c>
      <c r="C42" s="22"/>
      <c r="D42" s="22"/>
    </row>
    <row r="43" spans="1:4" s="13" customFormat="1" ht="18" customHeight="1">
      <c r="A43" s="29" t="s">
        <v>85</v>
      </c>
      <c r="B43" s="60" t="s">
        <v>148</v>
      </c>
      <c r="C43" s="22"/>
      <c r="D43" s="22"/>
    </row>
    <row r="44" spans="1:4" s="13" customFormat="1" ht="18" customHeight="1">
      <c r="A44" s="29" t="s">
        <v>144</v>
      </c>
      <c r="B44" s="60" t="s">
        <v>149</v>
      </c>
      <c r="C44" s="22"/>
      <c r="D44" s="22"/>
    </row>
    <row r="45" spans="1:4" s="13" customFormat="1" ht="18" customHeight="1" thickBot="1">
      <c r="A45" s="30" t="s">
        <v>145</v>
      </c>
      <c r="B45" s="146" t="s">
        <v>306</v>
      </c>
      <c r="C45" s="32"/>
      <c r="D45" s="3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/>
      <c r="D47" s="22"/>
    </row>
    <row r="48" spans="1:4" s="13" customFormat="1" ht="18" customHeight="1">
      <c r="A48" s="29" t="s">
        <v>46</v>
      </c>
      <c r="B48" s="60" t="s">
        <v>155</v>
      </c>
      <c r="C48" s="22"/>
      <c r="D48" s="22"/>
    </row>
    <row r="49" spans="1:4" s="13" customFormat="1" ht="18" customHeight="1">
      <c r="A49" s="29" t="s">
        <v>151</v>
      </c>
      <c r="B49" s="60" t="s">
        <v>156</v>
      </c>
      <c r="C49" s="22"/>
      <c r="D49" s="22"/>
    </row>
    <row r="50" spans="1:4" s="13" customFormat="1" ht="18" customHeight="1">
      <c r="A50" s="29" t="s">
        <v>152</v>
      </c>
      <c r="B50" s="60" t="s">
        <v>157</v>
      </c>
      <c r="C50" s="22"/>
      <c r="D50" s="22"/>
    </row>
    <row r="51" spans="1:4" s="13" customFormat="1" ht="18" customHeight="1" thickBot="1">
      <c r="A51" s="30" t="s">
        <v>153</v>
      </c>
      <c r="B51" s="146" t="s">
        <v>158</v>
      </c>
      <c r="C51" s="22"/>
      <c r="D51" s="2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27">
      <c r="A54" s="29" t="s">
        <v>48</v>
      </c>
      <c r="B54" s="60" t="s">
        <v>281</v>
      </c>
      <c r="C54" s="22"/>
      <c r="D54" s="22"/>
    </row>
    <row r="55" spans="1:4" s="13" customFormat="1" ht="18.75">
      <c r="A55" s="29" t="s">
        <v>161</v>
      </c>
      <c r="B55" s="60" t="s">
        <v>335</v>
      </c>
      <c r="C55" s="22"/>
      <c r="D55" s="22"/>
    </row>
    <row r="56" spans="1:4" s="13" customFormat="1" ht="19.5" thickBot="1">
      <c r="A56" s="30" t="s">
        <v>162</v>
      </c>
      <c r="B56" s="146" t="s">
        <v>160</v>
      </c>
      <c r="C56" s="22"/>
      <c r="D56" s="22"/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/>
      <c r="D58" s="22"/>
    </row>
    <row r="59" spans="1:4" s="13" customFormat="1" ht="18.75">
      <c r="A59" s="29" t="s">
        <v>88</v>
      </c>
      <c r="B59" s="60" t="s">
        <v>283</v>
      </c>
      <c r="C59" s="22"/>
      <c r="D59" s="22"/>
    </row>
    <row r="60" spans="1:4" s="13" customFormat="1" ht="18.75">
      <c r="A60" s="29" t="s">
        <v>106</v>
      </c>
      <c r="B60" s="60" t="s">
        <v>165</v>
      </c>
      <c r="C60" s="22"/>
      <c r="D60" s="22"/>
    </row>
    <row r="61" spans="1:4" s="13" customFormat="1" ht="19.5" thickBot="1">
      <c r="A61" s="30" t="s">
        <v>164</v>
      </c>
      <c r="B61" s="146" t="s">
        <v>166</v>
      </c>
      <c r="C61" s="22"/>
      <c r="D61" s="22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3072352</v>
      </c>
      <c r="D62" s="20">
        <f>+D7+D14+D21+D28+D35+D46+D52+D57</f>
        <v>3072352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/>
      <c r="D64" s="22"/>
    </row>
    <row r="65" spans="1:4" s="13" customFormat="1" ht="27">
      <c r="A65" s="29" t="s">
        <v>205</v>
      </c>
      <c r="B65" s="60" t="s">
        <v>169</v>
      </c>
      <c r="C65" s="22"/>
      <c r="D65" s="22"/>
    </row>
    <row r="66" spans="1:4" s="13" customFormat="1" ht="19.5" thickBot="1">
      <c r="A66" s="30" t="s">
        <v>206</v>
      </c>
      <c r="B66" s="148" t="s">
        <v>170</v>
      </c>
      <c r="C66" s="22"/>
      <c r="D66" s="22"/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/>
      <c r="D68" s="22"/>
    </row>
    <row r="69" spans="1:4" s="13" customFormat="1" ht="18.75">
      <c r="A69" s="29" t="s">
        <v>70</v>
      </c>
      <c r="B69" s="60" t="s">
        <v>174</v>
      </c>
      <c r="C69" s="22"/>
      <c r="D69" s="22"/>
    </row>
    <row r="70" spans="1:4" s="13" customFormat="1" ht="18.75">
      <c r="A70" s="29" t="s">
        <v>197</v>
      </c>
      <c r="B70" s="60" t="s">
        <v>175</v>
      </c>
      <c r="C70" s="22"/>
      <c r="D70" s="22"/>
    </row>
    <row r="71" spans="1:4" s="13" customFormat="1" ht="19.5" thickBot="1">
      <c r="A71" s="30" t="s">
        <v>198</v>
      </c>
      <c r="B71" s="146" t="s">
        <v>176</v>
      </c>
      <c r="C71" s="22"/>
      <c r="D71" s="22"/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439382</v>
      </c>
      <c r="D72" s="20">
        <f>SUM(D73:D74)</f>
        <v>439382</v>
      </c>
    </row>
    <row r="73" spans="1:4" s="13" customFormat="1" ht="18" customHeight="1">
      <c r="A73" s="28" t="s">
        <v>199</v>
      </c>
      <c r="B73" s="136" t="s">
        <v>179</v>
      </c>
      <c r="C73" s="22">
        <v>439382</v>
      </c>
      <c r="D73" s="22">
        <v>439382</v>
      </c>
    </row>
    <row r="74" spans="1:4" s="13" customFormat="1" ht="18" customHeight="1" thickBot="1">
      <c r="A74" s="30" t="s">
        <v>200</v>
      </c>
      <c r="B74" s="136" t="s">
        <v>327</v>
      </c>
      <c r="C74" s="22">
        <v>0</v>
      </c>
      <c r="D74" s="22">
        <v>0</v>
      </c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29440629</v>
      </c>
      <c r="D75" s="20">
        <f>SUM(D76:D78)</f>
        <v>29440629</v>
      </c>
    </row>
    <row r="76" spans="1:4" s="13" customFormat="1" ht="18" customHeight="1">
      <c r="A76" s="28" t="s">
        <v>201</v>
      </c>
      <c r="B76" s="136" t="s">
        <v>310</v>
      </c>
      <c r="C76" s="22"/>
      <c r="D76" s="22"/>
    </row>
    <row r="77" spans="1:4" s="13" customFormat="1" ht="18" customHeight="1">
      <c r="A77" s="29" t="s">
        <v>202</v>
      </c>
      <c r="B77" s="60" t="s">
        <v>182</v>
      </c>
      <c r="C77" s="22"/>
      <c r="D77" s="22"/>
    </row>
    <row r="78" spans="1:4" s="13" customFormat="1" ht="18" customHeight="1" thickBot="1">
      <c r="A78" s="30" t="s">
        <v>203</v>
      </c>
      <c r="B78" s="146" t="s">
        <v>319</v>
      </c>
      <c r="C78" s="22">
        <v>29440629</v>
      </c>
      <c r="D78" s="22">
        <v>29440629</v>
      </c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/>
      <c r="D80" s="22"/>
    </row>
    <row r="81" spans="1:4" s="13" customFormat="1" ht="30">
      <c r="A81" s="36" t="s">
        <v>187</v>
      </c>
      <c r="B81" s="60" t="s">
        <v>188</v>
      </c>
      <c r="C81" s="22"/>
      <c r="D81" s="22"/>
    </row>
    <row r="82" spans="1:4" s="13" customFormat="1" ht="20.25" customHeight="1">
      <c r="A82" s="36" t="s">
        <v>189</v>
      </c>
      <c r="B82" s="60" t="s">
        <v>190</v>
      </c>
      <c r="C82" s="22"/>
      <c r="D82" s="22"/>
    </row>
    <row r="83" spans="1:4" s="13" customFormat="1" ht="18" customHeight="1" thickBot="1">
      <c r="A83" s="37" t="s">
        <v>191</v>
      </c>
      <c r="B83" s="146" t="s">
        <v>192</v>
      </c>
      <c r="C83" s="22"/>
      <c r="D83" s="22"/>
    </row>
    <row r="84" spans="1:4" s="13" customFormat="1" ht="18" customHeight="1" thickBot="1">
      <c r="A84" s="34" t="s">
        <v>193</v>
      </c>
      <c r="B84" s="145" t="s">
        <v>318</v>
      </c>
      <c r="C84" s="22"/>
      <c r="D84" s="22"/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29880011</v>
      </c>
      <c r="D85" s="20">
        <f>+D63+D67+D72+D75+D79+D84</f>
        <v>29880011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32952363</v>
      </c>
      <c r="D86" s="20">
        <f>+D62+D85</f>
        <v>32952363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43" t="s">
        <v>32</v>
      </c>
      <c r="B88" s="152"/>
      <c r="C88" s="44"/>
      <c r="D88" s="44"/>
    </row>
    <row r="89" spans="1:4" s="14" customFormat="1" ht="18" customHeight="1" thickBot="1">
      <c r="A89" s="45" t="s">
        <v>2</v>
      </c>
      <c r="B89" s="153" t="s">
        <v>316</v>
      </c>
      <c r="C89" s="46">
        <f>SUM(C90:C94)</f>
        <v>32698363</v>
      </c>
      <c r="D89" s="46">
        <f>SUM(D90:D94)</f>
        <v>32583510</v>
      </c>
    </row>
    <row r="90" spans="1:4" s="7" customFormat="1" ht="18" customHeight="1">
      <c r="A90" s="47" t="s">
        <v>49</v>
      </c>
      <c r="B90" s="154" t="s">
        <v>29</v>
      </c>
      <c r="C90" s="48">
        <v>18031400</v>
      </c>
      <c r="D90" s="48">
        <v>18396793</v>
      </c>
    </row>
    <row r="91" spans="1:4" s="13" customFormat="1" ht="18" customHeight="1">
      <c r="A91" s="29" t="s">
        <v>50</v>
      </c>
      <c r="B91" s="62" t="s">
        <v>89</v>
      </c>
      <c r="C91" s="24">
        <v>3636963</v>
      </c>
      <c r="D91" s="24">
        <v>3643320</v>
      </c>
    </row>
    <row r="92" spans="1:4" s="7" customFormat="1" ht="18" customHeight="1">
      <c r="A92" s="29" t="s">
        <v>51</v>
      </c>
      <c r="B92" s="62" t="s">
        <v>68</v>
      </c>
      <c r="C92" s="32">
        <v>11030000</v>
      </c>
      <c r="D92" s="32">
        <v>10543397</v>
      </c>
    </row>
    <row r="93" spans="1:4" s="7" customFormat="1" ht="18" customHeight="1">
      <c r="A93" s="29" t="s">
        <v>52</v>
      </c>
      <c r="B93" s="155" t="s">
        <v>90</v>
      </c>
      <c r="C93" s="32"/>
      <c r="D93" s="32"/>
    </row>
    <row r="94" spans="1:4" s="7" customFormat="1" ht="18" customHeight="1">
      <c r="A94" s="29" t="s">
        <v>60</v>
      </c>
      <c r="B94" s="156" t="s">
        <v>91</v>
      </c>
      <c r="C94" s="32">
        <f>SUM(C95:C104)</f>
        <v>0</v>
      </c>
      <c r="D94" s="32">
        <f>SUM(D95:D104)</f>
        <v>0</v>
      </c>
    </row>
    <row r="95" spans="1:4" s="7" customFormat="1" ht="18" customHeight="1">
      <c r="A95" s="29" t="s">
        <v>53</v>
      </c>
      <c r="B95" s="62" t="s">
        <v>210</v>
      </c>
      <c r="C95" s="63"/>
      <c r="D95" s="63"/>
    </row>
    <row r="96" spans="1:4" s="7" customFormat="1" ht="18" customHeight="1">
      <c r="A96" s="29" t="s">
        <v>54</v>
      </c>
      <c r="B96" s="64" t="s">
        <v>211</v>
      </c>
      <c r="C96" s="63"/>
      <c r="D96" s="63"/>
    </row>
    <row r="97" spans="1:4" s="7" customFormat="1" ht="18" customHeight="1">
      <c r="A97" s="29" t="s">
        <v>61</v>
      </c>
      <c r="B97" s="62" t="s">
        <v>212</v>
      </c>
      <c r="C97" s="63"/>
      <c r="D97" s="63"/>
    </row>
    <row r="98" spans="1:4" s="7" customFormat="1" ht="18" customHeight="1">
      <c r="A98" s="29" t="s">
        <v>62</v>
      </c>
      <c r="B98" s="62" t="s">
        <v>323</v>
      </c>
      <c r="C98" s="63"/>
      <c r="D98" s="63"/>
    </row>
    <row r="99" spans="1:4" s="7" customFormat="1" ht="18" customHeight="1">
      <c r="A99" s="29" t="s">
        <v>63</v>
      </c>
      <c r="B99" s="64" t="s">
        <v>214</v>
      </c>
      <c r="C99" s="63"/>
      <c r="D99" s="63"/>
    </row>
    <row r="100" spans="1:4" s="7" customFormat="1" ht="18" customHeight="1">
      <c r="A100" s="29" t="s">
        <v>64</v>
      </c>
      <c r="B100" s="64" t="s">
        <v>215</v>
      </c>
      <c r="C100" s="63"/>
      <c r="D100" s="63"/>
    </row>
    <row r="101" spans="1:4" s="7" customFormat="1" ht="18" customHeight="1">
      <c r="A101" s="29" t="s">
        <v>66</v>
      </c>
      <c r="B101" s="62" t="s">
        <v>324</v>
      </c>
      <c r="C101" s="63"/>
      <c r="D101" s="63"/>
    </row>
    <row r="102" spans="1:4" s="7" customFormat="1" ht="18" customHeight="1">
      <c r="A102" s="49" t="s">
        <v>92</v>
      </c>
      <c r="B102" s="65" t="s">
        <v>217</v>
      </c>
      <c r="C102" s="63"/>
      <c r="D102" s="63"/>
    </row>
    <row r="103" spans="1:4" s="7" customFormat="1" ht="18" customHeight="1">
      <c r="A103" s="29" t="s">
        <v>208</v>
      </c>
      <c r="B103" s="65" t="s">
        <v>218</v>
      </c>
      <c r="C103" s="63"/>
      <c r="D103" s="63"/>
    </row>
    <row r="104" spans="1:4" s="7" customFormat="1" ht="18" customHeight="1" thickBot="1">
      <c r="A104" s="50" t="s">
        <v>209</v>
      </c>
      <c r="B104" s="66" t="s">
        <v>219</v>
      </c>
      <c r="C104" s="67"/>
      <c r="D104" s="67"/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254000</v>
      </c>
      <c r="D105" s="20">
        <f>+D106+D108+D110</f>
        <v>368853</v>
      </c>
    </row>
    <row r="106" spans="1:4" s="7" customFormat="1" ht="18" customHeight="1">
      <c r="A106" s="28" t="s">
        <v>55</v>
      </c>
      <c r="B106" s="62" t="s">
        <v>105</v>
      </c>
      <c r="C106" s="22">
        <v>254000</v>
      </c>
      <c r="D106" s="22">
        <v>368853</v>
      </c>
    </row>
    <row r="107" spans="1:4" s="7" customFormat="1" ht="18" customHeight="1">
      <c r="A107" s="28" t="s">
        <v>56</v>
      </c>
      <c r="B107" s="65" t="s">
        <v>223</v>
      </c>
      <c r="C107" s="68"/>
      <c r="D107" s="68"/>
    </row>
    <row r="108" spans="1:4" s="7" customFormat="1" ht="18" customHeight="1">
      <c r="A108" s="28" t="s">
        <v>57</v>
      </c>
      <c r="B108" s="65" t="s">
        <v>93</v>
      </c>
      <c r="C108" s="24"/>
      <c r="D108" s="24"/>
    </row>
    <row r="109" spans="1:4" s="7" customFormat="1" ht="18" customHeight="1">
      <c r="A109" s="28" t="s">
        <v>58</v>
      </c>
      <c r="B109" s="65" t="s">
        <v>224</v>
      </c>
      <c r="C109" s="51"/>
      <c r="D109" s="51"/>
    </row>
    <row r="110" spans="1:4" s="7" customFormat="1" ht="18" customHeight="1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51"/>
      <c r="D111" s="51"/>
    </row>
    <row r="112" spans="1:4" s="7" customFormat="1" ht="25.5">
      <c r="A112" s="28" t="s">
        <v>67</v>
      </c>
      <c r="B112" s="69" t="s">
        <v>229</v>
      </c>
      <c r="C112" s="70"/>
      <c r="D112" s="70"/>
    </row>
    <row r="113" spans="1:4" s="7" customFormat="1" ht="25.5">
      <c r="A113" s="28" t="s">
        <v>94</v>
      </c>
      <c r="B113" s="62" t="s">
        <v>213</v>
      </c>
      <c r="C113" s="70"/>
      <c r="D113" s="70"/>
    </row>
    <row r="114" spans="1:4" s="7" customFormat="1" ht="18.75">
      <c r="A114" s="28" t="s">
        <v>95</v>
      </c>
      <c r="B114" s="62" t="s">
        <v>228</v>
      </c>
      <c r="C114" s="70"/>
      <c r="D114" s="70"/>
    </row>
    <row r="115" spans="1:4" s="7" customFormat="1" ht="18.75">
      <c r="A115" s="28" t="s">
        <v>96</v>
      </c>
      <c r="B115" s="62" t="s">
        <v>227</v>
      </c>
      <c r="C115" s="70"/>
      <c r="D115" s="70"/>
    </row>
    <row r="116" spans="1:4" s="7" customFormat="1" ht="25.5">
      <c r="A116" s="28" t="s">
        <v>220</v>
      </c>
      <c r="B116" s="62" t="s">
        <v>216</v>
      </c>
      <c r="C116" s="70"/>
      <c r="D116" s="70"/>
    </row>
    <row r="117" spans="1:4" s="7" customFormat="1" ht="18.75">
      <c r="A117" s="28" t="s">
        <v>221</v>
      </c>
      <c r="B117" s="62" t="s">
        <v>226</v>
      </c>
      <c r="C117" s="70"/>
      <c r="D117" s="70"/>
    </row>
    <row r="118" spans="1:4" s="7" customFormat="1" ht="26.25" thickBot="1">
      <c r="A118" s="49" t="s">
        <v>222</v>
      </c>
      <c r="B118" s="62" t="s">
        <v>225</v>
      </c>
      <c r="C118" s="71"/>
      <c r="D118" s="71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/>
      <c r="D120" s="22"/>
    </row>
    <row r="121" spans="1:4" s="7" customFormat="1" ht="18" customHeight="1" thickBot="1">
      <c r="A121" s="30" t="s">
        <v>39</v>
      </c>
      <c r="B121" s="65" t="s">
        <v>34</v>
      </c>
      <c r="C121" s="32"/>
      <c r="D121" s="32"/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32952363</v>
      </c>
      <c r="D122" s="20">
        <f>+D89+D105+D119</f>
        <v>32952363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51"/>
      <c r="D124" s="51"/>
    </row>
    <row r="125" spans="1:4" s="7" customFormat="1" ht="18" customHeight="1">
      <c r="A125" s="28" t="s">
        <v>43</v>
      </c>
      <c r="B125" s="69" t="s">
        <v>326</v>
      </c>
      <c r="C125" s="51"/>
      <c r="D125" s="51"/>
    </row>
    <row r="126" spans="1:4" s="7" customFormat="1" ht="18" customHeight="1" thickBot="1">
      <c r="A126" s="49" t="s">
        <v>44</v>
      </c>
      <c r="B126" s="160" t="s">
        <v>233</v>
      </c>
      <c r="C126" s="51"/>
      <c r="D126" s="51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51"/>
      <c r="D128" s="51"/>
    </row>
    <row r="129" spans="1:4" s="7" customFormat="1" ht="18" customHeight="1">
      <c r="A129" s="28" t="s">
        <v>46</v>
      </c>
      <c r="B129" s="69" t="s">
        <v>235</v>
      </c>
      <c r="C129" s="51"/>
      <c r="D129" s="51"/>
    </row>
    <row r="130" spans="1:4" s="7" customFormat="1" ht="18" customHeight="1">
      <c r="A130" s="28" t="s">
        <v>151</v>
      </c>
      <c r="B130" s="69" t="s">
        <v>236</v>
      </c>
      <c r="C130" s="51"/>
      <c r="D130" s="51"/>
    </row>
    <row r="131" spans="1:4" s="7" customFormat="1" ht="18" customHeight="1" thickBot="1">
      <c r="A131" s="49" t="s">
        <v>152</v>
      </c>
      <c r="B131" s="160" t="s">
        <v>237</v>
      </c>
      <c r="C131" s="51"/>
      <c r="D131" s="51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51"/>
      <c r="D133" s="51"/>
    </row>
    <row r="134" spans="1:4" s="7" customFormat="1" ht="18" customHeight="1">
      <c r="A134" s="28" t="s">
        <v>48</v>
      </c>
      <c r="B134" s="69" t="s">
        <v>248</v>
      </c>
      <c r="C134" s="24"/>
      <c r="D134" s="24"/>
    </row>
    <row r="135" spans="1:4" s="7" customFormat="1" ht="18" customHeight="1">
      <c r="A135" s="28" t="s">
        <v>161</v>
      </c>
      <c r="B135" s="69" t="s">
        <v>240</v>
      </c>
      <c r="C135" s="51"/>
      <c r="D135" s="51"/>
    </row>
    <row r="136" spans="1:4" s="7" customFormat="1" ht="18" customHeight="1" thickBot="1">
      <c r="A136" s="49" t="s">
        <v>162</v>
      </c>
      <c r="B136" s="160" t="s">
        <v>289</v>
      </c>
      <c r="C136" s="51"/>
      <c r="D136" s="51"/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51"/>
      <c r="D138" s="51"/>
    </row>
    <row r="139" spans="1:4" s="7" customFormat="1" ht="18" customHeight="1">
      <c r="A139" s="28" t="s">
        <v>88</v>
      </c>
      <c r="B139" s="69" t="s">
        <v>243</v>
      </c>
      <c r="C139" s="51"/>
      <c r="D139" s="51"/>
    </row>
    <row r="140" spans="1:4" s="7" customFormat="1" ht="18" customHeight="1">
      <c r="A140" s="28" t="s">
        <v>106</v>
      </c>
      <c r="B140" s="69" t="s">
        <v>244</v>
      </c>
      <c r="C140" s="51"/>
      <c r="D140" s="51"/>
    </row>
    <row r="141" spans="1:4" s="7" customFormat="1" ht="18" customHeight="1" thickBot="1">
      <c r="A141" s="28" t="s">
        <v>164</v>
      </c>
      <c r="B141" s="69" t="s">
        <v>245</v>
      </c>
      <c r="C141" s="51"/>
      <c r="D141" s="51"/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32952363</v>
      </c>
      <c r="D143" s="53">
        <f>+D122+D142</f>
        <v>32952363</v>
      </c>
    </row>
    <row r="144" spans="1:4" s="7" customFormat="1" ht="18" customHeight="1" thickBot="1">
      <c r="A144" s="55"/>
      <c r="B144" s="56"/>
      <c r="C144" s="42"/>
      <c r="D144" s="42"/>
    </row>
    <row r="145" spans="1:6" s="7" customFormat="1" ht="18" customHeight="1" thickBot="1">
      <c r="A145" s="57" t="s">
        <v>307</v>
      </c>
      <c r="B145" s="58"/>
      <c r="C145" s="59">
        <v>6</v>
      </c>
      <c r="D145" s="59">
        <v>5</v>
      </c>
      <c r="E145" s="15"/>
      <c r="F145" s="15"/>
    </row>
    <row r="146" spans="1:4" s="13" customFormat="1" ht="18" customHeight="1" thickBot="1">
      <c r="A146" s="57" t="s">
        <v>102</v>
      </c>
      <c r="B146" s="58"/>
      <c r="C146" s="59"/>
      <c r="D146" s="59"/>
    </row>
    <row r="147" spans="3:4" s="7" customFormat="1" ht="18" customHeight="1">
      <c r="C147" s="16"/>
      <c r="D147" s="16"/>
    </row>
  </sheetData>
  <sheetProtection/>
  <mergeCells count="3">
    <mergeCell ref="B2:D2"/>
    <mergeCell ref="A1:D1"/>
    <mergeCell ref="A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2019.09.30
&amp;10
&amp;R&amp;"Times New Roman CE,Félkövér dőlt"&amp;11 9.4.1. melléklet a 9/2019 (XI.29.)   önkormányzati rendelethez</oddHeader>
  </headerFooter>
  <rowBreaks count="1" manualBreakCount="1">
    <brk id="87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5.125" style="4" bestFit="1" customWidth="1"/>
    <col min="4" max="4" width="21.625" style="4" customWidth="1"/>
    <col min="5" max="16384" width="9.375" style="5" customWidth="1"/>
  </cols>
  <sheetData>
    <row r="1" spans="1:4" s="7" customFormat="1" ht="38.25" customHeight="1">
      <c r="A1" s="284" t="s">
        <v>366</v>
      </c>
      <c r="B1" s="284"/>
      <c r="C1" s="284"/>
      <c r="D1" s="284"/>
    </row>
    <row r="2" spans="1:4" s="7" customFormat="1" ht="18" customHeight="1">
      <c r="A2" s="137"/>
      <c r="B2" s="283" t="s">
        <v>311</v>
      </c>
      <c r="C2" s="283"/>
      <c r="D2" s="283"/>
    </row>
    <row r="3" spans="1:3" s="7" customFormat="1" ht="18" customHeight="1">
      <c r="A3" s="272" t="s">
        <v>0</v>
      </c>
      <c r="B3" s="272"/>
      <c r="C3" s="272"/>
    </row>
    <row r="4" spans="1:4" s="7" customFormat="1" ht="18" customHeight="1" thickBot="1">
      <c r="A4" s="273"/>
      <c r="B4" s="273"/>
      <c r="C4" s="8"/>
      <c r="D4" s="8" t="s">
        <v>372</v>
      </c>
    </row>
    <row r="5" spans="1:4" s="7" customFormat="1" ht="29.25" thickBot="1">
      <c r="A5" s="176" t="s">
        <v>37</v>
      </c>
      <c r="B5" s="174" t="s">
        <v>1</v>
      </c>
      <c r="C5" s="175" t="s">
        <v>284</v>
      </c>
      <c r="D5" s="175" t="s">
        <v>333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8" customHeight="1" thickBot="1">
      <c r="A7" s="19" t="s">
        <v>2</v>
      </c>
      <c r="B7" s="143" t="s">
        <v>126</v>
      </c>
      <c r="C7" s="20">
        <f>SUM(C8:C11)</f>
        <v>0</v>
      </c>
      <c r="D7" s="20">
        <f>SUM(D8:D11)</f>
        <v>0</v>
      </c>
    </row>
    <row r="8" spans="1:4" s="13" customFormat="1" ht="27">
      <c r="A8" s="28" t="s">
        <v>49</v>
      </c>
      <c r="B8" s="136" t="s">
        <v>290</v>
      </c>
      <c r="C8" s="22"/>
      <c r="D8" s="22"/>
    </row>
    <row r="9" spans="1:4" s="13" customFormat="1" ht="27">
      <c r="A9" s="29" t="s">
        <v>50</v>
      </c>
      <c r="B9" s="60" t="s">
        <v>291</v>
      </c>
      <c r="C9" s="22"/>
      <c r="D9" s="22"/>
    </row>
    <row r="10" spans="1:4" s="13" customFormat="1" ht="27">
      <c r="A10" s="29" t="s">
        <v>51</v>
      </c>
      <c r="B10" s="60" t="s">
        <v>292</v>
      </c>
      <c r="C10" s="22"/>
      <c r="D10" s="22"/>
    </row>
    <row r="11" spans="1:4" s="13" customFormat="1" ht="18.75">
      <c r="A11" s="29" t="s">
        <v>286</v>
      </c>
      <c r="B11" s="60" t="s">
        <v>293</v>
      </c>
      <c r="C11" s="22"/>
      <c r="D11" s="22"/>
    </row>
    <row r="12" spans="1:4" s="13" customFormat="1" ht="25.5">
      <c r="A12" s="29" t="s">
        <v>60</v>
      </c>
      <c r="B12" s="144" t="s">
        <v>295</v>
      </c>
      <c r="C12" s="25"/>
      <c r="D12" s="25"/>
    </row>
    <row r="13" spans="1:4" s="13" customFormat="1" ht="19.5" thickBot="1">
      <c r="A13" s="30" t="s">
        <v>287</v>
      </c>
      <c r="B13" s="60" t="s">
        <v>294</v>
      </c>
      <c r="C13" s="26"/>
      <c r="D13" s="26"/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0</v>
      </c>
      <c r="D14" s="20">
        <f>+D15+D16+D17+D18+D19</f>
        <v>0</v>
      </c>
    </row>
    <row r="15" spans="1:4" s="13" customFormat="1" ht="18" customHeight="1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2"/>
      <c r="D16" s="22"/>
    </row>
    <row r="17" spans="1:4" s="13" customFormat="1" ht="27">
      <c r="A17" s="29" t="s">
        <v>57</v>
      </c>
      <c r="B17" s="60" t="s">
        <v>275</v>
      </c>
      <c r="C17" s="22"/>
      <c r="D17" s="22"/>
    </row>
    <row r="18" spans="1:4" s="13" customFormat="1" ht="27">
      <c r="A18" s="29" t="s">
        <v>58</v>
      </c>
      <c r="B18" s="60" t="s">
        <v>276</v>
      </c>
      <c r="C18" s="22"/>
      <c r="D18" s="22"/>
    </row>
    <row r="19" spans="1:4" s="13" customFormat="1" ht="25.5">
      <c r="A19" s="29" t="s">
        <v>59</v>
      </c>
      <c r="B19" s="18" t="s">
        <v>296</v>
      </c>
      <c r="C19" s="22"/>
      <c r="D19" s="22"/>
    </row>
    <row r="20" spans="1:4" s="13" customFormat="1" ht="19.5" thickBot="1">
      <c r="A20" s="30" t="s">
        <v>65</v>
      </c>
      <c r="B20" s="146" t="s">
        <v>129</v>
      </c>
      <c r="C20" s="32"/>
      <c r="D20" s="32"/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/>
      <c r="D22" s="22"/>
    </row>
    <row r="23" spans="1:4" s="13" customFormat="1" ht="27">
      <c r="A23" s="29" t="s">
        <v>39</v>
      </c>
      <c r="B23" s="60" t="s">
        <v>130</v>
      </c>
      <c r="C23" s="22"/>
      <c r="D23" s="22"/>
    </row>
    <row r="24" spans="1:4" s="13" customFormat="1" ht="27">
      <c r="A24" s="29" t="s">
        <v>40</v>
      </c>
      <c r="B24" s="60" t="s">
        <v>277</v>
      </c>
      <c r="C24" s="22"/>
      <c r="D24" s="22"/>
    </row>
    <row r="25" spans="1:4" s="13" customFormat="1" ht="27">
      <c r="A25" s="29" t="s">
        <v>41</v>
      </c>
      <c r="B25" s="60" t="s">
        <v>278</v>
      </c>
      <c r="C25" s="22"/>
      <c r="D25" s="22"/>
    </row>
    <row r="26" spans="1:4" s="13" customFormat="1" ht="18.75">
      <c r="A26" s="29" t="s">
        <v>77</v>
      </c>
      <c r="B26" s="60" t="s">
        <v>131</v>
      </c>
      <c r="C26" s="22"/>
      <c r="D26" s="22"/>
    </row>
    <row r="27" spans="1:4" s="13" customFormat="1" ht="18" customHeight="1" thickBot="1">
      <c r="A27" s="30" t="s">
        <v>78</v>
      </c>
      <c r="B27" s="146" t="s">
        <v>132</v>
      </c>
      <c r="C27" s="32"/>
      <c r="D27" s="32"/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0</v>
      </c>
      <c r="D28" s="20">
        <f>+D29+D32+D33+D34</f>
        <v>0</v>
      </c>
    </row>
    <row r="29" spans="1:4" s="13" customFormat="1" ht="18" customHeight="1">
      <c r="A29" s="28" t="s">
        <v>134</v>
      </c>
      <c r="B29" s="136" t="s">
        <v>140</v>
      </c>
      <c r="C29" s="33">
        <f>+C30+C31</f>
        <v>0</v>
      </c>
      <c r="D29" s="33">
        <f>+D30+D31</f>
        <v>0</v>
      </c>
    </row>
    <row r="30" spans="1:4" s="13" customFormat="1" ht="18" customHeight="1">
      <c r="A30" s="29" t="s">
        <v>135</v>
      </c>
      <c r="B30" s="60" t="s">
        <v>298</v>
      </c>
      <c r="C30" s="22"/>
      <c r="D30" s="22"/>
    </row>
    <row r="31" spans="1:4" s="13" customFormat="1" ht="18" customHeight="1">
      <c r="A31" s="29" t="s">
        <v>136</v>
      </c>
      <c r="B31" s="60" t="s">
        <v>299</v>
      </c>
      <c r="C31" s="22"/>
      <c r="D31" s="22"/>
    </row>
    <row r="32" spans="1:4" s="13" customFormat="1" ht="18" customHeight="1">
      <c r="A32" s="29" t="s">
        <v>137</v>
      </c>
      <c r="B32" s="60" t="s">
        <v>300</v>
      </c>
      <c r="C32" s="22"/>
      <c r="D32" s="22"/>
    </row>
    <row r="33" spans="1:4" s="13" customFormat="1" ht="18.75">
      <c r="A33" s="29" t="s">
        <v>138</v>
      </c>
      <c r="B33" s="60" t="s">
        <v>141</v>
      </c>
      <c r="C33" s="22"/>
      <c r="D33" s="22"/>
    </row>
    <row r="34" spans="1:4" s="13" customFormat="1" ht="18" customHeight="1" thickBot="1">
      <c r="A34" s="30" t="s">
        <v>139</v>
      </c>
      <c r="B34" s="146" t="s">
        <v>142</v>
      </c>
      <c r="C34" s="22"/>
      <c r="D34" s="22"/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0</v>
      </c>
      <c r="D35" s="20">
        <f>SUM(D36:D45)</f>
        <v>0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2"/>
      <c r="D37" s="22"/>
    </row>
    <row r="38" spans="1:4" s="13" customFormat="1" ht="18" customHeight="1">
      <c r="A38" s="29" t="s">
        <v>44</v>
      </c>
      <c r="B38" s="60" t="s">
        <v>302</v>
      </c>
      <c r="C38" s="22"/>
      <c r="D38" s="22"/>
    </row>
    <row r="39" spans="1:4" s="13" customFormat="1" ht="18" customHeight="1">
      <c r="A39" s="29" t="s">
        <v>81</v>
      </c>
      <c r="B39" s="60" t="s">
        <v>303</v>
      </c>
      <c r="C39" s="22"/>
      <c r="D39" s="22"/>
    </row>
    <row r="40" spans="1:4" s="13" customFormat="1" ht="18" customHeight="1">
      <c r="A40" s="29" t="s">
        <v>82</v>
      </c>
      <c r="B40" s="60" t="s">
        <v>304</v>
      </c>
      <c r="C40" s="22"/>
      <c r="D40" s="22"/>
    </row>
    <row r="41" spans="1:4" s="13" customFormat="1" ht="18" customHeight="1">
      <c r="A41" s="29" t="s">
        <v>83</v>
      </c>
      <c r="B41" s="60" t="s">
        <v>305</v>
      </c>
      <c r="C41" s="22"/>
      <c r="D41" s="22"/>
    </row>
    <row r="42" spans="1:4" s="13" customFormat="1" ht="18" customHeight="1">
      <c r="A42" s="29" t="s">
        <v>84</v>
      </c>
      <c r="B42" s="60" t="s">
        <v>147</v>
      </c>
      <c r="C42" s="22"/>
      <c r="D42" s="22"/>
    </row>
    <row r="43" spans="1:4" s="13" customFormat="1" ht="18" customHeight="1">
      <c r="A43" s="29" t="s">
        <v>85</v>
      </c>
      <c r="B43" s="60" t="s">
        <v>148</v>
      </c>
      <c r="C43" s="22"/>
      <c r="D43" s="22"/>
    </row>
    <row r="44" spans="1:4" s="13" customFormat="1" ht="18" customHeight="1">
      <c r="A44" s="29" t="s">
        <v>144</v>
      </c>
      <c r="B44" s="60" t="s">
        <v>149</v>
      </c>
      <c r="C44" s="22"/>
      <c r="D44" s="22"/>
    </row>
    <row r="45" spans="1:4" s="13" customFormat="1" ht="18" customHeight="1" thickBot="1">
      <c r="A45" s="30" t="s">
        <v>145</v>
      </c>
      <c r="B45" s="146" t="s">
        <v>306</v>
      </c>
      <c r="C45" s="22"/>
      <c r="D45" s="2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/>
      <c r="D47" s="22"/>
    </row>
    <row r="48" spans="1:4" s="13" customFormat="1" ht="18" customHeight="1">
      <c r="A48" s="29" t="s">
        <v>46</v>
      </c>
      <c r="B48" s="60" t="s">
        <v>155</v>
      </c>
      <c r="C48" s="22"/>
      <c r="D48" s="22"/>
    </row>
    <row r="49" spans="1:4" s="13" customFormat="1" ht="18" customHeight="1">
      <c r="A49" s="29" t="s">
        <v>151</v>
      </c>
      <c r="B49" s="60" t="s">
        <v>156</v>
      </c>
      <c r="C49" s="22"/>
      <c r="D49" s="22"/>
    </row>
    <row r="50" spans="1:4" s="13" customFormat="1" ht="18" customHeight="1">
      <c r="A50" s="29" t="s">
        <v>152</v>
      </c>
      <c r="B50" s="60" t="s">
        <v>157</v>
      </c>
      <c r="C50" s="22"/>
      <c r="D50" s="22"/>
    </row>
    <row r="51" spans="1:4" s="13" customFormat="1" ht="18" customHeight="1" thickBot="1">
      <c r="A51" s="30" t="s">
        <v>153</v>
      </c>
      <c r="B51" s="146" t="s">
        <v>158</v>
      </c>
      <c r="C51" s="22"/>
      <c r="D51" s="2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27">
      <c r="A54" s="29" t="s">
        <v>48</v>
      </c>
      <c r="B54" s="60" t="s">
        <v>281</v>
      </c>
      <c r="C54" s="22"/>
      <c r="D54" s="22"/>
    </row>
    <row r="55" spans="1:4" s="13" customFormat="1" ht="18.75">
      <c r="A55" s="29" t="s">
        <v>161</v>
      </c>
      <c r="B55" s="60" t="s">
        <v>159</v>
      </c>
      <c r="C55" s="22"/>
      <c r="D55" s="22"/>
    </row>
    <row r="56" spans="1:4" s="13" customFormat="1" ht="19.5" thickBot="1">
      <c r="A56" s="30" t="s">
        <v>162</v>
      </c>
      <c r="B56" s="146" t="s">
        <v>160</v>
      </c>
      <c r="C56" s="32"/>
      <c r="D56" s="32"/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/>
      <c r="D58" s="22"/>
    </row>
    <row r="59" spans="1:4" s="13" customFormat="1" ht="18.75">
      <c r="A59" s="29" t="s">
        <v>88</v>
      </c>
      <c r="B59" s="60" t="s">
        <v>283</v>
      </c>
      <c r="C59" s="22"/>
      <c r="D59" s="22"/>
    </row>
    <row r="60" spans="1:4" s="13" customFormat="1" ht="18.75">
      <c r="A60" s="29" t="s">
        <v>106</v>
      </c>
      <c r="B60" s="60" t="s">
        <v>165</v>
      </c>
      <c r="C60" s="22"/>
      <c r="D60" s="22"/>
    </row>
    <row r="61" spans="1:4" s="13" customFormat="1" ht="19.5" thickBot="1">
      <c r="A61" s="30" t="s">
        <v>164</v>
      </c>
      <c r="B61" s="146" t="s">
        <v>166</v>
      </c>
      <c r="C61" s="24"/>
      <c r="D61" s="24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0</v>
      </c>
      <c r="D62" s="20">
        <f>+D7+D14+D21+D28+D35+D46+D52+D57</f>
        <v>0</v>
      </c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/>
      <c r="D64" s="22"/>
    </row>
    <row r="65" spans="1:4" s="13" customFormat="1" ht="27">
      <c r="A65" s="29" t="s">
        <v>205</v>
      </c>
      <c r="B65" s="60" t="s">
        <v>169</v>
      </c>
      <c r="C65" s="22"/>
      <c r="D65" s="22"/>
    </row>
    <row r="66" spans="1:4" s="13" customFormat="1" ht="19.5" thickBot="1">
      <c r="A66" s="30" t="s">
        <v>206</v>
      </c>
      <c r="B66" s="148" t="s">
        <v>170</v>
      </c>
      <c r="C66" s="22"/>
      <c r="D66" s="22"/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/>
      <c r="D68" s="22"/>
    </row>
    <row r="69" spans="1:4" s="13" customFormat="1" ht="18.75">
      <c r="A69" s="29" t="s">
        <v>70</v>
      </c>
      <c r="B69" s="60" t="s">
        <v>174</v>
      </c>
      <c r="C69" s="22"/>
      <c r="D69" s="22"/>
    </row>
    <row r="70" spans="1:4" s="13" customFormat="1" ht="18.75">
      <c r="A70" s="29" t="s">
        <v>197</v>
      </c>
      <c r="B70" s="60" t="s">
        <v>175</v>
      </c>
      <c r="C70" s="22"/>
      <c r="D70" s="22"/>
    </row>
    <row r="71" spans="1:4" s="13" customFormat="1" ht="19.5" thickBot="1">
      <c r="A71" s="30" t="s">
        <v>198</v>
      </c>
      <c r="B71" s="146" t="s">
        <v>176</v>
      </c>
      <c r="C71" s="22"/>
      <c r="D71" s="22"/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0</v>
      </c>
      <c r="D72" s="20">
        <f>SUM(D73:D74)</f>
        <v>0</v>
      </c>
    </row>
    <row r="73" spans="1:4" s="13" customFormat="1" ht="18" customHeight="1">
      <c r="A73" s="28" t="s">
        <v>199</v>
      </c>
      <c r="B73" s="136" t="s">
        <v>179</v>
      </c>
      <c r="C73" s="22"/>
      <c r="D73" s="22"/>
    </row>
    <row r="74" spans="1:4" s="13" customFormat="1" ht="18" customHeight="1" thickBot="1">
      <c r="A74" s="30" t="s">
        <v>200</v>
      </c>
      <c r="B74" s="136" t="s">
        <v>327</v>
      </c>
      <c r="C74" s="22"/>
      <c r="D74" s="22"/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0</v>
      </c>
      <c r="D75" s="20">
        <f>SUM(D76:D78)</f>
        <v>0</v>
      </c>
    </row>
    <row r="76" spans="1:4" s="13" customFormat="1" ht="18" customHeight="1">
      <c r="A76" s="28" t="s">
        <v>201</v>
      </c>
      <c r="B76" s="136" t="s">
        <v>310</v>
      </c>
      <c r="C76" s="22"/>
      <c r="D76" s="22"/>
    </row>
    <row r="77" spans="1:4" s="13" customFormat="1" ht="18" customHeight="1">
      <c r="A77" s="29" t="s">
        <v>202</v>
      </c>
      <c r="B77" s="60" t="s">
        <v>182</v>
      </c>
      <c r="C77" s="22"/>
      <c r="D77" s="22"/>
    </row>
    <row r="78" spans="1:4" s="13" customFormat="1" ht="18" customHeight="1" thickBot="1">
      <c r="A78" s="30" t="s">
        <v>203</v>
      </c>
      <c r="B78" s="146" t="s">
        <v>319</v>
      </c>
      <c r="C78" s="22"/>
      <c r="D78" s="22"/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/>
      <c r="D80" s="22"/>
    </row>
    <row r="81" spans="1:4" s="13" customFormat="1" ht="30">
      <c r="A81" s="36" t="s">
        <v>187</v>
      </c>
      <c r="B81" s="60" t="s">
        <v>188</v>
      </c>
      <c r="C81" s="22"/>
      <c r="D81" s="22"/>
    </row>
    <row r="82" spans="1:4" s="13" customFormat="1" ht="20.25" customHeight="1">
      <c r="A82" s="36" t="s">
        <v>189</v>
      </c>
      <c r="B82" s="60" t="s">
        <v>190</v>
      </c>
      <c r="C82" s="22"/>
      <c r="D82" s="22"/>
    </row>
    <row r="83" spans="1:4" s="13" customFormat="1" ht="18" customHeight="1" thickBot="1">
      <c r="A83" s="37" t="s">
        <v>191</v>
      </c>
      <c r="B83" s="146" t="s">
        <v>192</v>
      </c>
      <c r="C83" s="22"/>
      <c r="D83" s="22"/>
    </row>
    <row r="84" spans="1:4" s="13" customFormat="1" ht="18" customHeight="1" thickBot="1">
      <c r="A84" s="34" t="s">
        <v>193</v>
      </c>
      <c r="B84" s="145" t="s">
        <v>318</v>
      </c>
      <c r="C84" s="38"/>
      <c r="D84" s="38"/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0</v>
      </c>
      <c r="D85" s="20">
        <f>+D63+D67+D72+D75+D79+D84</f>
        <v>0</v>
      </c>
    </row>
    <row r="86" spans="1:4" s="13" customFormat="1" ht="18" customHeight="1" thickBot="1">
      <c r="A86" s="39" t="s">
        <v>207</v>
      </c>
      <c r="B86" s="150" t="s">
        <v>273</v>
      </c>
      <c r="C86" s="20">
        <f>+C62+C85</f>
        <v>0</v>
      </c>
      <c r="D86" s="20">
        <f>+D62+D85</f>
        <v>0</v>
      </c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43" t="s">
        <v>32</v>
      </c>
      <c r="B88" s="152"/>
      <c r="C88" s="44"/>
      <c r="D88" s="44"/>
    </row>
    <row r="89" spans="1:4" s="14" customFormat="1" ht="18" customHeight="1" thickBot="1">
      <c r="A89" s="45" t="s">
        <v>2</v>
      </c>
      <c r="B89" s="153" t="s">
        <v>316</v>
      </c>
      <c r="C89" s="46">
        <f>SUM(C90:C94)</f>
        <v>0</v>
      </c>
      <c r="D89" s="46">
        <f>SUM(D90:D94)</f>
        <v>0</v>
      </c>
    </row>
    <row r="90" spans="1:4" s="7" customFormat="1" ht="18" customHeight="1">
      <c r="A90" s="47" t="s">
        <v>49</v>
      </c>
      <c r="B90" s="154" t="s">
        <v>29</v>
      </c>
      <c r="C90" s="22"/>
      <c r="D90" s="22"/>
    </row>
    <row r="91" spans="1:4" s="13" customFormat="1" ht="18" customHeight="1">
      <c r="A91" s="29" t="s">
        <v>50</v>
      </c>
      <c r="B91" s="62" t="s">
        <v>89</v>
      </c>
      <c r="C91" s="22"/>
      <c r="D91" s="22"/>
    </row>
    <row r="92" spans="1:4" s="7" customFormat="1" ht="18" customHeight="1">
      <c r="A92" s="29" t="s">
        <v>51</v>
      </c>
      <c r="B92" s="62" t="s">
        <v>68</v>
      </c>
      <c r="C92" s="22"/>
      <c r="D92" s="22"/>
    </row>
    <row r="93" spans="1:4" s="7" customFormat="1" ht="18" customHeight="1">
      <c r="A93" s="29" t="s">
        <v>52</v>
      </c>
      <c r="B93" s="155" t="s">
        <v>90</v>
      </c>
      <c r="C93" s="22"/>
      <c r="D93" s="22"/>
    </row>
    <row r="94" spans="1:4" s="7" customFormat="1" ht="18" customHeight="1">
      <c r="A94" s="29" t="s">
        <v>60</v>
      </c>
      <c r="B94" s="156" t="s">
        <v>91</v>
      </c>
      <c r="C94" s="32">
        <f>SUM(C95:C104)</f>
        <v>0</v>
      </c>
      <c r="D94" s="32">
        <f>SUM(D95:D104)</f>
        <v>0</v>
      </c>
    </row>
    <row r="95" spans="1:4" s="7" customFormat="1" ht="18" customHeight="1">
      <c r="A95" s="29" t="s">
        <v>53</v>
      </c>
      <c r="B95" s="62" t="s">
        <v>210</v>
      </c>
      <c r="C95" s="22"/>
      <c r="D95" s="22"/>
    </row>
    <row r="96" spans="1:4" s="7" customFormat="1" ht="18" customHeight="1">
      <c r="A96" s="29" t="s">
        <v>54</v>
      </c>
      <c r="B96" s="64" t="s">
        <v>211</v>
      </c>
      <c r="C96" s="22"/>
      <c r="D96" s="22"/>
    </row>
    <row r="97" spans="1:4" s="7" customFormat="1" ht="18" customHeight="1">
      <c r="A97" s="29" t="s">
        <v>61</v>
      </c>
      <c r="B97" s="62" t="s">
        <v>212</v>
      </c>
      <c r="C97" s="22"/>
      <c r="D97" s="22"/>
    </row>
    <row r="98" spans="1:4" s="7" customFormat="1" ht="18" customHeight="1">
      <c r="A98" s="29" t="s">
        <v>62</v>
      </c>
      <c r="B98" s="62" t="s">
        <v>323</v>
      </c>
      <c r="C98" s="22"/>
      <c r="D98" s="22"/>
    </row>
    <row r="99" spans="1:4" s="7" customFormat="1" ht="18" customHeight="1">
      <c r="A99" s="29" t="s">
        <v>63</v>
      </c>
      <c r="B99" s="64" t="s">
        <v>214</v>
      </c>
      <c r="C99" s="22"/>
      <c r="D99" s="22"/>
    </row>
    <row r="100" spans="1:4" s="7" customFormat="1" ht="18" customHeight="1">
      <c r="A100" s="29" t="s">
        <v>64</v>
      </c>
      <c r="B100" s="64" t="s">
        <v>215</v>
      </c>
      <c r="C100" s="22"/>
      <c r="D100" s="22"/>
    </row>
    <row r="101" spans="1:4" s="7" customFormat="1" ht="18" customHeight="1">
      <c r="A101" s="29" t="s">
        <v>66</v>
      </c>
      <c r="B101" s="62" t="s">
        <v>324</v>
      </c>
      <c r="C101" s="22"/>
      <c r="D101" s="22"/>
    </row>
    <row r="102" spans="1:4" s="7" customFormat="1" ht="18" customHeight="1">
      <c r="A102" s="49" t="s">
        <v>92</v>
      </c>
      <c r="B102" s="65" t="s">
        <v>217</v>
      </c>
      <c r="C102" s="22"/>
      <c r="D102" s="22"/>
    </row>
    <row r="103" spans="1:4" s="7" customFormat="1" ht="18" customHeight="1">
      <c r="A103" s="29" t="s">
        <v>208</v>
      </c>
      <c r="B103" s="65" t="s">
        <v>218</v>
      </c>
      <c r="C103" s="22"/>
      <c r="D103" s="22"/>
    </row>
    <row r="104" spans="1:4" s="7" customFormat="1" ht="18" customHeight="1" thickBot="1">
      <c r="A104" s="50" t="s">
        <v>209</v>
      </c>
      <c r="B104" s="66" t="s">
        <v>219</v>
      </c>
      <c r="C104" s="22"/>
      <c r="D104" s="22"/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0</v>
      </c>
      <c r="D105" s="20">
        <f>+D106+D108+D110</f>
        <v>0</v>
      </c>
    </row>
    <row r="106" spans="1:4" s="7" customFormat="1" ht="18" customHeight="1">
      <c r="A106" s="28" t="s">
        <v>55</v>
      </c>
      <c r="B106" s="62" t="s">
        <v>105</v>
      </c>
      <c r="C106" s="22"/>
      <c r="D106" s="22"/>
    </row>
    <row r="107" spans="1:4" s="7" customFormat="1" ht="18" customHeight="1">
      <c r="A107" s="28" t="s">
        <v>56</v>
      </c>
      <c r="B107" s="65" t="s">
        <v>223</v>
      </c>
      <c r="C107" s="22"/>
      <c r="D107" s="22"/>
    </row>
    <row r="108" spans="1:4" s="7" customFormat="1" ht="18" customHeight="1">
      <c r="A108" s="28" t="s">
        <v>57</v>
      </c>
      <c r="B108" s="65" t="s">
        <v>93</v>
      </c>
      <c r="C108" s="22"/>
      <c r="D108" s="22"/>
    </row>
    <row r="109" spans="1:4" s="7" customFormat="1" ht="18" customHeight="1">
      <c r="A109" s="28" t="s">
        <v>58</v>
      </c>
      <c r="B109" s="65" t="s">
        <v>224</v>
      </c>
      <c r="C109" s="22"/>
      <c r="D109" s="22"/>
    </row>
    <row r="110" spans="1:4" s="7" customFormat="1" ht="18" customHeight="1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22"/>
      <c r="D111" s="22"/>
    </row>
    <row r="112" spans="1:4" s="7" customFormat="1" ht="25.5">
      <c r="A112" s="28" t="s">
        <v>67</v>
      </c>
      <c r="B112" s="69" t="s">
        <v>229</v>
      </c>
      <c r="C112" s="22"/>
      <c r="D112" s="22"/>
    </row>
    <row r="113" spans="1:4" s="7" customFormat="1" ht="25.5">
      <c r="A113" s="28" t="s">
        <v>94</v>
      </c>
      <c r="B113" s="62" t="s">
        <v>213</v>
      </c>
      <c r="C113" s="22"/>
      <c r="D113" s="22"/>
    </row>
    <row r="114" spans="1:4" s="7" customFormat="1" ht="18.75">
      <c r="A114" s="28" t="s">
        <v>95</v>
      </c>
      <c r="B114" s="62" t="s">
        <v>228</v>
      </c>
      <c r="C114" s="22"/>
      <c r="D114" s="22"/>
    </row>
    <row r="115" spans="1:4" s="7" customFormat="1" ht="18.75">
      <c r="A115" s="28" t="s">
        <v>96</v>
      </c>
      <c r="B115" s="62" t="s">
        <v>227</v>
      </c>
      <c r="C115" s="22"/>
      <c r="D115" s="22"/>
    </row>
    <row r="116" spans="1:4" s="7" customFormat="1" ht="25.5">
      <c r="A116" s="28" t="s">
        <v>220</v>
      </c>
      <c r="B116" s="62" t="s">
        <v>216</v>
      </c>
      <c r="C116" s="22"/>
      <c r="D116" s="22"/>
    </row>
    <row r="117" spans="1:4" s="7" customFormat="1" ht="18.75">
      <c r="A117" s="28" t="s">
        <v>221</v>
      </c>
      <c r="B117" s="62" t="s">
        <v>226</v>
      </c>
      <c r="C117" s="22"/>
      <c r="D117" s="22"/>
    </row>
    <row r="118" spans="1:4" s="7" customFormat="1" ht="26.25" thickBot="1">
      <c r="A118" s="49" t="s">
        <v>222</v>
      </c>
      <c r="B118" s="62" t="s">
        <v>225</v>
      </c>
      <c r="C118" s="22"/>
      <c r="D118" s="22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/>
      <c r="D120" s="22"/>
    </row>
    <row r="121" spans="1:4" s="7" customFormat="1" ht="18" customHeight="1" thickBot="1">
      <c r="A121" s="30" t="s">
        <v>39</v>
      </c>
      <c r="B121" s="65" t="s">
        <v>34</v>
      </c>
      <c r="C121" s="22"/>
      <c r="D121" s="22"/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0</v>
      </c>
      <c r="D122" s="20">
        <f>+D89+D105+D119</f>
        <v>0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/>
      <c r="D124" s="22"/>
    </row>
    <row r="125" spans="1:4" s="7" customFormat="1" ht="18" customHeight="1">
      <c r="A125" s="28" t="s">
        <v>43</v>
      </c>
      <c r="B125" s="69" t="s">
        <v>326</v>
      </c>
      <c r="C125" s="22"/>
      <c r="D125" s="22"/>
    </row>
    <row r="126" spans="1:4" s="7" customFormat="1" ht="18" customHeight="1" thickBot="1">
      <c r="A126" s="49" t="s">
        <v>44</v>
      </c>
      <c r="B126" s="160" t="s">
        <v>233</v>
      </c>
      <c r="C126" s="22"/>
      <c r="D126" s="22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/>
      <c r="D128" s="22"/>
    </row>
    <row r="129" spans="1:4" s="7" customFormat="1" ht="18" customHeight="1">
      <c r="A129" s="28" t="s">
        <v>46</v>
      </c>
      <c r="B129" s="69" t="s">
        <v>235</v>
      </c>
      <c r="C129" s="22"/>
      <c r="D129" s="22"/>
    </row>
    <row r="130" spans="1:4" s="7" customFormat="1" ht="18" customHeight="1">
      <c r="A130" s="28" t="s">
        <v>151</v>
      </c>
      <c r="B130" s="69" t="s">
        <v>236</v>
      </c>
      <c r="C130" s="22"/>
      <c r="D130" s="22"/>
    </row>
    <row r="131" spans="1:4" s="7" customFormat="1" ht="18" customHeight="1" thickBot="1">
      <c r="A131" s="49" t="s">
        <v>152</v>
      </c>
      <c r="B131" s="160" t="s">
        <v>237</v>
      </c>
      <c r="C131" s="22"/>
      <c r="D131" s="22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0</v>
      </c>
      <c r="D132" s="20">
        <f>SUM(D133:D136)</f>
        <v>0</v>
      </c>
    </row>
    <row r="133" spans="1:4" s="7" customFormat="1" ht="18" customHeight="1">
      <c r="A133" s="28" t="s">
        <v>47</v>
      </c>
      <c r="B133" s="69" t="s">
        <v>239</v>
      </c>
      <c r="C133" s="22"/>
      <c r="D133" s="22"/>
    </row>
    <row r="134" spans="1:4" s="7" customFormat="1" ht="18" customHeight="1">
      <c r="A134" s="28" t="s">
        <v>48</v>
      </c>
      <c r="B134" s="69" t="s">
        <v>248</v>
      </c>
      <c r="C134" s="22"/>
      <c r="D134" s="22"/>
    </row>
    <row r="135" spans="1:4" s="7" customFormat="1" ht="18" customHeight="1">
      <c r="A135" s="28" t="s">
        <v>161</v>
      </c>
      <c r="B135" s="69" t="s">
        <v>240</v>
      </c>
      <c r="C135" s="22"/>
      <c r="D135" s="22"/>
    </row>
    <row r="136" spans="1:4" s="7" customFormat="1" ht="18" customHeight="1" thickBot="1">
      <c r="A136" s="49" t="s">
        <v>162</v>
      </c>
      <c r="B136" s="160" t="s">
        <v>289</v>
      </c>
      <c r="C136" s="22"/>
      <c r="D136" s="22"/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/>
      <c r="D138" s="22"/>
    </row>
    <row r="139" spans="1:4" s="7" customFormat="1" ht="18" customHeight="1">
      <c r="A139" s="28" t="s">
        <v>88</v>
      </c>
      <c r="B139" s="69" t="s">
        <v>243</v>
      </c>
      <c r="C139" s="22"/>
      <c r="D139" s="22"/>
    </row>
    <row r="140" spans="1:4" s="7" customFormat="1" ht="18" customHeight="1">
      <c r="A140" s="28" t="s">
        <v>106</v>
      </c>
      <c r="B140" s="69" t="s">
        <v>244</v>
      </c>
      <c r="C140" s="22"/>
      <c r="D140" s="22"/>
    </row>
    <row r="141" spans="1:4" s="7" customFormat="1" ht="18" customHeight="1" thickBot="1">
      <c r="A141" s="28" t="s">
        <v>164</v>
      </c>
      <c r="B141" s="69" t="s">
        <v>245</v>
      </c>
      <c r="C141" s="22"/>
      <c r="D141" s="22"/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0</v>
      </c>
      <c r="D142" s="53">
        <f>+D123+D127+D132+D137</f>
        <v>0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0</v>
      </c>
      <c r="D143" s="53">
        <f>+D122+D142</f>
        <v>0</v>
      </c>
    </row>
    <row r="144" spans="1:4" s="7" customFormat="1" ht="18" customHeight="1" thickBot="1">
      <c r="A144" s="55"/>
      <c r="B144" s="56"/>
      <c r="C144" s="42"/>
      <c r="D144" s="42"/>
    </row>
    <row r="145" spans="1:6" s="7" customFormat="1" ht="18" customHeight="1" thickBot="1">
      <c r="A145" s="57" t="s">
        <v>307</v>
      </c>
      <c r="B145" s="58"/>
      <c r="C145" s="59"/>
      <c r="D145" s="59"/>
      <c r="E145" s="15"/>
      <c r="F145" s="15"/>
    </row>
    <row r="146" spans="1:4" s="13" customFormat="1" ht="18" customHeight="1" thickBot="1">
      <c r="A146" s="57" t="s">
        <v>102</v>
      </c>
      <c r="B146" s="58"/>
      <c r="C146" s="59"/>
      <c r="D146" s="59"/>
    </row>
    <row r="147" spans="3:4" s="7" customFormat="1" ht="18" customHeight="1">
      <c r="C147" s="16"/>
      <c r="D147" s="16"/>
    </row>
  </sheetData>
  <sheetProtection/>
  <mergeCells count="4">
    <mergeCell ref="A3:C3"/>
    <mergeCell ref="A4:B4"/>
    <mergeCell ref="A1:D1"/>
    <mergeCell ref="B2:D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9.4.2 melléklet a 9/2019 (XI.29.)   önkormányzati rendelethez</oddHeader>
  </headerFooter>
  <rowBreaks count="1" manualBreakCount="1"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7.625" style="4" bestFit="1" customWidth="1"/>
    <col min="4" max="4" width="21.625" style="4" customWidth="1"/>
    <col min="5" max="16384" width="9.375" style="5" customWidth="1"/>
  </cols>
  <sheetData>
    <row r="1" spans="1:3" s="7" customFormat="1" ht="18" customHeight="1">
      <c r="A1" s="272" t="s">
        <v>0</v>
      </c>
      <c r="B1" s="272"/>
      <c r="C1" s="272"/>
    </row>
    <row r="2" spans="1:4" s="7" customFormat="1" ht="18" customHeight="1" thickBot="1">
      <c r="A2" s="273"/>
      <c r="B2" s="273"/>
      <c r="C2" s="8"/>
      <c r="D2" s="8" t="s">
        <v>372</v>
      </c>
    </row>
    <row r="3" spans="1:4" s="7" customFormat="1" ht="35.25" customHeight="1" thickBot="1">
      <c r="A3" s="176" t="s">
        <v>37</v>
      </c>
      <c r="B3" s="174" t="s">
        <v>1</v>
      </c>
      <c r="C3" s="175" t="s">
        <v>284</v>
      </c>
      <c r="D3" s="175" t="s">
        <v>332</v>
      </c>
    </row>
    <row r="4" spans="1:4" s="13" customFormat="1" ht="18" customHeight="1" thickBot="1">
      <c r="A4" s="177">
        <v>1</v>
      </c>
      <c r="B4" s="178">
        <v>2</v>
      </c>
      <c r="C4" s="179">
        <v>3</v>
      </c>
      <c r="D4" s="179">
        <v>4</v>
      </c>
    </row>
    <row r="5" spans="1:4" s="13" customFormat="1" ht="18" customHeight="1" thickBot="1">
      <c r="A5" s="19" t="s">
        <v>2</v>
      </c>
      <c r="B5" s="143" t="s">
        <v>126</v>
      </c>
      <c r="C5" s="20">
        <f>SUM(C6:C9)</f>
        <v>173437622</v>
      </c>
      <c r="D5" s="20">
        <f>SUM(D6:D9)</f>
        <v>173437622</v>
      </c>
    </row>
    <row r="6" spans="1:4" s="13" customFormat="1" ht="27">
      <c r="A6" s="28" t="s">
        <v>49</v>
      </c>
      <c r="B6" s="136" t="s">
        <v>290</v>
      </c>
      <c r="C6" s="22">
        <f>SUM('9.1.1'!C8,'9.2.1'!C8,'9.3.1'!C8,'9.4.1'!C8)</f>
        <v>68777184</v>
      </c>
      <c r="D6" s="22">
        <f>SUM('9.1.1'!D8,'9.2.1'!D8,'9.3.1'!D8,'9.4.1'!D8)</f>
        <v>68777184</v>
      </c>
    </row>
    <row r="7" spans="1:4" s="13" customFormat="1" ht="27">
      <c r="A7" s="29" t="s">
        <v>50</v>
      </c>
      <c r="B7" s="60" t="s">
        <v>291</v>
      </c>
      <c r="C7" s="22">
        <f>SUM('9.1.1'!C9,'9.2.1'!C9,'9.3.1'!C9,'9.4.1'!C9)</f>
        <v>54487601</v>
      </c>
      <c r="D7" s="22">
        <f>SUM('9.1.1'!D9,'9.2.1'!D9,'9.3.1'!D9,'9.4.1'!D9)</f>
        <v>54487601</v>
      </c>
    </row>
    <row r="8" spans="1:4" s="13" customFormat="1" ht="27">
      <c r="A8" s="29" t="s">
        <v>51</v>
      </c>
      <c r="B8" s="60" t="s">
        <v>292</v>
      </c>
      <c r="C8" s="22">
        <f>SUM('9.1.1'!C10,'9.2.1'!C10,'9.3.1'!C10,'9.4.1'!C10)</f>
        <v>47372897</v>
      </c>
      <c r="D8" s="22">
        <f>SUM('9.1.1'!D10,'9.2.1'!D10,'9.3.1'!D10,'9.4.1'!D10)</f>
        <v>47372897</v>
      </c>
    </row>
    <row r="9" spans="1:4" s="13" customFormat="1" ht="18.75">
      <c r="A9" s="29" t="s">
        <v>286</v>
      </c>
      <c r="B9" s="60" t="s">
        <v>293</v>
      </c>
      <c r="C9" s="22">
        <f>SUM('9.1.1'!C11,'9.2.1'!C11,'9.3.1'!C11,'9.4.1'!C11)</f>
        <v>2799940</v>
      </c>
      <c r="D9" s="22">
        <f>SUM('9.1.1'!D11,'9.2.1'!D11,'9.3.1'!D11,'9.4.1'!D11)</f>
        <v>2799940</v>
      </c>
    </row>
    <row r="10" spans="1:4" s="13" customFormat="1" ht="25.5">
      <c r="A10" s="29" t="s">
        <v>60</v>
      </c>
      <c r="B10" s="144" t="s">
        <v>295</v>
      </c>
      <c r="C10" s="25"/>
      <c r="D10" s="25"/>
    </row>
    <row r="11" spans="1:4" s="13" customFormat="1" ht="19.5" thickBot="1">
      <c r="A11" s="30" t="s">
        <v>287</v>
      </c>
      <c r="B11" s="60" t="s">
        <v>294</v>
      </c>
      <c r="C11" s="26"/>
      <c r="D11" s="26"/>
    </row>
    <row r="12" spans="1:4" s="13" customFormat="1" ht="18" customHeight="1" thickBot="1">
      <c r="A12" s="27" t="s">
        <v>3</v>
      </c>
      <c r="B12" s="145" t="s">
        <v>320</v>
      </c>
      <c r="C12" s="20">
        <f>+C13+C14+C15+C16+C17</f>
        <v>20242200</v>
      </c>
      <c r="D12" s="20">
        <f>+D13+D14+D15+D16+D17</f>
        <v>41521147</v>
      </c>
    </row>
    <row r="13" spans="1:4" s="13" customFormat="1" ht="18" customHeight="1">
      <c r="A13" s="28" t="s">
        <v>55</v>
      </c>
      <c r="B13" s="136" t="s">
        <v>127</v>
      </c>
      <c r="C13" s="22">
        <f>SUM('9.1.1'!C15,'9.2.1'!C15,'9.3.1'!C15,'9.4.1'!C15)</f>
        <v>0</v>
      </c>
      <c r="D13" s="22">
        <f>SUM('9.1.1'!D15,'9.2.1'!D15,'9.3.1'!D15,'9.4.1'!D15)</f>
        <v>0</v>
      </c>
    </row>
    <row r="14" spans="1:4" s="13" customFormat="1" ht="18.75">
      <c r="A14" s="29" t="s">
        <v>56</v>
      </c>
      <c r="B14" s="60" t="s">
        <v>128</v>
      </c>
      <c r="C14" s="22">
        <f>SUM('9.1.1'!C16,'9.2.1'!C16,'9.3.1'!C16,'9.4.1'!C16)</f>
        <v>0</v>
      </c>
      <c r="D14" s="22">
        <f>SUM('9.1.1'!D16,'9.2.1'!D16,'9.3.1'!D16,'9.4.1'!D16)</f>
        <v>0</v>
      </c>
    </row>
    <row r="15" spans="1:4" s="13" customFormat="1" ht="27">
      <c r="A15" s="29" t="s">
        <v>57</v>
      </c>
      <c r="B15" s="60" t="s">
        <v>275</v>
      </c>
      <c r="C15" s="22">
        <f>SUM('9.1.1'!C17,'9.2.1'!C17,'9.3.1'!C17,'9.4.1'!C17)</f>
        <v>0</v>
      </c>
      <c r="D15" s="22">
        <f>SUM('9.1.1'!D17,'9.2.1'!D17,'9.3.1'!D17,'9.4.1'!D17)</f>
        <v>0</v>
      </c>
    </row>
    <row r="16" spans="1:4" s="13" customFormat="1" ht="27">
      <c r="A16" s="29" t="s">
        <v>58</v>
      </c>
      <c r="B16" s="60" t="s">
        <v>276</v>
      </c>
      <c r="C16" s="22">
        <f>SUM('9.1.1'!C18,'9.2.1'!C18,'9.3.1'!C18,'9.4.1'!C18)</f>
        <v>0</v>
      </c>
      <c r="D16" s="22">
        <f>SUM('9.1.1'!D18,'9.2.1'!D18,'9.3.1'!D18,'9.4.1'!D18)</f>
        <v>0</v>
      </c>
    </row>
    <row r="17" spans="1:4" s="13" customFormat="1" ht="25.5">
      <c r="A17" s="29" t="s">
        <v>59</v>
      </c>
      <c r="B17" s="18" t="s">
        <v>296</v>
      </c>
      <c r="C17" s="22">
        <f>SUM('9.1.1'!C19,'9.2.1'!C19,'9.3.1'!C19,'9.4.1'!C19)</f>
        <v>20242200</v>
      </c>
      <c r="D17" s="22">
        <f>SUM('9.1.1'!D19,'9.2.1'!D19,'9.3.1'!D19,'9.4.1'!D19)</f>
        <v>41521147</v>
      </c>
    </row>
    <row r="18" spans="1:4" s="13" customFormat="1" ht="19.5" thickBot="1">
      <c r="A18" s="30" t="s">
        <v>65</v>
      </c>
      <c r="B18" s="146" t="s">
        <v>129</v>
      </c>
      <c r="C18" s="22">
        <f>SUM('9.1.1'!C20,'9.2.1'!C20,'9.3.1'!C20,'9.4.1'!C20)</f>
        <v>0</v>
      </c>
      <c r="D18" s="22">
        <f>SUM('9.1.1'!D20,'9.2.1'!D20,'9.3.1'!D20,'9.4.1'!D20)</f>
        <v>0</v>
      </c>
    </row>
    <row r="19" spans="1:4" s="13" customFormat="1" ht="18" customHeight="1" thickBot="1">
      <c r="A19" s="27" t="s">
        <v>4</v>
      </c>
      <c r="B19" s="147" t="s">
        <v>321</v>
      </c>
      <c r="C19" s="20">
        <f>+C20+C21+C22+C23+C24</f>
        <v>0</v>
      </c>
      <c r="D19" s="20">
        <f>+D20+D21+D22+D23+D24</f>
        <v>0</v>
      </c>
    </row>
    <row r="20" spans="1:4" s="13" customFormat="1" ht="18.75">
      <c r="A20" s="28" t="s">
        <v>38</v>
      </c>
      <c r="B20" s="136" t="s">
        <v>288</v>
      </c>
      <c r="C20" s="22">
        <f>SUM('9.1.1'!C22,'9.2.1'!C22,'9.3.1'!C22,'9.4.1'!C22)</f>
        <v>0</v>
      </c>
      <c r="D20" s="22">
        <f>SUM('9.1.1'!D22,'9.2.1'!D22,'9.3.1'!D22,'9.4.1'!D22)</f>
        <v>0</v>
      </c>
    </row>
    <row r="21" spans="1:4" s="13" customFormat="1" ht="27">
      <c r="A21" s="29" t="s">
        <v>39</v>
      </c>
      <c r="B21" s="60" t="s">
        <v>130</v>
      </c>
      <c r="C21" s="22">
        <f>SUM('9.1.1'!C23,'9.2.1'!C23,'9.3.1'!C23,'9.4.1'!C23)</f>
        <v>0</v>
      </c>
      <c r="D21" s="22">
        <f>SUM('9.1.1'!D23,'9.2.1'!D23,'9.3.1'!D23,'9.4.1'!D23)</f>
        <v>0</v>
      </c>
    </row>
    <row r="22" spans="1:4" s="13" customFormat="1" ht="27">
      <c r="A22" s="29" t="s">
        <v>40</v>
      </c>
      <c r="B22" s="60" t="s">
        <v>277</v>
      </c>
      <c r="C22" s="22">
        <f>SUM('9.1.1'!C24,'9.2.1'!C24,'9.3.1'!C24,'9.4.1'!C24)</f>
        <v>0</v>
      </c>
      <c r="D22" s="22">
        <f>SUM('9.1.1'!D24,'9.2.1'!D24,'9.3.1'!D24,'9.4.1'!D24)</f>
        <v>0</v>
      </c>
    </row>
    <row r="23" spans="1:4" s="13" customFormat="1" ht="27">
      <c r="A23" s="29" t="s">
        <v>41</v>
      </c>
      <c r="B23" s="60" t="s">
        <v>278</v>
      </c>
      <c r="C23" s="22">
        <f>SUM('9.1.1'!C25,'9.2.1'!C25,'9.3.1'!C25,'9.4.1'!C25)</f>
        <v>0</v>
      </c>
      <c r="D23" s="22">
        <f>SUM('9.1.1'!D25,'9.2.1'!D25,'9.3.1'!D25,'9.4.1'!D25)</f>
        <v>0</v>
      </c>
    </row>
    <row r="24" spans="1:4" s="13" customFormat="1" ht="18.75">
      <c r="A24" s="29" t="s">
        <v>77</v>
      </c>
      <c r="B24" s="60" t="s">
        <v>131</v>
      </c>
      <c r="C24" s="22">
        <f>SUM('9.1.1'!C26,'9.2.1'!C26,'9.3.1'!C26,'9.4.1'!C26)</f>
        <v>0</v>
      </c>
      <c r="D24" s="22">
        <f>SUM('9.1.1'!D26,'9.2.1'!D26,'9.3.1'!D26,'9.4.1'!D26)</f>
        <v>0</v>
      </c>
    </row>
    <row r="25" spans="1:4" s="13" customFormat="1" ht="18" customHeight="1" thickBot="1">
      <c r="A25" s="30" t="s">
        <v>78</v>
      </c>
      <c r="B25" s="146" t="s">
        <v>132</v>
      </c>
      <c r="C25" s="22">
        <f>SUM('9.1.1'!C27,'9.2.1'!C27,'9.3.1'!C27,'9.4.1'!C27)</f>
        <v>0</v>
      </c>
      <c r="D25" s="22">
        <f>SUM('9.1.1'!D27,'9.2.1'!D27,'9.3.1'!D27,'9.4.1'!D27)</f>
        <v>0</v>
      </c>
    </row>
    <row r="26" spans="1:4" s="13" customFormat="1" ht="18" customHeight="1" thickBot="1">
      <c r="A26" s="27" t="s">
        <v>79</v>
      </c>
      <c r="B26" s="147" t="s">
        <v>133</v>
      </c>
      <c r="C26" s="20">
        <f>+C27+C30+C31+C32</f>
        <v>64182140</v>
      </c>
      <c r="D26" s="20">
        <f>+D27+D30+D31+D32</f>
        <v>64182140</v>
      </c>
    </row>
    <row r="27" spans="1:4" s="13" customFormat="1" ht="18" customHeight="1">
      <c r="A27" s="28" t="s">
        <v>134</v>
      </c>
      <c r="B27" s="136" t="s">
        <v>140</v>
      </c>
      <c r="C27" s="22">
        <f>SUM('9.1.1'!C29,'9.2.1'!C29,'9.3.1'!C29,'9.4.1'!C29)</f>
        <v>56962357</v>
      </c>
      <c r="D27" s="22">
        <f>SUM('9.1.1'!D29,'9.2.1'!D29,'9.3.1'!D29,'9.4.1'!D29)</f>
        <v>56962357</v>
      </c>
    </row>
    <row r="28" spans="1:4" s="13" customFormat="1" ht="18" customHeight="1">
      <c r="A28" s="29" t="s">
        <v>135</v>
      </c>
      <c r="B28" s="60" t="s">
        <v>298</v>
      </c>
      <c r="C28" s="22">
        <f>SUM('9.1.1'!C30,'9.2.1'!C30,'9.3.1'!C30,'9.4.1'!C30)</f>
        <v>1913763</v>
      </c>
      <c r="D28" s="22">
        <f>SUM('9.1.1'!D30,'9.2.1'!D30,'9.3.1'!D30,'9.4.1'!D30)</f>
        <v>1913763</v>
      </c>
    </row>
    <row r="29" spans="1:4" s="13" customFormat="1" ht="18" customHeight="1">
      <c r="A29" s="29" t="s">
        <v>136</v>
      </c>
      <c r="B29" s="60" t="s">
        <v>299</v>
      </c>
      <c r="C29" s="22">
        <f>SUM('9.1.1'!C31,'9.2.1'!C31,'9.3.1'!C31,'9.4.1'!C31)</f>
        <v>55048594</v>
      </c>
      <c r="D29" s="22">
        <f>SUM('9.1.1'!D31,'9.2.1'!D31,'9.3.1'!D31,'9.4.1'!D31)</f>
        <v>55048594</v>
      </c>
    </row>
    <row r="30" spans="1:4" s="13" customFormat="1" ht="18" customHeight="1">
      <c r="A30" s="29" t="s">
        <v>137</v>
      </c>
      <c r="B30" s="60" t="s">
        <v>300</v>
      </c>
      <c r="C30" s="22">
        <f>SUM('9.1.1'!C32,'9.2.1'!C32,'9.3.1'!C32,'9.4.1'!C32)</f>
        <v>6520562</v>
      </c>
      <c r="D30" s="22">
        <f>SUM('9.1.1'!D32,'9.2.1'!D32,'9.3.1'!D32,'9.4.1'!D32)</f>
        <v>6520562</v>
      </c>
    </row>
    <row r="31" spans="1:4" s="13" customFormat="1" ht="18.75">
      <c r="A31" s="29" t="s">
        <v>138</v>
      </c>
      <c r="B31" s="60" t="s">
        <v>141</v>
      </c>
      <c r="C31" s="22">
        <f>SUM('9.1.1'!C33,'9.2.1'!C33,'9.3.1'!C33,'9.4.1'!C33)</f>
        <v>0</v>
      </c>
      <c r="D31" s="22">
        <f>SUM('9.1.1'!D33,'9.2.1'!D33,'9.3.1'!D33,'9.4.1'!D33)</f>
        <v>0</v>
      </c>
    </row>
    <row r="32" spans="1:4" s="13" customFormat="1" ht="18" customHeight="1" thickBot="1">
      <c r="A32" s="30" t="s">
        <v>139</v>
      </c>
      <c r="B32" s="146" t="s">
        <v>142</v>
      </c>
      <c r="C32" s="22">
        <f>SUM('9.1.1'!C34,'9.2.1'!C34,'9.3.1'!C34,'9.4.1'!C34)</f>
        <v>699221</v>
      </c>
      <c r="D32" s="22">
        <f>SUM('9.1.1'!D34,'9.2.1'!D34,'9.3.1'!D34,'9.4.1'!D34)</f>
        <v>699221</v>
      </c>
    </row>
    <row r="33" spans="1:4" s="13" customFormat="1" ht="18" customHeight="1" thickBot="1">
      <c r="A33" s="27" t="s">
        <v>6</v>
      </c>
      <c r="B33" s="147" t="s">
        <v>143</v>
      </c>
      <c r="C33" s="20">
        <f>SUM(C34:C43)</f>
        <v>97540251</v>
      </c>
      <c r="D33" s="20">
        <f>SUM(D34:D43)</f>
        <v>108213208</v>
      </c>
    </row>
    <row r="34" spans="1:4" s="13" customFormat="1" ht="18" customHeight="1">
      <c r="A34" s="28" t="s">
        <v>42</v>
      </c>
      <c r="B34" s="136" t="s">
        <v>146</v>
      </c>
      <c r="C34" s="22">
        <f>SUM('9.1.1'!C36,'9.2.1'!C36,'9.3.1'!C36,'9.4.1'!C36)</f>
        <v>0</v>
      </c>
      <c r="D34" s="22">
        <f>SUM('9.1.1'!D36,'9.2.1'!D36,'9.3.1'!D36,'9.4.1'!D36)</f>
        <v>0</v>
      </c>
    </row>
    <row r="35" spans="1:4" s="13" customFormat="1" ht="18" customHeight="1">
      <c r="A35" s="29" t="s">
        <v>43</v>
      </c>
      <c r="B35" s="60" t="s">
        <v>301</v>
      </c>
      <c r="C35" s="22">
        <f>SUM('9.1.1'!C37,'9.2.1'!C37,'9.3.1'!C37,'9.4.1'!C37)</f>
        <v>81374925</v>
      </c>
      <c r="D35" s="22">
        <f>SUM('9.1.1'!D37,'9.2.1'!D37,'9.3.1'!D37,'9.4.1'!D37)</f>
        <v>92047882</v>
      </c>
    </row>
    <row r="36" spans="1:4" s="13" customFormat="1" ht="18" customHeight="1">
      <c r="A36" s="29" t="s">
        <v>44</v>
      </c>
      <c r="B36" s="60" t="s">
        <v>302</v>
      </c>
      <c r="C36" s="22">
        <f>SUM('9.1.1'!C38,'9.2.1'!C38,'9.3.1'!C38,'9.4.1'!C38)</f>
        <v>903183</v>
      </c>
      <c r="D36" s="22">
        <f>SUM('9.1.1'!D38,'9.2.1'!D38,'9.3.1'!D38,'9.4.1'!D38)</f>
        <v>903183</v>
      </c>
    </row>
    <row r="37" spans="1:4" s="13" customFormat="1" ht="18" customHeight="1">
      <c r="A37" s="29" t="s">
        <v>81</v>
      </c>
      <c r="B37" s="60" t="s">
        <v>303</v>
      </c>
      <c r="C37" s="22">
        <f>SUM('9.1.1'!C39,'9.2.1'!C39,'9.3.1'!C39,'9.4.1'!C39)</f>
        <v>0</v>
      </c>
      <c r="D37" s="22">
        <f>SUM('9.1.1'!D39,'9.2.1'!D39,'9.3.1'!D39,'9.4.1'!D39)</f>
        <v>0</v>
      </c>
    </row>
    <row r="38" spans="1:4" s="13" customFormat="1" ht="18" customHeight="1">
      <c r="A38" s="29" t="s">
        <v>82</v>
      </c>
      <c r="B38" s="60" t="s">
        <v>304</v>
      </c>
      <c r="C38" s="22">
        <f>SUM('9.1.1'!C40,'9.2.1'!C40,'9.3.1'!C40,'9.4.1'!C40)</f>
        <v>3907613</v>
      </c>
      <c r="D38" s="22">
        <f>SUM('9.1.1'!D40,'9.2.1'!D40,'9.3.1'!D40,'9.4.1'!D40)</f>
        <v>3907613</v>
      </c>
    </row>
    <row r="39" spans="1:4" s="13" customFormat="1" ht="18" customHeight="1">
      <c r="A39" s="29" t="s">
        <v>83</v>
      </c>
      <c r="B39" s="60" t="s">
        <v>305</v>
      </c>
      <c r="C39" s="22">
        <f>SUM('9.1.1'!C41,'9.2.1'!C41,'9.3.1'!C41,'9.4.1'!C41)</f>
        <v>11354530</v>
      </c>
      <c r="D39" s="22">
        <f>SUM('9.1.1'!D41,'9.2.1'!D41,'9.3.1'!D41,'9.4.1'!D41)</f>
        <v>11354530</v>
      </c>
    </row>
    <row r="40" spans="1:4" s="13" customFormat="1" ht="18" customHeight="1">
      <c r="A40" s="29" t="s">
        <v>84</v>
      </c>
      <c r="B40" s="60" t="s">
        <v>147</v>
      </c>
      <c r="C40" s="22">
        <f>SUM('9.1.1'!C42,'9.2.1'!C42,'9.3.1'!C42,'9.4.1'!C42)</f>
        <v>0</v>
      </c>
      <c r="D40" s="22">
        <f>SUM('9.1.1'!D42,'9.2.1'!D42,'9.3.1'!D42,'9.4.1'!D42)</f>
        <v>0</v>
      </c>
    </row>
    <row r="41" spans="1:4" s="13" customFormat="1" ht="18" customHeight="1">
      <c r="A41" s="29" t="s">
        <v>85</v>
      </c>
      <c r="B41" s="60" t="s">
        <v>148</v>
      </c>
      <c r="C41" s="22">
        <f>SUM('9.1.1'!C43,'9.2.1'!C43,'9.3.1'!C43,'9.4.1'!C43)</f>
        <v>0</v>
      </c>
      <c r="D41" s="22">
        <f>SUM('9.1.1'!D43,'9.2.1'!D43,'9.3.1'!D43,'9.4.1'!D43)</f>
        <v>0</v>
      </c>
    </row>
    <row r="42" spans="1:4" s="13" customFormat="1" ht="18" customHeight="1">
      <c r="A42" s="29" t="s">
        <v>144</v>
      </c>
      <c r="B42" s="60" t="s">
        <v>149</v>
      </c>
      <c r="C42" s="22">
        <f>SUM('9.1.1'!C44,'9.2.1'!C44,'9.3.1'!C44,'9.4.1'!C44)</f>
        <v>0</v>
      </c>
      <c r="D42" s="22">
        <f>SUM('9.1.1'!D44,'9.2.1'!D44,'9.3.1'!D44,'9.4.1'!D44)</f>
        <v>0</v>
      </c>
    </row>
    <row r="43" spans="1:4" s="13" customFormat="1" ht="18" customHeight="1" thickBot="1">
      <c r="A43" s="30" t="s">
        <v>145</v>
      </c>
      <c r="B43" s="146" t="s">
        <v>306</v>
      </c>
      <c r="C43" s="22">
        <f>SUM('9.1.1'!C45,'9.2.1'!C45,'9.3.1'!C45,'9.4.1'!C45)</f>
        <v>0</v>
      </c>
      <c r="D43" s="22">
        <f>SUM('9.1.1'!D45,'9.2.1'!D45,'9.3.1'!D45,'9.4.1'!D45)</f>
        <v>0</v>
      </c>
    </row>
    <row r="44" spans="1:4" s="13" customFormat="1" ht="18" customHeight="1" thickBot="1">
      <c r="A44" s="27" t="s">
        <v>7</v>
      </c>
      <c r="B44" s="147" t="s">
        <v>150</v>
      </c>
      <c r="C44" s="20">
        <f>SUM(C45:C49)</f>
        <v>0</v>
      </c>
      <c r="D44" s="20">
        <f>SUM(D45:D49)</f>
        <v>0</v>
      </c>
    </row>
    <row r="45" spans="1:4" s="13" customFormat="1" ht="18" customHeight="1">
      <c r="A45" s="28" t="s">
        <v>45</v>
      </c>
      <c r="B45" s="136" t="s">
        <v>154</v>
      </c>
      <c r="C45" s="22">
        <f>SUM('9.1.1'!C47,'9.2.1'!C47,'9.3.1'!C47,'9.4.1'!C47)</f>
        <v>0</v>
      </c>
      <c r="D45" s="22">
        <f>SUM('9.1.1'!D47,'9.2.1'!D47,'9.3.1'!D47,'9.4.1'!D47)</f>
        <v>0</v>
      </c>
    </row>
    <row r="46" spans="1:4" s="13" customFormat="1" ht="18" customHeight="1">
      <c r="A46" s="29" t="s">
        <v>46</v>
      </c>
      <c r="B46" s="60" t="s">
        <v>155</v>
      </c>
      <c r="C46" s="22">
        <f>SUM('9.1.1'!C48,'9.2.1'!C48,'9.3.1'!C48,'9.4.1'!C48)</f>
        <v>0</v>
      </c>
      <c r="D46" s="22">
        <f>SUM('9.1.1'!D48,'9.2.1'!D48,'9.3.1'!D48,'9.4.1'!D48)</f>
        <v>0</v>
      </c>
    </row>
    <row r="47" spans="1:4" s="13" customFormat="1" ht="18" customHeight="1">
      <c r="A47" s="29" t="s">
        <v>151</v>
      </c>
      <c r="B47" s="60" t="s">
        <v>156</v>
      </c>
      <c r="C47" s="22">
        <f>SUM('9.1.1'!C49,'9.2.1'!C49,'9.3.1'!C49,'9.4.1'!C49)</f>
        <v>0</v>
      </c>
      <c r="D47" s="22">
        <f>SUM('9.1.1'!D49,'9.2.1'!D49,'9.3.1'!D49,'9.4.1'!D49)</f>
        <v>0</v>
      </c>
    </row>
    <row r="48" spans="1:4" s="13" customFormat="1" ht="18" customHeight="1">
      <c r="A48" s="29" t="s">
        <v>152</v>
      </c>
      <c r="B48" s="60" t="s">
        <v>157</v>
      </c>
      <c r="C48" s="22">
        <f>SUM('9.1.1'!C50,'9.2.1'!C50,'9.3.1'!C50,'9.4.1'!C50)</f>
        <v>0</v>
      </c>
      <c r="D48" s="22">
        <f>SUM('9.1.1'!D50,'9.2.1'!D50,'9.3.1'!D50,'9.4.1'!D50)</f>
        <v>0</v>
      </c>
    </row>
    <row r="49" spans="1:4" s="13" customFormat="1" ht="18" customHeight="1" thickBot="1">
      <c r="A49" s="30" t="s">
        <v>153</v>
      </c>
      <c r="B49" s="146" t="s">
        <v>158</v>
      </c>
      <c r="C49" s="22">
        <f>SUM('9.1.1'!C51,'9.2.1'!C51,'9.3.1'!C51,'9.4.1'!C51)</f>
        <v>0</v>
      </c>
      <c r="D49" s="22">
        <f>SUM('9.1.1'!D51,'9.2.1'!D51,'9.3.1'!D51,'9.4.1'!D51)</f>
        <v>0</v>
      </c>
    </row>
    <row r="50" spans="1:4" s="13" customFormat="1" ht="26.25" thickBot="1">
      <c r="A50" s="27" t="s">
        <v>86</v>
      </c>
      <c r="B50" s="147" t="s">
        <v>297</v>
      </c>
      <c r="C50" s="20">
        <f>SUM(C51:C53)</f>
        <v>0</v>
      </c>
      <c r="D50" s="20">
        <f>SUM(D51:D53)</f>
        <v>0</v>
      </c>
    </row>
    <row r="51" spans="1:4" s="13" customFormat="1" ht="27">
      <c r="A51" s="28" t="s">
        <v>47</v>
      </c>
      <c r="B51" s="136" t="s">
        <v>280</v>
      </c>
      <c r="C51" s="22">
        <f>SUM('9.1.1'!C53,'9.2.1'!C53,'9.3.1'!C53,'9.4.1'!C53)</f>
        <v>0</v>
      </c>
      <c r="D51" s="22">
        <f>SUM('9.1.1'!D53,'9.2.1'!D53,'9.3.1'!D53,'9.4.1'!D53)</f>
        <v>0</v>
      </c>
    </row>
    <row r="52" spans="1:4" s="13" customFormat="1" ht="27">
      <c r="A52" s="29" t="s">
        <v>48</v>
      </c>
      <c r="B52" s="60" t="s">
        <v>281</v>
      </c>
      <c r="C52" s="22">
        <f>SUM('9.1.1'!C54,'9.2.1'!C54,'9.3.1'!C54,'9.4.1'!C54)</f>
        <v>0</v>
      </c>
      <c r="D52" s="22">
        <f>SUM('9.1.1'!D54,'9.2.1'!D54,'9.3.1'!D54,'9.4.1'!D54)</f>
        <v>0</v>
      </c>
    </row>
    <row r="53" spans="1:4" s="13" customFormat="1" ht="18.75">
      <c r="A53" s="29" t="s">
        <v>161</v>
      </c>
      <c r="B53" s="60" t="s">
        <v>159</v>
      </c>
      <c r="C53" s="22">
        <f>SUM('9.1.1'!C55,'9.2.1'!C55,'9.3.1'!C55,'9.4.1'!C55)</f>
        <v>0</v>
      </c>
      <c r="D53" s="22">
        <f>SUM('9.1.1'!D55,'9.2.1'!D55,'9.3.1'!D55,'9.4.1'!D55)</f>
        <v>0</v>
      </c>
    </row>
    <row r="54" spans="1:4" s="13" customFormat="1" ht="19.5" thickBot="1">
      <c r="A54" s="30" t="s">
        <v>162</v>
      </c>
      <c r="B54" s="146" t="s">
        <v>160</v>
      </c>
      <c r="C54" s="22">
        <f>SUM('9.1.1'!C56,'9.2.1'!C56,'9.3.1'!C56,'9.4.1'!C56)</f>
        <v>0</v>
      </c>
      <c r="D54" s="22">
        <f>SUM('9.1.1'!D56,'9.2.1'!D56,'9.3.1'!D56,'9.4.1'!D56)</f>
        <v>0</v>
      </c>
    </row>
    <row r="55" spans="1:4" s="13" customFormat="1" ht="18" customHeight="1" thickBot="1">
      <c r="A55" s="27" t="s">
        <v>9</v>
      </c>
      <c r="B55" s="145" t="s">
        <v>163</v>
      </c>
      <c r="C55" s="20">
        <f>SUM(C56:C58)</f>
        <v>0</v>
      </c>
      <c r="D55" s="20">
        <f>SUM(D56:D58)</f>
        <v>0</v>
      </c>
    </row>
    <row r="56" spans="1:4" s="13" customFormat="1" ht="27">
      <c r="A56" s="28" t="s">
        <v>87</v>
      </c>
      <c r="B56" s="136" t="s">
        <v>282</v>
      </c>
      <c r="C56" s="22">
        <f>SUM('9.1.1'!C58,'9.2.1'!C58,'9.3.1'!C58,'9.4.1'!C58)</f>
        <v>0</v>
      </c>
      <c r="D56" s="22">
        <f>SUM('9.1.1'!D58,'9.2.1'!D58,'9.3.1'!D58,'9.4.1'!D58)</f>
        <v>0</v>
      </c>
    </row>
    <row r="57" spans="1:4" s="13" customFormat="1" ht="18.75">
      <c r="A57" s="29" t="s">
        <v>88</v>
      </c>
      <c r="B57" s="60" t="s">
        <v>283</v>
      </c>
      <c r="C57" s="22">
        <f>SUM('9.1.1'!C59,'9.2.1'!C59,'9.3.1'!C59,'9.4.1'!C59)</f>
        <v>0</v>
      </c>
      <c r="D57" s="22">
        <f>SUM('9.1.1'!D59,'9.2.1'!D59,'9.3.1'!D59,'9.4.1'!D59)</f>
        <v>0</v>
      </c>
    </row>
    <row r="58" spans="1:4" s="13" customFormat="1" ht="18.75">
      <c r="A58" s="29" t="s">
        <v>106</v>
      </c>
      <c r="B58" s="60" t="s">
        <v>165</v>
      </c>
      <c r="C58" s="22">
        <f>SUM('9.1.1'!C60,'9.2.1'!C60,'9.3.1'!C60,'9.4.1'!C60)</f>
        <v>0</v>
      </c>
      <c r="D58" s="22">
        <f>SUM('9.1.1'!D60,'9.2.1'!D60,'9.3.1'!D60,'9.4.1'!D60)</f>
        <v>0</v>
      </c>
    </row>
    <row r="59" spans="1:4" s="13" customFormat="1" ht="19.5" thickBot="1">
      <c r="A59" s="30" t="s">
        <v>164</v>
      </c>
      <c r="B59" s="146" t="s">
        <v>166</v>
      </c>
      <c r="C59" s="22">
        <f>SUM('9.1.1'!C61,'9.2.1'!C61,'9.3.1'!C61,'9.4.1'!C61)</f>
        <v>0</v>
      </c>
      <c r="D59" s="22">
        <f>SUM('9.1.1'!D61,'9.2.1'!D61,'9.3.1'!D61,'9.4.1'!D61)</f>
        <v>0</v>
      </c>
    </row>
    <row r="60" spans="1:4" s="13" customFormat="1" ht="19.5" thickBot="1">
      <c r="A60" s="27" t="s">
        <v>10</v>
      </c>
      <c r="B60" s="147" t="s">
        <v>167</v>
      </c>
      <c r="C60" s="20">
        <f>+C5+C12+C19+C26+C33+C44+C50+C55</f>
        <v>355402213</v>
      </c>
      <c r="D60" s="20">
        <f>+D5+D12+D19+D26+D33+D44+D50+D55</f>
        <v>387354117</v>
      </c>
    </row>
    <row r="61" spans="1:4" s="13" customFormat="1" ht="18" customHeight="1" thickBot="1">
      <c r="A61" s="34" t="s">
        <v>269</v>
      </c>
      <c r="B61" s="145" t="s">
        <v>322</v>
      </c>
      <c r="C61" s="20">
        <f>SUM(C62:C64)</f>
        <v>0</v>
      </c>
      <c r="D61" s="20">
        <f>SUM(D62:D64)</f>
        <v>0</v>
      </c>
    </row>
    <row r="62" spans="1:4" s="13" customFormat="1" ht="18" customHeight="1">
      <c r="A62" s="28" t="s">
        <v>196</v>
      </c>
      <c r="B62" s="136" t="s">
        <v>168</v>
      </c>
      <c r="C62" s="22">
        <f>SUM('9.1.1'!C64,'9.2.1'!C64,'9.3.1'!C64,'9.4.1'!C64)</f>
        <v>0</v>
      </c>
      <c r="D62" s="22">
        <f>SUM('9.1.1'!D64,'9.2.1'!D64,'9.3.1'!D64,'9.4.1'!D64)</f>
        <v>0</v>
      </c>
    </row>
    <row r="63" spans="1:4" s="13" customFormat="1" ht="27">
      <c r="A63" s="29" t="s">
        <v>205</v>
      </c>
      <c r="B63" s="60" t="s">
        <v>169</v>
      </c>
      <c r="C63" s="22">
        <f>SUM('9.1.1'!C65,'9.2.1'!C65,'9.3.1'!C65,'9.4.1'!C65)</f>
        <v>0</v>
      </c>
      <c r="D63" s="22">
        <f>SUM('9.1.1'!D65,'9.2.1'!D65,'9.3.1'!D65,'9.4.1'!D65)</f>
        <v>0</v>
      </c>
    </row>
    <row r="64" spans="1:4" s="13" customFormat="1" ht="19.5" thickBot="1">
      <c r="A64" s="30" t="s">
        <v>206</v>
      </c>
      <c r="B64" s="148" t="s">
        <v>170</v>
      </c>
      <c r="C64" s="22">
        <f>SUM('9.1.1'!C66,'9.2.1'!C66,'9.3.1'!C66,'9.4.1'!C66)</f>
        <v>0</v>
      </c>
      <c r="D64" s="22">
        <f>SUM('9.1.1'!D66,'9.2.1'!D66,'9.3.1'!D66,'9.4.1'!D66)</f>
        <v>0</v>
      </c>
    </row>
    <row r="65" spans="1:4" s="13" customFormat="1" ht="18" customHeight="1" thickBot="1">
      <c r="A65" s="34" t="s">
        <v>171</v>
      </c>
      <c r="B65" s="145" t="s">
        <v>172</v>
      </c>
      <c r="C65" s="20">
        <f>SUM(C66:C69)</f>
        <v>0</v>
      </c>
      <c r="D65" s="20">
        <f>SUM(D66:D69)</f>
        <v>0</v>
      </c>
    </row>
    <row r="66" spans="1:4" s="13" customFormat="1" ht="18.75">
      <c r="A66" s="28" t="s">
        <v>69</v>
      </c>
      <c r="B66" s="136" t="s">
        <v>173</v>
      </c>
      <c r="C66" s="22">
        <f>SUM('9.1.1'!C68,'9.2.1'!C68,'9.3.1'!C68,'9.4.1'!C68)</f>
        <v>0</v>
      </c>
      <c r="D66" s="22">
        <f>SUM('9.1.1'!D68,'9.2.1'!D68,'9.3.1'!D68,'9.4.1'!D68)</f>
        <v>0</v>
      </c>
    </row>
    <row r="67" spans="1:4" s="13" customFormat="1" ht="18.75">
      <c r="A67" s="29" t="s">
        <v>70</v>
      </c>
      <c r="B67" s="60" t="s">
        <v>174</v>
      </c>
      <c r="C67" s="22">
        <f>SUM('9.1.1'!C69,'9.2.1'!C69,'9.3.1'!C69,'9.4.1'!C69)</f>
        <v>0</v>
      </c>
      <c r="D67" s="22">
        <f>SUM('9.1.1'!D69,'9.2.1'!D69,'9.3.1'!D69,'9.4.1'!D69)</f>
        <v>0</v>
      </c>
    </row>
    <row r="68" spans="1:4" s="13" customFormat="1" ht="18.75">
      <c r="A68" s="29" t="s">
        <v>197</v>
      </c>
      <c r="B68" s="60" t="s">
        <v>175</v>
      </c>
      <c r="C68" s="22">
        <f>SUM('9.1.1'!C70,'9.2.1'!C70,'9.3.1'!C70,'9.4.1'!C70)</f>
        <v>0</v>
      </c>
      <c r="D68" s="22">
        <f>SUM('9.1.1'!D70,'9.2.1'!D70,'9.3.1'!D70,'9.4.1'!D70)</f>
        <v>0</v>
      </c>
    </row>
    <row r="69" spans="1:4" s="13" customFormat="1" ht="19.5" thickBot="1">
      <c r="A69" s="30" t="s">
        <v>198</v>
      </c>
      <c r="B69" s="146" t="s">
        <v>176</v>
      </c>
      <c r="C69" s="22">
        <f>SUM('9.1.1'!C71,'9.2.1'!C71,'9.3.1'!C71,'9.4.1'!C71)</f>
        <v>0</v>
      </c>
      <c r="D69" s="22">
        <f>SUM('9.1.1'!D71,'9.2.1'!D71,'9.3.1'!D71,'9.4.1'!D71)</f>
        <v>0</v>
      </c>
    </row>
    <row r="70" spans="1:4" s="13" customFormat="1" ht="18" customHeight="1" thickBot="1">
      <c r="A70" s="34" t="s">
        <v>177</v>
      </c>
      <c r="B70" s="145" t="s">
        <v>178</v>
      </c>
      <c r="C70" s="20">
        <f>SUM(C71:C72)</f>
        <v>527618019</v>
      </c>
      <c r="D70" s="20">
        <f>SUM(D71:D72)</f>
        <v>507924682</v>
      </c>
    </row>
    <row r="71" spans="1:4" s="13" customFormat="1" ht="18" customHeight="1">
      <c r="A71" s="28" t="s">
        <v>199</v>
      </c>
      <c r="B71" s="136" t="s">
        <v>179</v>
      </c>
      <c r="C71" s="22">
        <f>SUM('9.1.1'!C73,'9.2.1'!C73,'9.3.1'!C73,'9.4.1'!C73)</f>
        <v>527618019</v>
      </c>
      <c r="D71" s="22">
        <f>SUM('9.1.1'!D73,'9.2.1'!D73,'9.3.1'!D73,'9.4.1'!D73)</f>
        <v>507924682</v>
      </c>
    </row>
    <row r="72" spans="1:4" s="13" customFormat="1" ht="18" customHeight="1" thickBot="1">
      <c r="A72" s="30" t="s">
        <v>200</v>
      </c>
      <c r="B72" s="136" t="s">
        <v>327</v>
      </c>
      <c r="C72" s="22"/>
      <c r="D72" s="22"/>
    </row>
    <row r="73" spans="1:4" s="13" customFormat="1" ht="18" customHeight="1" thickBot="1">
      <c r="A73" s="34" t="s">
        <v>180</v>
      </c>
      <c r="B73" s="145" t="s">
        <v>181</v>
      </c>
      <c r="C73" s="20">
        <f>SUM(C74:C76)</f>
        <v>0</v>
      </c>
      <c r="D73" s="20">
        <f>SUM(D74:D76)</f>
        <v>0</v>
      </c>
    </row>
    <row r="74" spans="1:4" s="13" customFormat="1" ht="18" customHeight="1">
      <c r="A74" s="28" t="s">
        <v>201</v>
      </c>
      <c r="B74" s="136" t="s">
        <v>310</v>
      </c>
      <c r="C74" s="22">
        <f>SUM('9.1.1'!C76,'9.2.1'!C76,'9.3.1'!C76,'9.4.1'!C76)</f>
        <v>0</v>
      </c>
      <c r="D74" s="22">
        <f>SUM('9.1.1'!D76,'9.2.1'!D76,'9.3.1'!D76,'9.4.1'!D76)</f>
        <v>0</v>
      </c>
    </row>
    <row r="75" spans="1:4" s="13" customFormat="1" ht="18" customHeight="1">
      <c r="A75" s="29" t="s">
        <v>202</v>
      </c>
      <c r="B75" s="60" t="s">
        <v>182</v>
      </c>
      <c r="C75" s="22">
        <f>SUM('9.1.1'!C77,'9.2.1'!C77,'9.3.1'!C77,'9.4.1'!C77)</f>
        <v>0</v>
      </c>
      <c r="D75" s="22">
        <f>SUM('9.1.1'!D77,'9.2.1'!D77,'9.3.1'!D77,'9.4.1'!D77)</f>
        <v>0</v>
      </c>
    </row>
    <row r="76" spans="1:4" s="13" customFormat="1" ht="18" customHeight="1" thickBot="1">
      <c r="A76" s="30" t="s">
        <v>203</v>
      </c>
      <c r="B76" s="146" t="s">
        <v>183</v>
      </c>
      <c r="C76" s="22"/>
      <c r="D76" s="22"/>
    </row>
    <row r="77" spans="1:4" s="13" customFormat="1" ht="18" customHeight="1" thickBot="1">
      <c r="A77" s="34" t="s">
        <v>184</v>
      </c>
      <c r="B77" s="145" t="s">
        <v>204</v>
      </c>
      <c r="C77" s="20">
        <f>SUM(C78:C81)</f>
        <v>0</v>
      </c>
      <c r="D77" s="20">
        <f>SUM(D78:D81)</f>
        <v>0</v>
      </c>
    </row>
    <row r="78" spans="1:4" s="13" customFormat="1" ht="18" customHeight="1">
      <c r="A78" s="35" t="s">
        <v>185</v>
      </c>
      <c r="B78" s="136" t="s">
        <v>186</v>
      </c>
      <c r="C78" s="22">
        <f>SUM('9.1.1'!C80,'9.2.1'!C80,'9.3.1'!C80,'9.4.1'!C80)</f>
        <v>0</v>
      </c>
      <c r="D78" s="22">
        <f>SUM('9.1.1'!D80,'9.2.1'!D80,'9.3.1'!D80,'9.4.1'!D80)</f>
        <v>0</v>
      </c>
    </row>
    <row r="79" spans="1:4" s="13" customFormat="1" ht="30">
      <c r="A79" s="36" t="s">
        <v>187</v>
      </c>
      <c r="B79" s="60" t="s">
        <v>188</v>
      </c>
      <c r="C79" s="22">
        <f>SUM('9.1.1'!C81,'9.2.1'!C81,'9.3.1'!C81,'9.4.1'!C81)</f>
        <v>0</v>
      </c>
      <c r="D79" s="22">
        <f>SUM('9.1.1'!D81,'9.2.1'!D81,'9.3.1'!D81,'9.4.1'!D81)</f>
        <v>0</v>
      </c>
    </row>
    <row r="80" spans="1:4" s="13" customFormat="1" ht="20.25" customHeight="1">
      <c r="A80" s="36" t="s">
        <v>189</v>
      </c>
      <c r="B80" s="60" t="s">
        <v>190</v>
      </c>
      <c r="C80" s="22">
        <f>SUM('9.1.1'!C82,'9.2.1'!C82,'9.3.1'!C82,'9.4.1'!C82)</f>
        <v>0</v>
      </c>
      <c r="D80" s="22">
        <f>SUM('9.1.1'!D82,'9.2.1'!D82,'9.3.1'!D82,'9.4.1'!D82)</f>
        <v>0</v>
      </c>
    </row>
    <row r="81" spans="1:4" s="13" customFormat="1" ht="18" customHeight="1" thickBot="1">
      <c r="A81" s="37" t="s">
        <v>191</v>
      </c>
      <c r="B81" s="146" t="s">
        <v>192</v>
      </c>
      <c r="C81" s="22">
        <f>SUM('9.1.1'!C83,'9.2.1'!C83,'9.3.1'!C83,'9.4.1'!C83)</f>
        <v>0</v>
      </c>
      <c r="D81" s="22">
        <f>SUM('9.1.1'!D83,'9.2.1'!D83,'9.3.1'!D83,'9.4.1'!D83)</f>
        <v>0</v>
      </c>
    </row>
    <row r="82" spans="1:4" s="13" customFormat="1" ht="18" customHeight="1" thickBot="1">
      <c r="A82" s="34" t="s">
        <v>193</v>
      </c>
      <c r="B82" s="145" t="s">
        <v>318</v>
      </c>
      <c r="C82" s="22">
        <f>SUM('9.1.1'!C84,'9.2.1'!C84,'9.3.1'!C84,'9.4.1'!C84)</f>
        <v>0</v>
      </c>
      <c r="D82" s="22">
        <f>SUM('9.1.1'!D84,'9.2.1'!D84,'9.3.1'!D84,'9.4.1'!D84)</f>
        <v>0</v>
      </c>
    </row>
    <row r="83" spans="1:4" s="13" customFormat="1" ht="19.5" thickBot="1">
      <c r="A83" s="34" t="s">
        <v>194</v>
      </c>
      <c r="B83" s="149" t="s">
        <v>195</v>
      </c>
      <c r="C83" s="20">
        <f>+C61+C65+C70+C73+C77+C82</f>
        <v>527618019</v>
      </c>
      <c r="D83" s="20">
        <f>+D61+D65+D70+D73+D77+D82</f>
        <v>507924682</v>
      </c>
    </row>
    <row r="84" spans="1:4" s="13" customFormat="1" ht="18" customHeight="1" thickBot="1">
      <c r="A84" s="39" t="s">
        <v>207</v>
      </c>
      <c r="B84" s="150" t="s">
        <v>273</v>
      </c>
      <c r="C84" s="20">
        <f>+C60+C83</f>
        <v>883020232</v>
      </c>
      <c r="D84" s="20">
        <f>+D60+D83</f>
        <v>895278799</v>
      </c>
    </row>
    <row r="85" spans="1:4" s="13" customFormat="1" ht="19.5" thickBot="1">
      <c r="A85" s="40"/>
      <c r="B85" s="151"/>
      <c r="C85" s="41"/>
      <c r="D85" s="41"/>
    </row>
    <row r="86" spans="1:4" s="7" customFormat="1" ht="18" customHeight="1" thickBot="1">
      <c r="A86" s="43" t="s">
        <v>32</v>
      </c>
      <c r="B86" s="152"/>
      <c r="C86" s="44"/>
      <c r="D86" s="44"/>
    </row>
    <row r="87" spans="1:4" s="14" customFormat="1" ht="18" customHeight="1" thickBot="1">
      <c r="A87" s="45" t="s">
        <v>2</v>
      </c>
      <c r="B87" s="153" t="s">
        <v>316</v>
      </c>
      <c r="C87" s="46">
        <f>SUM(C88:C92)</f>
        <v>354105082</v>
      </c>
      <c r="D87" s="46">
        <f>SUM(D88:D92)</f>
        <v>364456388</v>
      </c>
    </row>
    <row r="88" spans="1:4" s="7" customFormat="1" ht="18" customHeight="1">
      <c r="A88" s="47" t="s">
        <v>49</v>
      </c>
      <c r="B88" s="154" t="s">
        <v>29</v>
      </c>
      <c r="C88" s="22">
        <f>SUM('9.1.1'!C90,'9.2.1'!C90,'9.3.1'!C90,'9.4.1'!C90)</f>
        <v>181656399</v>
      </c>
      <c r="D88" s="22">
        <f>SUM('9.1.1'!D90,'9.2.1'!D90,'9.3.1'!D90,'9.4.1'!D90)</f>
        <v>177563908</v>
      </c>
    </row>
    <row r="89" spans="1:4" s="13" customFormat="1" ht="18" customHeight="1">
      <c r="A89" s="29" t="s">
        <v>50</v>
      </c>
      <c r="B89" s="62" t="s">
        <v>89</v>
      </c>
      <c r="C89" s="22">
        <f>SUM('9.1.1'!C91,'9.2.1'!C91,'9.3.1'!C91,'9.4.1'!C91)</f>
        <v>37404129</v>
      </c>
      <c r="D89" s="22">
        <f>SUM('9.1.1'!D91,'9.2.1'!D91,'9.3.1'!D91,'9.4.1'!D91)</f>
        <v>44018616</v>
      </c>
    </row>
    <row r="90" spans="1:4" s="7" customFormat="1" ht="18" customHeight="1">
      <c r="A90" s="29" t="s">
        <v>51</v>
      </c>
      <c r="B90" s="62" t="s">
        <v>68</v>
      </c>
      <c r="C90" s="22">
        <f>SUM('9.1.1'!C92,'9.2.1'!C92,'9.3.1'!C92,'9.4.1'!C92)</f>
        <v>118981594</v>
      </c>
      <c r="D90" s="22">
        <f>SUM('9.1.1'!D92,'9.2.1'!D92,'9.3.1'!D92,'9.4.1'!D92)</f>
        <v>123575704</v>
      </c>
    </row>
    <row r="91" spans="1:4" s="7" customFormat="1" ht="18" customHeight="1">
      <c r="A91" s="29" t="s">
        <v>52</v>
      </c>
      <c r="B91" s="155" t="s">
        <v>90</v>
      </c>
      <c r="C91" s="22">
        <f>SUM('9.1.1'!C93,'9.2.1'!C93,'9.3.1'!C93,'9.4.1'!C93)</f>
        <v>7352240</v>
      </c>
      <c r="D91" s="22">
        <f>SUM('9.1.1'!D93,'9.2.1'!D93,'9.3.1'!D93,'9.4.1'!D93)</f>
        <v>10072440</v>
      </c>
    </row>
    <row r="92" spans="1:4" s="7" customFormat="1" ht="18" customHeight="1">
      <c r="A92" s="29" t="s">
        <v>60</v>
      </c>
      <c r="B92" s="156" t="s">
        <v>91</v>
      </c>
      <c r="C92" s="22">
        <f>SUM('9.1.1'!C94,'9.2.1'!C94,'9.3.1'!C94,'9.4.1'!C94)</f>
        <v>8710720</v>
      </c>
      <c r="D92" s="22">
        <f>SUM('9.1.1'!D94,'9.2.1'!D94,'9.3.1'!D94,'9.4.1'!D94)</f>
        <v>9225720</v>
      </c>
    </row>
    <row r="93" spans="1:4" s="7" customFormat="1" ht="18" customHeight="1">
      <c r="A93" s="29" t="s">
        <v>53</v>
      </c>
      <c r="B93" s="62" t="s">
        <v>210</v>
      </c>
      <c r="C93" s="22">
        <f>SUM('9.1.1'!C95,'9.2.1'!C95,'9.3.1'!C95,'9.4.1'!C95)</f>
        <v>0</v>
      </c>
      <c r="D93" s="22">
        <f>SUM('9.1.1'!D95,'9.2.1'!D95,'9.3.1'!D95,'9.4.1'!D95)</f>
        <v>775000</v>
      </c>
    </row>
    <row r="94" spans="1:4" s="7" customFormat="1" ht="18" customHeight="1">
      <c r="A94" s="29" t="s">
        <v>54</v>
      </c>
      <c r="B94" s="64" t="s">
        <v>211</v>
      </c>
      <c r="C94" s="22">
        <f>SUM('9.1.1'!C96,'9.2.1'!C96,'9.3.1'!C96,'9.4.1'!C96)</f>
        <v>0</v>
      </c>
      <c r="D94" s="22">
        <f>SUM('9.1.1'!D96,'9.2.1'!D96,'9.3.1'!D96,'9.4.1'!D96)</f>
        <v>0</v>
      </c>
    </row>
    <row r="95" spans="1:4" s="7" customFormat="1" ht="18" customHeight="1">
      <c r="A95" s="29" t="s">
        <v>61</v>
      </c>
      <c r="B95" s="62" t="s">
        <v>212</v>
      </c>
      <c r="C95" s="22">
        <f>SUM('9.1.1'!C97,'9.2.1'!C97,'9.3.1'!C97,'9.4.1'!C97)</f>
        <v>0</v>
      </c>
      <c r="D95" s="22">
        <f>SUM('9.1.1'!D97,'9.2.1'!D97,'9.3.1'!D97,'9.4.1'!D97)</f>
        <v>0</v>
      </c>
    </row>
    <row r="96" spans="1:4" s="7" customFormat="1" ht="18" customHeight="1">
      <c r="A96" s="29" t="s">
        <v>62</v>
      </c>
      <c r="B96" s="62" t="s">
        <v>323</v>
      </c>
      <c r="C96" s="22">
        <f>SUM('9.1.1'!C98,'9.2.1'!C98,'9.3.1'!C98,'9.4.1'!C98)</f>
        <v>0</v>
      </c>
      <c r="D96" s="22">
        <f>SUM('9.1.1'!D98,'9.2.1'!D98,'9.3.1'!D98,'9.4.1'!D98)</f>
        <v>0</v>
      </c>
    </row>
    <row r="97" spans="1:4" s="7" customFormat="1" ht="18" customHeight="1">
      <c r="A97" s="29" t="s">
        <v>63</v>
      </c>
      <c r="B97" s="64" t="s">
        <v>214</v>
      </c>
      <c r="C97" s="22">
        <f>SUM('9.1.1'!C99,'9.2.1'!C99,'9.3.1'!C99,'9.4.1'!C99)</f>
        <v>2600000</v>
      </c>
      <c r="D97" s="22">
        <f>SUM('9.1.1'!D99,'9.2.1'!D99,'9.3.1'!D99,'9.4.1'!D99)</f>
        <v>2600000</v>
      </c>
    </row>
    <row r="98" spans="1:4" s="7" customFormat="1" ht="18" customHeight="1">
      <c r="A98" s="29" t="s">
        <v>64</v>
      </c>
      <c r="B98" s="64" t="s">
        <v>215</v>
      </c>
      <c r="C98" s="22">
        <f>SUM('9.1.1'!C100,'9.2.1'!C100,'9.3.1'!C100,'9.4.1'!C100)</f>
        <v>0</v>
      </c>
      <c r="D98" s="22">
        <f>SUM('9.1.1'!D100,'9.2.1'!D100,'9.3.1'!D100,'9.4.1'!D100)</f>
        <v>0</v>
      </c>
    </row>
    <row r="99" spans="1:4" s="7" customFormat="1" ht="18" customHeight="1">
      <c r="A99" s="29" t="s">
        <v>66</v>
      </c>
      <c r="B99" s="62" t="s">
        <v>324</v>
      </c>
      <c r="C99" s="22">
        <f>SUM('9.1.1'!C101,'9.2.1'!C101,'9.3.1'!C101,'9.4.1'!C101)</f>
        <v>0</v>
      </c>
      <c r="D99" s="22">
        <f>SUM('9.1.1'!D101,'9.2.1'!D101,'9.3.1'!D101,'9.4.1'!D101)</f>
        <v>0</v>
      </c>
    </row>
    <row r="100" spans="1:4" s="7" customFormat="1" ht="18" customHeight="1">
      <c r="A100" s="49" t="s">
        <v>92</v>
      </c>
      <c r="B100" s="65" t="s">
        <v>217</v>
      </c>
      <c r="C100" s="22">
        <f>SUM('9.1.1'!C102,'9.2.1'!C102,'9.3.1'!C102,'9.4.1'!C102)</f>
        <v>0</v>
      </c>
      <c r="D100" s="22">
        <f>SUM('9.1.1'!D102,'9.2.1'!D102,'9.3.1'!D102,'9.4.1'!D102)</f>
        <v>0</v>
      </c>
    </row>
    <row r="101" spans="1:4" s="7" customFormat="1" ht="18" customHeight="1">
      <c r="A101" s="29" t="s">
        <v>208</v>
      </c>
      <c r="B101" s="65" t="s">
        <v>218</v>
      </c>
      <c r="C101" s="22">
        <f>SUM('9.1.1'!C103,'9.2.1'!C103,'9.3.1'!C103,'9.4.1'!C103)</f>
        <v>0</v>
      </c>
      <c r="D101" s="22">
        <f>SUM('9.1.1'!D103,'9.2.1'!D103,'9.3.1'!D103,'9.4.1'!D103)</f>
        <v>0</v>
      </c>
    </row>
    <row r="102" spans="1:4" s="7" customFormat="1" ht="18" customHeight="1" thickBot="1">
      <c r="A102" s="50" t="s">
        <v>209</v>
      </c>
      <c r="B102" s="66" t="s">
        <v>219</v>
      </c>
      <c r="C102" s="22">
        <f>SUM('9.1.1'!C104,'9.2.1'!C104,'9.3.1'!C104,'9.4.1'!C104)</f>
        <v>6110720</v>
      </c>
      <c r="D102" s="22">
        <f>SUM('9.1.1'!D104,'9.2.1'!D104,'9.3.1'!D104,'9.4.1'!D104)</f>
        <v>5850720</v>
      </c>
    </row>
    <row r="103" spans="1:4" s="7" customFormat="1" ht="18" customHeight="1" thickBot="1">
      <c r="A103" s="27" t="s">
        <v>3</v>
      </c>
      <c r="B103" s="157" t="s">
        <v>317</v>
      </c>
      <c r="C103" s="20">
        <f>+C104+C106+C108</f>
        <v>519687590</v>
      </c>
      <c r="D103" s="20">
        <f>+D104+D106+D108</f>
        <v>532298574</v>
      </c>
    </row>
    <row r="104" spans="1:4" s="7" customFormat="1" ht="18" customHeight="1">
      <c r="A104" s="28" t="s">
        <v>55</v>
      </c>
      <c r="B104" s="62" t="s">
        <v>105</v>
      </c>
      <c r="C104" s="22">
        <f>SUM('9.1.1'!C106,'9.2.1'!C106,'9.3.1'!C106,'9.4.1'!C106)</f>
        <v>489687590</v>
      </c>
      <c r="D104" s="22">
        <f>SUM('9.1.1'!D106,'9.2.1'!D106,'9.3.1'!D106,'9.4.1'!D106)</f>
        <v>333875214</v>
      </c>
    </row>
    <row r="105" spans="1:4" s="7" customFormat="1" ht="18" customHeight="1">
      <c r="A105" s="28" t="s">
        <v>56</v>
      </c>
      <c r="B105" s="65" t="s">
        <v>223</v>
      </c>
      <c r="C105" s="22">
        <f>SUM('9.1.1'!C107,'9.2.1'!C107,'9.3.1'!C107,'9.4.1'!C107)</f>
        <v>0</v>
      </c>
      <c r="D105" s="22">
        <f>SUM('9.1.1'!D107,'9.2.1'!D107,'9.3.1'!D107,'9.4.1'!D107)</f>
        <v>0</v>
      </c>
    </row>
    <row r="106" spans="1:4" s="7" customFormat="1" ht="18" customHeight="1">
      <c r="A106" s="28" t="s">
        <v>57</v>
      </c>
      <c r="B106" s="65" t="s">
        <v>93</v>
      </c>
      <c r="C106" s="22">
        <f>SUM('9.1.1'!C108,'9.2.1'!C108,'9.3.1'!C108,'9.4.1'!C108)</f>
        <v>30000000</v>
      </c>
      <c r="D106" s="22">
        <f>SUM('9.1.1'!D108,'9.2.1'!D108,'9.3.1'!D108,'9.4.1'!D108)</f>
        <v>198423360</v>
      </c>
    </row>
    <row r="107" spans="1:4" s="7" customFormat="1" ht="18" customHeight="1">
      <c r="A107" s="28" t="s">
        <v>58</v>
      </c>
      <c r="B107" s="65" t="s">
        <v>224</v>
      </c>
      <c r="C107" s="22">
        <f>SUM('9.1.1'!C109,'9.2.1'!C109,'9.3.1'!C109,'9.4.1'!C109)</f>
        <v>0</v>
      </c>
      <c r="D107" s="22">
        <f>SUM('9.1.1'!D109,'9.2.1'!D109,'9.3.1'!D109,'9.4.1'!D109)</f>
        <v>0</v>
      </c>
    </row>
    <row r="108" spans="1:4" s="7" customFormat="1" ht="18" customHeight="1">
      <c r="A108" s="28" t="s">
        <v>59</v>
      </c>
      <c r="B108" s="158" t="s">
        <v>107</v>
      </c>
      <c r="C108" s="22">
        <f>SUM('9.1.1'!C110,'9.2.1'!C110,'9.3.1'!C110,'9.4.1'!C110)</f>
        <v>0</v>
      </c>
      <c r="D108" s="22">
        <f>SUM('9.1.1'!D110,'9.2.1'!D110,'9.3.1'!D110,'9.4.1'!D110)</f>
        <v>0</v>
      </c>
    </row>
    <row r="109" spans="1:4" s="7" customFormat="1" ht="25.5">
      <c r="A109" s="28" t="s">
        <v>65</v>
      </c>
      <c r="B109" s="159" t="s">
        <v>279</v>
      </c>
      <c r="C109" s="22">
        <f>SUM('9.1.1'!C111,'9.2.1'!C111,'9.3.1'!C111,'9.4.1'!C111)</f>
        <v>0</v>
      </c>
      <c r="D109" s="22">
        <f>SUM('9.1.1'!D111,'9.2.1'!D111,'9.3.1'!D111,'9.4.1'!D111)</f>
        <v>0</v>
      </c>
    </row>
    <row r="110" spans="1:4" s="7" customFormat="1" ht="25.5">
      <c r="A110" s="28" t="s">
        <v>67</v>
      </c>
      <c r="B110" s="69" t="s">
        <v>229</v>
      </c>
      <c r="C110" s="22">
        <f>SUM('9.1.1'!C112,'9.2.1'!C112,'9.3.1'!C112,'9.4.1'!C112)</f>
        <v>0</v>
      </c>
      <c r="D110" s="22">
        <f>SUM('9.1.1'!D112,'9.2.1'!D112,'9.3.1'!D112,'9.4.1'!D112)</f>
        <v>0</v>
      </c>
    </row>
    <row r="111" spans="1:4" s="7" customFormat="1" ht="25.5">
      <c r="A111" s="28" t="s">
        <v>94</v>
      </c>
      <c r="B111" s="62" t="s">
        <v>213</v>
      </c>
      <c r="C111" s="22">
        <f>SUM('9.1.1'!C113,'9.2.1'!C113,'9.3.1'!C113,'9.4.1'!C113)</f>
        <v>0</v>
      </c>
      <c r="D111" s="22">
        <f>SUM('9.1.1'!D113,'9.2.1'!D113,'9.3.1'!D113,'9.4.1'!D113)</f>
        <v>0</v>
      </c>
    </row>
    <row r="112" spans="1:4" s="7" customFormat="1" ht="18.75">
      <c r="A112" s="28" t="s">
        <v>95</v>
      </c>
      <c r="B112" s="62" t="s">
        <v>228</v>
      </c>
      <c r="C112" s="22">
        <f>SUM('9.1.1'!C114,'9.2.1'!C114,'9.3.1'!C114,'9.4.1'!C114)</f>
        <v>0</v>
      </c>
      <c r="D112" s="22">
        <f>SUM('9.1.1'!D114,'9.2.1'!D114,'9.3.1'!D114,'9.4.1'!D114)</f>
        <v>0</v>
      </c>
    </row>
    <row r="113" spans="1:4" s="7" customFormat="1" ht="18.75">
      <c r="A113" s="28" t="s">
        <v>96</v>
      </c>
      <c r="B113" s="62" t="s">
        <v>227</v>
      </c>
      <c r="C113" s="22">
        <f>SUM('9.1.1'!C115,'9.2.1'!C115,'9.3.1'!C115,'9.4.1'!C115)</f>
        <v>0</v>
      </c>
      <c r="D113" s="22">
        <f>SUM('9.1.1'!D115,'9.2.1'!D115,'9.3.1'!D115,'9.4.1'!D115)</f>
        <v>0</v>
      </c>
    </row>
    <row r="114" spans="1:4" s="7" customFormat="1" ht="25.5">
      <c r="A114" s="28" t="s">
        <v>220</v>
      </c>
      <c r="B114" s="62" t="s">
        <v>216</v>
      </c>
      <c r="C114" s="22">
        <f>SUM('9.1.1'!C116,'9.2.1'!C116,'9.3.1'!C116,'9.4.1'!C116)</f>
        <v>0</v>
      </c>
      <c r="D114" s="22">
        <f>SUM('9.1.1'!D116,'9.2.1'!D116,'9.3.1'!D116,'9.4.1'!D116)</f>
        <v>0</v>
      </c>
    </row>
    <row r="115" spans="1:4" s="7" customFormat="1" ht="18.75">
      <c r="A115" s="28" t="s">
        <v>221</v>
      </c>
      <c r="B115" s="62" t="s">
        <v>226</v>
      </c>
      <c r="C115" s="22">
        <f>SUM('9.1.1'!C117,'9.2.1'!C117,'9.3.1'!C117,'9.4.1'!C117)</f>
        <v>0</v>
      </c>
      <c r="D115" s="22">
        <f>SUM('9.1.1'!D117,'9.2.1'!D117,'9.3.1'!D117,'9.4.1'!D117)</f>
        <v>0</v>
      </c>
    </row>
    <row r="116" spans="1:4" s="7" customFormat="1" ht="26.25" thickBot="1">
      <c r="A116" s="49" t="s">
        <v>222</v>
      </c>
      <c r="B116" s="62" t="s">
        <v>225</v>
      </c>
      <c r="C116" s="22">
        <f>SUM('9.1.1'!C118,'9.2.1'!C118,'9.3.1'!C118,'9.4.1'!C118)</f>
        <v>0</v>
      </c>
      <c r="D116" s="22">
        <f>SUM('9.1.1'!D118,'9.2.1'!D118,'9.3.1'!D118,'9.4.1'!D118)</f>
        <v>0</v>
      </c>
    </row>
    <row r="117" spans="1:4" s="7" customFormat="1" ht="18" customHeight="1" thickBot="1">
      <c r="A117" s="27" t="s">
        <v>4</v>
      </c>
      <c r="B117" s="147" t="s">
        <v>230</v>
      </c>
      <c r="C117" s="20">
        <f>+C118+C119</f>
        <v>3000000</v>
      </c>
      <c r="D117" s="20">
        <f>+D118+D119</f>
        <v>0</v>
      </c>
    </row>
    <row r="118" spans="1:4" s="7" customFormat="1" ht="18" customHeight="1">
      <c r="A118" s="28" t="s">
        <v>38</v>
      </c>
      <c r="B118" s="69" t="s">
        <v>33</v>
      </c>
      <c r="C118" s="22">
        <f>SUM('9.1.1'!C120,'9.2.1'!C120,'9.3.1'!C120,'9.4.1'!C120)</f>
        <v>3000000</v>
      </c>
      <c r="D118" s="22">
        <f>SUM('9.1.1'!D120,'9.2.1'!D120,'9.3.1'!D120,'9.4.1'!D120)</f>
        <v>0</v>
      </c>
    </row>
    <row r="119" spans="1:4" s="7" customFormat="1" ht="18" customHeight="1" thickBot="1">
      <c r="A119" s="30" t="s">
        <v>39</v>
      </c>
      <c r="B119" s="65" t="s">
        <v>34</v>
      </c>
      <c r="C119" s="22">
        <f>SUM('9.1.1'!C121,'9.2.1'!C121,'9.3.1'!C121,'9.4.1'!C121)</f>
        <v>0</v>
      </c>
      <c r="D119" s="22">
        <f>SUM('9.1.1'!D121,'9.2.1'!D121,'9.3.1'!D121,'9.4.1'!D121)</f>
        <v>0</v>
      </c>
    </row>
    <row r="120" spans="1:4" s="7" customFormat="1" ht="18" customHeight="1" thickBot="1">
      <c r="A120" s="27" t="s">
        <v>5</v>
      </c>
      <c r="B120" s="147" t="s">
        <v>231</v>
      </c>
      <c r="C120" s="20">
        <f>+C87+C103+C117</f>
        <v>876792672</v>
      </c>
      <c r="D120" s="20">
        <f>+D87+D103+D117</f>
        <v>896754962</v>
      </c>
    </row>
    <row r="121" spans="1:4" s="7" customFormat="1" ht="18" customHeight="1" thickBot="1">
      <c r="A121" s="27" t="s">
        <v>6</v>
      </c>
      <c r="B121" s="147" t="s">
        <v>325</v>
      </c>
      <c r="C121" s="20">
        <f>+C122+C123+C124</f>
        <v>0</v>
      </c>
      <c r="D121" s="20">
        <f>+D122+D123+D124</f>
        <v>0</v>
      </c>
    </row>
    <row r="122" spans="1:4" s="7" customFormat="1" ht="18" customHeight="1">
      <c r="A122" s="28" t="s">
        <v>42</v>
      </c>
      <c r="B122" s="69" t="s">
        <v>232</v>
      </c>
      <c r="C122" s="22">
        <f>SUM('9.1.1'!C124,'9.2.1'!C124,'9.3.1'!C124,'9.4.1'!C124)</f>
        <v>0</v>
      </c>
      <c r="D122" s="22">
        <f>SUM('9.1.1'!D124,'9.2.1'!D124,'9.3.1'!D124,'9.4.1'!D124)</f>
        <v>0</v>
      </c>
    </row>
    <row r="123" spans="1:4" s="7" customFormat="1" ht="18" customHeight="1">
      <c r="A123" s="28" t="s">
        <v>43</v>
      </c>
      <c r="B123" s="69" t="s">
        <v>326</v>
      </c>
      <c r="C123" s="22">
        <f>SUM('9.1.1'!C125,'9.2.1'!C125,'9.3.1'!C125,'9.4.1'!C125)</f>
        <v>0</v>
      </c>
      <c r="D123" s="22">
        <f>SUM('9.1.1'!D125,'9.2.1'!D125,'9.3.1'!D125,'9.4.1'!D125)</f>
        <v>0</v>
      </c>
    </row>
    <row r="124" spans="1:4" s="7" customFormat="1" ht="18" customHeight="1" thickBot="1">
      <c r="A124" s="49" t="s">
        <v>44</v>
      </c>
      <c r="B124" s="160" t="s">
        <v>233</v>
      </c>
      <c r="C124" s="22">
        <f>SUM('9.1.1'!C126,'9.2.1'!C126,'9.3.1'!C126,'9.4.1'!C126)</f>
        <v>0</v>
      </c>
      <c r="D124" s="22">
        <f>SUM('9.1.1'!D126,'9.2.1'!D126,'9.3.1'!D126,'9.4.1'!D126)</f>
        <v>0</v>
      </c>
    </row>
    <row r="125" spans="1:4" s="7" customFormat="1" ht="18" customHeight="1" thickBot="1">
      <c r="A125" s="27" t="s">
        <v>7</v>
      </c>
      <c r="B125" s="147" t="s">
        <v>268</v>
      </c>
      <c r="C125" s="20">
        <f>+C126+C127+C128+C129</f>
        <v>0</v>
      </c>
      <c r="D125" s="20">
        <f>+D126+D127+D128+D129</f>
        <v>0</v>
      </c>
    </row>
    <row r="126" spans="1:4" s="7" customFormat="1" ht="18" customHeight="1">
      <c r="A126" s="28" t="s">
        <v>45</v>
      </c>
      <c r="B126" s="69" t="s">
        <v>234</v>
      </c>
      <c r="C126" s="22">
        <f>SUM('9.1.1'!C128,'9.2.1'!C128,'9.3.1'!C128,'9.4.1'!C128)</f>
        <v>0</v>
      </c>
      <c r="D126" s="22">
        <f>SUM('9.1.1'!D128,'9.2.1'!D128,'9.3.1'!D128,'9.4.1'!D128)</f>
        <v>0</v>
      </c>
    </row>
    <row r="127" spans="1:4" s="7" customFormat="1" ht="18" customHeight="1">
      <c r="A127" s="28" t="s">
        <v>46</v>
      </c>
      <c r="B127" s="69" t="s">
        <v>235</v>
      </c>
      <c r="C127" s="22">
        <f>SUM('9.1.1'!C129,'9.2.1'!C129,'9.3.1'!C129,'9.4.1'!C129)</f>
        <v>0</v>
      </c>
      <c r="D127" s="22">
        <f>SUM('9.1.1'!D129,'9.2.1'!D129,'9.3.1'!D129,'9.4.1'!D129)</f>
        <v>0</v>
      </c>
    </row>
    <row r="128" spans="1:4" s="7" customFormat="1" ht="18" customHeight="1">
      <c r="A128" s="28" t="s">
        <v>151</v>
      </c>
      <c r="B128" s="69" t="s">
        <v>236</v>
      </c>
      <c r="C128" s="22">
        <f>SUM('9.1.1'!C130,'9.2.1'!C130,'9.3.1'!C130,'9.4.1'!C130)</f>
        <v>0</v>
      </c>
      <c r="D128" s="22">
        <f>SUM('9.1.1'!D130,'9.2.1'!D130,'9.3.1'!D130,'9.4.1'!D130)</f>
        <v>0</v>
      </c>
    </row>
    <row r="129" spans="1:4" s="7" customFormat="1" ht="18" customHeight="1" thickBot="1">
      <c r="A129" s="49" t="s">
        <v>152</v>
      </c>
      <c r="B129" s="160" t="s">
        <v>237</v>
      </c>
      <c r="C129" s="22">
        <f>SUM('9.1.1'!C131,'9.2.1'!C131,'9.3.1'!C131,'9.4.1'!C131)</f>
        <v>0</v>
      </c>
      <c r="D129" s="22">
        <f>SUM('9.1.1'!D131,'9.2.1'!D131,'9.3.1'!D131,'9.4.1'!D131)</f>
        <v>0</v>
      </c>
    </row>
    <row r="130" spans="1:4" s="7" customFormat="1" ht="18" customHeight="1" thickBot="1">
      <c r="A130" s="27" t="s">
        <v>8</v>
      </c>
      <c r="B130" s="147" t="s">
        <v>238</v>
      </c>
      <c r="C130" s="20">
        <f>+C131+C132+C133+C134</f>
        <v>6227560</v>
      </c>
      <c r="D130" s="20">
        <f>+D131+D132+D133+D134</f>
        <v>6227560</v>
      </c>
    </row>
    <row r="131" spans="1:4" s="7" customFormat="1" ht="18" customHeight="1">
      <c r="A131" s="28" t="s">
        <v>47</v>
      </c>
      <c r="B131" s="69" t="s">
        <v>239</v>
      </c>
      <c r="C131" s="22">
        <f>SUM('9.1.1'!C133,'9.2.1'!C133,'9.3.1'!C133,'9.4.1'!C133)</f>
        <v>0</v>
      </c>
      <c r="D131" s="22">
        <f>SUM('9.1.1'!D133,'9.2.1'!D133,'9.3.1'!D133,'9.4.1'!D133)</f>
        <v>0</v>
      </c>
    </row>
    <row r="132" spans="1:4" s="7" customFormat="1" ht="18" customHeight="1">
      <c r="A132" s="28" t="s">
        <v>48</v>
      </c>
      <c r="B132" s="69" t="s">
        <v>248</v>
      </c>
      <c r="C132" s="22">
        <f>SUM('9.1.1'!C134,'9.2.1'!C134,'9.3.1'!C134,'9.4.1'!C134)</f>
        <v>6227560</v>
      </c>
      <c r="D132" s="22">
        <f>SUM('9.1.1'!D134,'9.2.1'!D134,'9.3.1'!D134,'9.4.1'!D134)</f>
        <v>6227560</v>
      </c>
    </row>
    <row r="133" spans="1:4" s="7" customFormat="1" ht="18" customHeight="1">
      <c r="A133" s="28" t="s">
        <v>161</v>
      </c>
      <c r="B133" s="69" t="s">
        <v>240</v>
      </c>
      <c r="C133" s="22">
        <f>SUM('9.1.1'!C135,'9.2.1'!C135,'9.3.1'!C135,'9.4.1'!C135)</f>
        <v>0</v>
      </c>
      <c r="D133" s="22">
        <f>SUM('9.1.1'!D135,'9.2.1'!D135,'9.3.1'!D135,'9.4.1'!D135)</f>
        <v>0</v>
      </c>
    </row>
    <row r="134" spans="1:4" s="7" customFormat="1" ht="18" customHeight="1" thickBot="1">
      <c r="A134" s="49" t="s">
        <v>162</v>
      </c>
      <c r="B134" s="160" t="s">
        <v>289</v>
      </c>
      <c r="C134" s="22">
        <v>0</v>
      </c>
      <c r="D134" s="22">
        <v>0</v>
      </c>
    </row>
    <row r="135" spans="1:4" s="7" customFormat="1" ht="18" customHeight="1" thickBot="1">
      <c r="A135" s="27" t="s">
        <v>9</v>
      </c>
      <c r="B135" s="147" t="s">
        <v>241</v>
      </c>
      <c r="C135" s="22">
        <f>SUM('9.1.1'!C137,'9.2.1'!C137,'9.3.1'!C137,'9.4.1'!C137)</f>
        <v>0</v>
      </c>
      <c r="D135" s="22">
        <f>SUM('9.1.1'!D137,'9.2.1'!D137,'9.3.1'!D137,'9.4.1'!D137)</f>
        <v>0</v>
      </c>
    </row>
    <row r="136" spans="1:4" s="7" customFormat="1" ht="18" customHeight="1">
      <c r="A136" s="28" t="s">
        <v>87</v>
      </c>
      <c r="B136" s="69" t="s">
        <v>242</v>
      </c>
      <c r="C136" s="22">
        <f>SUM('9.1.1'!C138,'9.2.1'!C138,'9.3.1'!C138,'9.4.1'!C138)</f>
        <v>0</v>
      </c>
      <c r="D136" s="22">
        <f>SUM('9.1.1'!D138,'9.2.1'!D138,'9.3.1'!D138,'9.4.1'!D138)</f>
        <v>0</v>
      </c>
    </row>
    <row r="137" spans="1:4" s="7" customFormat="1" ht="18" customHeight="1">
      <c r="A137" s="28" t="s">
        <v>88</v>
      </c>
      <c r="B137" s="69" t="s">
        <v>243</v>
      </c>
      <c r="C137" s="22">
        <f>SUM('9.1.1'!C139,'9.2.1'!C139,'9.3.1'!C139,'9.4.1'!C139)</f>
        <v>0</v>
      </c>
      <c r="D137" s="22">
        <f>SUM('9.1.1'!D139,'9.2.1'!D139,'9.3.1'!D139,'9.4.1'!D139)</f>
        <v>0</v>
      </c>
    </row>
    <row r="138" spans="1:4" s="7" customFormat="1" ht="18" customHeight="1">
      <c r="A138" s="28" t="s">
        <v>106</v>
      </c>
      <c r="B138" s="69" t="s">
        <v>244</v>
      </c>
      <c r="C138" s="22">
        <f>SUM('9.1.1'!C140,'9.2.1'!C140,'9.3.1'!C140,'9.4.1'!C140)</f>
        <v>0</v>
      </c>
      <c r="D138" s="22">
        <f>SUM('9.1.1'!D140,'9.2.1'!D140,'9.3.1'!D140,'9.4.1'!D140)</f>
        <v>0</v>
      </c>
    </row>
    <row r="139" spans="1:4" s="7" customFormat="1" ht="18" customHeight="1" thickBot="1">
      <c r="A139" s="28" t="s">
        <v>164</v>
      </c>
      <c r="B139" s="69" t="s">
        <v>245</v>
      </c>
      <c r="C139" s="22">
        <f>SUM('9.1.1'!C141,'9.2.1'!C141,'9.3.1'!C141,'9.4.1'!C141)</f>
        <v>0</v>
      </c>
      <c r="D139" s="22">
        <f>SUM('9.1.1'!D141,'9.2.1'!D141,'9.3.1'!D141,'9.4.1'!D141)</f>
        <v>0</v>
      </c>
    </row>
    <row r="140" spans="1:4" s="7" customFormat="1" ht="18" customHeight="1" thickBot="1">
      <c r="A140" s="27" t="s">
        <v>10</v>
      </c>
      <c r="B140" s="147" t="s">
        <v>246</v>
      </c>
      <c r="C140" s="53">
        <f>+C121+C125+C130+C135</f>
        <v>6227560</v>
      </c>
      <c r="D140" s="53">
        <f>+D121+D125+D130+D135</f>
        <v>6227560</v>
      </c>
    </row>
    <row r="141" spans="1:4" s="7" customFormat="1" ht="18" customHeight="1" thickBot="1">
      <c r="A141" s="54" t="s">
        <v>11</v>
      </c>
      <c r="B141" s="161" t="s">
        <v>247</v>
      </c>
      <c r="C141" s="53">
        <f>+C120+C140</f>
        <v>883020232</v>
      </c>
      <c r="D141" s="53">
        <f>+D120+D140</f>
        <v>902982522</v>
      </c>
    </row>
    <row r="142" spans="1:4" s="7" customFormat="1" ht="18" customHeight="1" thickBot="1">
      <c r="A142" s="55"/>
      <c r="B142" s="56"/>
      <c r="C142" s="42"/>
      <c r="D142" s="42"/>
    </row>
    <row r="143" spans="1:6" s="7" customFormat="1" ht="18" customHeight="1" thickBot="1">
      <c r="A143" s="57" t="s">
        <v>307</v>
      </c>
      <c r="B143" s="58"/>
      <c r="C143" s="59"/>
      <c r="D143" s="59"/>
      <c r="E143" s="15"/>
      <c r="F143" s="15"/>
    </row>
    <row r="144" spans="1:4" s="13" customFormat="1" ht="18" customHeight="1" thickBot="1">
      <c r="A144" s="57" t="s">
        <v>102</v>
      </c>
      <c r="B144" s="58"/>
      <c r="C144" s="59"/>
      <c r="D144" s="59"/>
    </row>
    <row r="145" spans="3:4" s="7" customFormat="1" ht="18" customHeight="1">
      <c r="C145" s="16"/>
      <c r="D145" s="16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2019. ÉVI KÖTELEZŐ FELADATOK KÖLTSÉGVETÉSÉNEK ÖSSZEVONT MÉRLEGE
&amp;10
&amp;R&amp;"Times New Roman CE,Félkövér dőlt"&amp;11 1.1. melléklet a 9/2019 (XI.29.) önkormányzati rendelethez</oddHeader>
  </headerFooter>
  <rowBreaks count="1" manualBreakCount="1">
    <brk id="8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5.00390625" style="269" customWidth="1"/>
    <col min="2" max="2" width="21.625" style="268" customWidth="1"/>
    <col min="3" max="5" width="11.875" style="268" bestFit="1" customWidth="1"/>
    <col min="6" max="6" width="11.375" style="268" bestFit="1" customWidth="1"/>
    <col min="7" max="7" width="13.00390625" style="268" bestFit="1" customWidth="1"/>
    <col min="8" max="8" width="11.875" style="268" bestFit="1" customWidth="1"/>
    <col min="9" max="9" width="13.00390625" style="268" bestFit="1" customWidth="1"/>
    <col min="10" max="11" width="11.125" style="268" bestFit="1" customWidth="1"/>
    <col min="12" max="12" width="13.00390625" style="268" bestFit="1" customWidth="1"/>
    <col min="13" max="13" width="13.375" style="268" bestFit="1" customWidth="1"/>
    <col min="14" max="14" width="10.875" style="268" bestFit="1" customWidth="1"/>
    <col min="15" max="15" width="14.00390625" style="269" bestFit="1" customWidth="1"/>
    <col min="16" max="16384" width="9.375" style="268" customWidth="1"/>
  </cols>
  <sheetData>
    <row r="1" spans="1:15" s="235" customFormat="1" ht="36.75" customHeight="1">
      <c r="A1" s="287" t="s">
        <v>373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s="235" customFormat="1" ht="18" customHeight="1" thickBo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 t="s">
        <v>338</v>
      </c>
    </row>
    <row r="3" spans="1:15" s="242" customFormat="1" ht="18" customHeight="1" thickBot="1">
      <c r="A3" s="239" t="s">
        <v>374</v>
      </c>
      <c r="B3" s="240" t="s">
        <v>35</v>
      </c>
      <c r="C3" s="240" t="s">
        <v>375</v>
      </c>
      <c r="D3" s="240" t="s">
        <v>376</v>
      </c>
      <c r="E3" s="240" t="s">
        <v>377</v>
      </c>
      <c r="F3" s="240" t="s">
        <v>378</v>
      </c>
      <c r="G3" s="240" t="s">
        <v>379</v>
      </c>
      <c r="H3" s="240" t="s">
        <v>380</v>
      </c>
      <c r="I3" s="240" t="s">
        <v>381</v>
      </c>
      <c r="J3" s="240" t="s">
        <v>382</v>
      </c>
      <c r="K3" s="240" t="s">
        <v>383</v>
      </c>
      <c r="L3" s="240" t="s">
        <v>384</v>
      </c>
      <c r="M3" s="240" t="s">
        <v>385</v>
      </c>
      <c r="N3" s="240" t="s">
        <v>386</v>
      </c>
      <c r="O3" s="241" t="s">
        <v>387</v>
      </c>
    </row>
    <row r="4" spans="1:15" s="244" customFormat="1" ht="18" customHeight="1" thickBot="1">
      <c r="A4" s="243" t="s">
        <v>2</v>
      </c>
      <c r="B4" s="289" t="s">
        <v>31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s="244" customFormat="1" ht="24">
      <c r="A5" s="245" t="s">
        <v>3</v>
      </c>
      <c r="B5" s="246" t="s">
        <v>249</v>
      </c>
      <c r="C5" s="247">
        <v>14453135</v>
      </c>
      <c r="D5" s="247">
        <v>14453135</v>
      </c>
      <c r="E5" s="247">
        <v>14453135</v>
      </c>
      <c r="F5" s="247">
        <v>14453135</v>
      </c>
      <c r="G5" s="247">
        <v>22156848</v>
      </c>
      <c r="H5" s="247">
        <v>14453135</v>
      </c>
      <c r="I5" s="247">
        <v>14453135</v>
      </c>
      <c r="J5" s="247">
        <v>14453135</v>
      </c>
      <c r="K5" s="247">
        <v>14453145</v>
      </c>
      <c r="L5" s="247">
        <v>14453135</v>
      </c>
      <c r="M5" s="247">
        <v>14453136</v>
      </c>
      <c r="N5" s="247">
        <v>14453136</v>
      </c>
      <c r="O5" s="248">
        <f aca="true" t="shared" si="0" ref="O5:O25">SUM(C5:N5)</f>
        <v>181141345</v>
      </c>
    </row>
    <row r="6" spans="1:15" s="253" customFormat="1" ht="36">
      <c r="A6" s="249" t="s">
        <v>4</v>
      </c>
      <c r="B6" s="250" t="s">
        <v>388</v>
      </c>
      <c r="C6" s="251"/>
      <c r="D6" s="251"/>
      <c r="E6" s="251">
        <v>8569548</v>
      </c>
      <c r="F6" s="251"/>
      <c r="G6" s="251">
        <v>6589546</v>
      </c>
      <c r="H6" s="251">
        <v>20727361</v>
      </c>
      <c r="I6" s="251">
        <v>5083106</v>
      </c>
      <c r="J6" s="251"/>
      <c r="K6" s="251">
        <v>551586</v>
      </c>
      <c r="L6" s="251"/>
      <c r="M6" s="251"/>
      <c r="N6" s="251"/>
      <c r="O6" s="252">
        <f t="shared" si="0"/>
        <v>41521147</v>
      </c>
    </row>
    <row r="7" spans="1:15" s="253" customFormat="1" ht="36">
      <c r="A7" s="249" t="s">
        <v>5</v>
      </c>
      <c r="B7" s="254" t="s">
        <v>389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>
        <f t="shared" si="0"/>
        <v>0</v>
      </c>
    </row>
    <row r="8" spans="1:15" s="253" customFormat="1" ht="18" customHeight="1">
      <c r="A8" s="249" t="s">
        <v>6</v>
      </c>
      <c r="B8" s="257" t="s">
        <v>80</v>
      </c>
      <c r="C8" s="251"/>
      <c r="D8" s="251"/>
      <c r="E8" s="251">
        <v>32091070</v>
      </c>
      <c r="F8" s="251"/>
      <c r="G8" s="251"/>
      <c r="H8" s="251"/>
      <c r="I8" s="251"/>
      <c r="J8" s="251"/>
      <c r="K8" s="251">
        <v>32091070</v>
      </c>
      <c r="L8" s="251"/>
      <c r="M8" s="251"/>
      <c r="N8" s="251"/>
      <c r="O8" s="252">
        <f t="shared" si="0"/>
        <v>64182140</v>
      </c>
    </row>
    <row r="9" spans="1:15" s="253" customFormat="1" ht="18" customHeight="1">
      <c r="A9" s="249" t="s">
        <v>7</v>
      </c>
      <c r="B9" s="257" t="s">
        <v>274</v>
      </c>
      <c r="C9" s="251"/>
      <c r="D9" s="251"/>
      <c r="E9" s="251">
        <v>9754025</v>
      </c>
      <c r="F9" s="251">
        <v>9754025</v>
      </c>
      <c r="G9" s="251">
        <v>9754025</v>
      </c>
      <c r="H9" s="251">
        <v>9754025</v>
      </c>
      <c r="I9" s="251">
        <v>9754025</v>
      </c>
      <c r="J9" s="251">
        <v>9754025</v>
      </c>
      <c r="K9" s="251">
        <v>9754025</v>
      </c>
      <c r="L9" s="251">
        <v>9754025</v>
      </c>
      <c r="M9" s="251">
        <v>20426982</v>
      </c>
      <c r="N9" s="251">
        <v>9754026</v>
      </c>
      <c r="O9" s="252">
        <f t="shared" si="0"/>
        <v>108213208</v>
      </c>
    </row>
    <row r="10" spans="1:15" s="253" customFormat="1" ht="18" customHeight="1">
      <c r="A10" s="249" t="s">
        <v>8</v>
      </c>
      <c r="B10" s="257" t="s">
        <v>390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2">
        <f t="shared" si="0"/>
        <v>0</v>
      </c>
    </row>
    <row r="11" spans="1:15" s="253" customFormat="1" ht="15.75">
      <c r="A11" s="249" t="s">
        <v>9</v>
      </c>
      <c r="B11" s="257" t="s">
        <v>391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2">
        <f>SUM(C11:N11)</f>
        <v>0</v>
      </c>
    </row>
    <row r="12" spans="1:15" s="253" customFormat="1" ht="24">
      <c r="A12" s="249" t="s">
        <v>10</v>
      </c>
      <c r="B12" s="250" t="s">
        <v>392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2">
        <f>SUM(C12:N12)</f>
        <v>0</v>
      </c>
    </row>
    <row r="13" spans="1:15" s="253" customFormat="1" ht="18" customHeight="1" thickBot="1">
      <c r="A13" s="249" t="s">
        <v>11</v>
      </c>
      <c r="B13" s="257" t="s">
        <v>393</v>
      </c>
      <c r="C13" s="251"/>
      <c r="D13" s="251"/>
      <c r="E13" s="251">
        <v>510684682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2">
        <f t="shared" si="0"/>
        <v>510684682</v>
      </c>
    </row>
    <row r="14" spans="1:15" s="244" customFormat="1" ht="18" customHeight="1" thickBot="1">
      <c r="A14" s="243" t="s">
        <v>394</v>
      </c>
      <c r="B14" s="258" t="s">
        <v>395</v>
      </c>
      <c r="C14" s="259">
        <f aca="true" t="shared" si="1" ref="C14:N14">SUM(C5:C13)</f>
        <v>14453135</v>
      </c>
      <c r="D14" s="259">
        <f t="shared" si="1"/>
        <v>14453135</v>
      </c>
      <c r="E14" s="259">
        <f t="shared" si="1"/>
        <v>575552460</v>
      </c>
      <c r="F14" s="259">
        <f t="shared" si="1"/>
        <v>24207160</v>
      </c>
      <c r="G14" s="259">
        <f t="shared" si="1"/>
        <v>38500419</v>
      </c>
      <c r="H14" s="259">
        <f t="shared" si="1"/>
        <v>44934521</v>
      </c>
      <c r="I14" s="259">
        <f t="shared" si="1"/>
        <v>29290266</v>
      </c>
      <c r="J14" s="259">
        <f t="shared" si="1"/>
        <v>24207160</v>
      </c>
      <c r="K14" s="259">
        <f t="shared" si="1"/>
        <v>56849826</v>
      </c>
      <c r="L14" s="259">
        <f t="shared" si="1"/>
        <v>24207160</v>
      </c>
      <c r="M14" s="259">
        <f t="shared" si="1"/>
        <v>34880118</v>
      </c>
      <c r="N14" s="259">
        <f t="shared" si="1"/>
        <v>24207162</v>
      </c>
      <c r="O14" s="260">
        <f>SUM(C14:N14)</f>
        <v>905742522</v>
      </c>
    </row>
    <row r="15" spans="1:15" s="244" customFormat="1" ht="18" customHeight="1" thickBot="1">
      <c r="A15" s="243" t="s">
        <v>12</v>
      </c>
      <c r="B15" s="292" t="s">
        <v>32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4"/>
    </row>
    <row r="16" spans="1:15" s="253" customFormat="1" ht="18" customHeight="1">
      <c r="A16" s="261" t="s">
        <v>13</v>
      </c>
      <c r="B16" s="262" t="s">
        <v>36</v>
      </c>
      <c r="C16" s="255">
        <v>15138033</v>
      </c>
      <c r="D16" s="255">
        <v>15138033</v>
      </c>
      <c r="E16" s="255">
        <v>15138033</v>
      </c>
      <c r="F16" s="255">
        <v>15138033</v>
      </c>
      <c r="G16" s="255">
        <v>15138033</v>
      </c>
      <c r="H16" s="255">
        <v>15138033</v>
      </c>
      <c r="I16" s="255">
        <v>14191065</v>
      </c>
      <c r="J16" s="255">
        <v>14191065</v>
      </c>
      <c r="K16" s="255">
        <v>14191064</v>
      </c>
      <c r="L16" s="255">
        <v>15138033</v>
      </c>
      <c r="M16" s="255">
        <v>15138033</v>
      </c>
      <c r="N16" s="255">
        <v>13886450</v>
      </c>
      <c r="O16" s="256">
        <f t="shared" si="0"/>
        <v>177563908</v>
      </c>
    </row>
    <row r="17" spans="1:15" s="253" customFormat="1" ht="36">
      <c r="A17" s="249" t="s">
        <v>14</v>
      </c>
      <c r="B17" s="250" t="s">
        <v>89</v>
      </c>
      <c r="C17" s="251">
        <v>3117011</v>
      </c>
      <c r="D17" s="251">
        <v>3117011</v>
      </c>
      <c r="E17" s="251">
        <v>3117011</v>
      </c>
      <c r="F17" s="251">
        <v>3117011</v>
      </c>
      <c r="G17" s="251">
        <v>3117011</v>
      </c>
      <c r="H17" s="251">
        <v>3326985</v>
      </c>
      <c r="I17" s="251">
        <v>4623022</v>
      </c>
      <c r="J17" s="251">
        <v>4247841</v>
      </c>
      <c r="K17" s="251">
        <v>4247841</v>
      </c>
      <c r="L17" s="251">
        <v>4247842</v>
      </c>
      <c r="M17" s="251">
        <v>4623020</v>
      </c>
      <c r="N17" s="251">
        <v>3117010</v>
      </c>
      <c r="O17" s="252">
        <f t="shared" si="0"/>
        <v>44018616</v>
      </c>
    </row>
    <row r="18" spans="1:15" s="253" customFormat="1" ht="18" customHeight="1">
      <c r="A18" s="249" t="s">
        <v>15</v>
      </c>
      <c r="B18" s="257" t="s">
        <v>68</v>
      </c>
      <c r="C18" s="251">
        <v>10015132</v>
      </c>
      <c r="D18" s="251">
        <v>10015132</v>
      </c>
      <c r="E18" s="251">
        <v>10015132</v>
      </c>
      <c r="F18" s="251">
        <v>10015132</v>
      </c>
      <c r="G18" s="251">
        <v>10015132</v>
      </c>
      <c r="H18" s="251">
        <v>10015132</v>
      </c>
      <c r="I18" s="251">
        <v>10015132</v>
      </c>
      <c r="J18" s="251">
        <v>14609242</v>
      </c>
      <c r="K18" s="251">
        <v>10015132</v>
      </c>
      <c r="L18" s="251">
        <v>10015132</v>
      </c>
      <c r="M18" s="251">
        <v>10015132</v>
      </c>
      <c r="N18" s="251">
        <v>10015142</v>
      </c>
      <c r="O18" s="252">
        <f t="shared" si="0"/>
        <v>124775704</v>
      </c>
    </row>
    <row r="19" spans="1:15" s="253" customFormat="1" ht="18" customHeight="1">
      <c r="A19" s="249" t="s">
        <v>16</v>
      </c>
      <c r="B19" s="257" t="s">
        <v>90</v>
      </c>
      <c r="C19" s="251">
        <v>185260</v>
      </c>
      <c r="D19" s="251">
        <v>174585</v>
      </c>
      <c r="E19" s="251">
        <v>165874</v>
      </c>
      <c r="F19" s="251">
        <v>152654</v>
      </c>
      <c r="G19" s="251">
        <v>145845</v>
      </c>
      <c r="H19" s="251">
        <v>189564</v>
      </c>
      <c r="I19" s="251">
        <v>163658</v>
      </c>
      <c r="J19" s="251">
        <v>164245</v>
      </c>
      <c r="K19" s="251">
        <v>174258</v>
      </c>
      <c r="L19" s="251">
        <v>145845</v>
      </c>
      <c r="M19" s="251">
        <v>156958</v>
      </c>
      <c r="N19" s="251">
        <v>8253694</v>
      </c>
      <c r="O19" s="252">
        <f t="shared" si="0"/>
        <v>10072440</v>
      </c>
    </row>
    <row r="20" spans="1:15" s="253" customFormat="1" ht="18" customHeight="1">
      <c r="A20" s="249" t="s">
        <v>17</v>
      </c>
      <c r="B20" s="257" t="s">
        <v>396</v>
      </c>
      <c r="C20" s="251"/>
      <c r="D20" s="251"/>
      <c r="E20" s="251"/>
      <c r="F20" s="251"/>
      <c r="G20" s="251">
        <v>775000</v>
      </c>
      <c r="H20" s="251">
        <v>1300000</v>
      </c>
      <c r="I20" s="251">
        <v>3565845</v>
      </c>
      <c r="J20" s="251"/>
      <c r="K20" s="251">
        <v>2586589</v>
      </c>
      <c r="L20" s="251"/>
      <c r="M20" s="251">
        <v>2558286</v>
      </c>
      <c r="N20" s="251">
        <v>0</v>
      </c>
      <c r="O20" s="252">
        <f t="shared" si="0"/>
        <v>10785720</v>
      </c>
    </row>
    <row r="21" spans="1:15" s="253" customFormat="1" ht="18" customHeight="1">
      <c r="A21" s="249" t="s">
        <v>18</v>
      </c>
      <c r="B21" s="257" t="s">
        <v>105</v>
      </c>
      <c r="C21" s="251"/>
      <c r="D21" s="251"/>
      <c r="E21" s="251"/>
      <c r="F21" s="251"/>
      <c r="G21" s="251">
        <v>163229197</v>
      </c>
      <c r="H21" s="251"/>
      <c r="I21" s="251">
        <v>3038735</v>
      </c>
      <c r="J21" s="251"/>
      <c r="K21" s="251">
        <v>4378086</v>
      </c>
      <c r="L21" s="251">
        <v>163229196</v>
      </c>
      <c r="M21" s="251"/>
      <c r="N21" s="251"/>
      <c r="O21" s="252">
        <f t="shared" si="0"/>
        <v>333875214</v>
      </c>
    </row>
    <row r="22" spans="1:15" s="253" customFormat="1" ht="18" customHeight="1">
      <c r="A22" s="249" t="s">
        <v>19</v>
      </c>
      <c r="B22" s="250" t="s">
        <v>93</v>
      </c>
      <c r="C22" s="251"/>
      <c r="D22" s="251"/>
      <c r="E22" s="251"/>
      <c r="F22" s="251"/>
      <c r="G22" s="251">
        <v>7000000</v>
      </c>
      <c r="H22" s="251">
        <v>164341600</v>
      </c>
      <c r="I22" s="251">
        <v>15000000</v>
      </c>
      <c r="J22" s="251">
        <v>4081760</v>
      </c>
      <c r="K22" s="251">
        <v>8000000</v>
      </c>
      <c r="L22" s="251"/>
      <c r="M22" s="251"/>
      <c r="N22" s="251"/>
      <c r="O22" s="252">
        <f t="shared" si="0"/>
        <v>198423360</v>
      </c>
    </row>
    <row r="23" spans="1:15" s="253" customFormat="1" ht="18" customHeight="1">
      <c r="A23" s="249" t="s">
        <v>20</v>
      </c>
      <c r="B23" s="257" t="s">
        <v>33</v>
      </c>
      <c r="C23" s="251"/>
      <c r="D23" s="251"/>
      <c r="E23" s="251"/>
      <c r="F23" s="251"/>
      <c r="G23" s="251">
        <v>0</v>
      </c>
      <c r="H23" s="251"/>
      <c r="I23" s="251"/>
      <c r="J23" s="251"/>
      <c r="K23" s="251"/>
      <c r="L23" s="251"/>
      <c r="M23" s="251"/>
      <c r="N23" s="251"/>
      <c r="O23" s="252">
        <f t="shared" si="0"/>
        <v>0</v>
      </c>
    </row>
    <row r="24" spans="1:15" s="253" customFormat="1" ht="18" customHeight="1" thickBot="1">
      <c r="A24" s="249" t="s">
        <v>21</v>
      </c>
      <c r="B24" s="257" t="s">
        <v>397</v>
      </c>
      <c r="C24" s="251">
        <v>6227560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>
        <f t="shared" si="0"/>
        <v>6227560</v>
      </c>
    </row>
    <row r="25" spans="1:15" s="244" customFormat="1" ht="18" customHeight="1" thickBot="1">
      <c r="A25" s="263" t="s">
        <v>22</v>
      </c>
      <c r="B25" s="258" t="s">
        <v>398</v>
      </c>
      <c r="C25" s="259">
        <f aca="true" t="shared" si="2" ref="C25:N25">SUM(C16:C24)</f>
        <v>34682996</v>
      </c>
      <c r="D25" s="259">
        <f t="shared" si="2"/>
        <v>28444761</v>
      </c>
      <c r="E25" s="259">
        <f t="shared" si="2"/>
        <v>28436050</v>
      </c>
      <c r="F25" s="259">
        <f t="shared" si="2"/>
        <v>28422830</v>
      </c>
      <c r="G25" s="259">
        <f t="shared" si="2"/>
        <v>199420218</v>
      </c>
      <c r="H25" s="259">
        <f t="shared" si="2"/>
        <v>194311314</v>
      </c>
      <c r="I25" s="259">
        <f t="shared" si="2"/>
        <v>50597457</v>
      </c>
      <c r="J25" s="259">
        <f t="shared" si="2"/>
        <v>37294153</v>
      </c>
      <c r="K25" s="259">
        <f t="shared" si="2"/>
        <v>43592970</v>
      </c>
      <c r="L25" s="259">
        <f t="shared" si="2"/>
        <v>192776048</v>
      </c>
      <c r="M25" s="259">
        <f t="shared" si="2"/>
        <v>32491429</v>
      </c>
      <c r="N25" s="259">
        <f t="shared" si="2"/>
        <v>35272296</v>
      </c>
      <c r="O25" s="260">
        <f t="shared" si="0"/>
        <v>905742522</v>
      </c>
    </row>
    <row r="26" spans="1:15" s="235" customFormat="1" ht="18" customHeight="1" thickBot="1">
      <c r="A26" s="263" t="s">
        <v>23</v>
      </c>
      <c r="B26" s="264" t="s">
        <v>399</v>
      </c>
      <c r="C26" s="265">
        <f aca="true" t="shared" si="3" ref="C26:O26">C14-C25</f>
        <v>-20229861</v>
      </c>
      <c r="D26" s="265">
        <f t="shared" si="3"/>
        <v>-13991626</v>
      </c>
      <c r="E26" s="265">
        <f t="shared" si="3"/>
        <v>547116410</v>
      </c>
      <c r="F26" s="265">
        <f t="shared" si="3"/>
        <v>-4215670</v>
      </c>
      <c r="G26" s="265">
        <f t="shared" si="3"/>
        <v>-160919799</v>
      </c>
      <c r="H26" s="265">
        <f t="shared" si="3"/>
        <v>-149376793</v>
      </c>
      <c r="I26" s="265">
        <f t="shared" si="3"/>
        <v>-21307191</v>
      </c>
      <c r="J26" s="265">
        <f t="shared" si="3"/>
        <v>-13086993</v>
      </c>
      <c r="K26" s="265">
        <f t="shared" si="3"/>
        <v>13256856</v>
      </c>
      <c r="L26" s="265">
        <f t="shared" si="3"/>
        <v>-168568888</v>
      </c>
      <c r="M26" s="265">
        <f t="shared" si="3"/>
        <v>2388689</v>
      </c>
      <c r="N26" s="265">
        <f t="shared" si="3"/>
        <v>-11065134</v>
      </c>
      <c r="O26" s="266">
        <f t="shared" si="3"/>
        <v>0</v>
      </c>
    </row>
    <row r="27" ht="15.75">
      <c r="A27" s="267"/>
    </row>
    <row r="28" spans="2:15" ht="15.75">
      <c r="B28" s="270"/>
      <c r="C28" s="271"/>
      <c r="D28" s="271"/>
      <c r="O28" s="268"/>
    </row>
    <row r="29" ht="15.75">
      <c r="O29" s="268"/>
    </row>
    <row r="30" ht="15.75">
      <c r="O30" s="268"/>
    </row>
    <row r="31" ht="15.75">
      <c r="O31" s="268"/>
    </row>
    <row r="32" ht="15.75">
      <c r="O32" s="268"/>
    </row>
    <row r="33" ht="15.75">
      <c r="O33" s="268"/>
    </row>
    <row r="34" ht="15.75">
      <c r="O34" s="268"/>
    </row>
    <row r="35" ht="15.75">
      <c r="O35" s="268"/>
    </row>
    <row r="36" ht="15.75">
      <c r="O36" s="268"/>
    </row>
    <row r="37" ht="15.75">
      <c r="O37" s="268"/>
    </row>
    <row r="38" ht="15.75">
      <c r="O38" s="268"/>
    </row>
    <row r="39" ht="15.75">
      <c r="O39" s="268"/>
    </row>
    <row r="40" ht="15.75">
      <c r="O40" s="268"/>
    </row>
    <row r="41" ht="15.75">
      <c r="O41" s="268"/>
    </row>
    <row r="42" ht="15.75">
      <c r="O42" s="268"/>
    </row>
    <row r="43" ht="15.75">
      <c r="O43" s="268"/>
    </row>
    <row r="44" ht="15.75">
      <c r="O44" s="268"/>
    </row>
    <row r="45" ht="15.75">
      <c r="O45" s="268"/>
    </row>
    <row r="46" ht="15.75">
      <c r="O46" s="268"/>
    </row>
    <row r="47" ht="15.75">
      <c r="O47" s="268"/>
    </row>
    <row r="48" ht="15.75">
      <c r="O48" s="268"/>
    </row>
    <row r="49" ht="15.75">
      <c r="O49" s="268"/>
    </row>
    <row r="50" ht="15.75">
      <c r="O50" s="268"/>
    </row>
    <row r="51" ht="15.75">
      <c r="O51" s="268"/>
    </row>
    <row r="52" ht="15.75">
      <c r="O52" s="268"/>
    </row>
    <row r="53" ht="15.75">
      <c r="O53" s="268"/>
    </row>
    <row r="54" ht="15.75">
      <c r="O54" s="268"/>
    </row>
    <row r="55" ht="15.75">
      <c r="O55" s="268"/>
    </row>
    <row r="56" ht="15.75">
      <c r="O56" s="268"/>
    </row>
    <row r="57" ht="15.75">
      <c r="O57" s="268"/>
    </row>
    <row r="58" ht="15.75">
      <c r="O58" s="268"/>
    </row>
    <row r="59" ht="15.75">
      <c r="O59" s="268"/>
    </row>
    <row r="60" ht="15.75">
      <c r="O60" s="268"/>
    </row>
    <row r="61" ht="15.75">
      <c r="O61" s="268"/>
    </row>
    <row r="62" ht="15.75">
      <c r="O62" s="268"/>
    </row>
    <row r="63" ht="15.75">
      <c r="O63" s="268"/>
    </row>
    <row r="64" ht="15.75">
      <c r="O64" s="268"/>
    </row>
    <row r="65" ht="15.75">
      <c r="O65" s="268"/>
    </row>
    <row r="66" ht="15.75">
      <c r="O66" s="268"/>
    </row>
    <row r="67" ht="15.75">
      <c r="O67" s="268"/>
    </row>
    <row r="68" ht="15.75">
      <c r="O68" s="268"/>
    </row>
    <row r="69" ht="15.75">
      <c r="O69" s="268"/>
    </row>
    <row r="70" ht="15.75">
      <c r="O70" s="268"/>
    </row>
    <row r="71" ht="15.75">
      <c r="O71" s="268"/>
    </row>
    <row r="72" ht="15.75">
      <c r="O72" s="268"/>
    </row>
    <row r="73" ht="15.75">
      <c r="O73" s="268"/>
    </row>
    <row r="74" ht="15.75">
      <c r="O74" s="268"/>
    </row>
    <row r="75" ht="15.75">
      <c r="O75" s="268"/>
    </row>
    <row r="76" ht="15.75">
      <c r="O76" s="268"/>
    </row>
    <row r="77" ht="15.75">
      <c r="O77" s="268"/>
    </row>
    <row r="78" ht="15.75">
      <c r="O78" s="268"/>
    </row>
    <row r="79" ht="15.75">
      <c r="O79" s="268"/>
    </row>
    <row r="80" ht="15.75">
      <c r="O80" s="268"/>
    </row>
    <row r="81" ht="15.75">
      <c r="O81" s="268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CE,Félkövér dőlt"&amp;11 3. tájékoztató tábla a 9/2019 (XI.29.) 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5.125" style="4" bestFit="1" customWidth="1"/>
    <col min="4" max="4" width="21.625" style="4" customWidth="1"/>
    <col min="5" max="16384" width="9.375" style="5" customWidth="1"/>
  </cols>
  <sheetData>
    <row r="1" spans="1:3" s="7" customFormat="1" ht="18" customHeight="1">
      <c r="A1" s="272" t="s">
        <v>0</v>
      </c>
      <c r="B1" s="272"/>
      <c r="C1" s="272"/>
    </row>
    <row r="2" spans="1:4" s="7" customFormat="1" ht="18" customHeight="1" thickBot="1">
      <c r="A2" s="273"/>
      <c r="B2" s="273"/>
      <c r="C2" s="8"/>
      <c r="D2" s="8" t="s">
        <v>372</v>
      </c>
    </row>
    <row r="3" spans="1:4" s="7" customFormat="1" ht="29.25" thickBot="1">
      <c r="A3" s="176" t="s">
        <v>37</v>
      </c>
      <c r="B3" s="174" t="s">
        <v>1</v>
      </c>
      <c r="C3" s="175" t="s">
        <v>284</v>
      </c>
      <c r="D3" s="175" t="s">
        <v>332</v>
      </c>
    </row>
    <row r="4" spans="1:4" s="13" customFormat="1" ht="18" customHeight="1" thickBot="1">
      <c r="A4" s="177">
        <v>1</v>
      </c>
      <c r="B4" s="178">
        <v>2</v>
      </c>
      <c r="C4" s="179">
        <v>3</v>
      </c>
      <c r="D4" s="179">
        <v>4</v>
      </c>
    </row>
    <row r="5" spans="1:4" s="13" customFormat="1" ht="18" customHeight="1" thickBot="1">
      <c r="A5" s="19" t="s">
        <v>2</v>
      </c>
      <c r="B5" s="143" t="s">
        <v>126</v>
      </c>
      <c r="C5" s="20">
        <f>SUM(C6:C9)</f>
        <v>0</v>
      </c>
      <c r="D5" s="20">
        <f>SUM(D6:D9)</f>
        <v>0</v>
      </c>
    </row>
    <row r="6" spans="1:4" s="13" customFormat="1" ht="27">
      <c r="A6" s="28" t="s">
        <v>49</v>
      </c>
      <c r="B6" s="136" t="s">
        <v>290</v>
      </c>
      <c r="C6" s="22">
        <f>SUM('9.1.2.'!C8,'9.2.2'!C8,'9.3.2'!C8,'9.4.2'!C8)</f>
        <v>0</v>
      </c>
      <c r="D6" s="22">
        <f>SUM('9.1.2.'!D8,'9.2.2'!D8,'9.3.2'!D8,'9.4.2'!D8)</f>
        <v>0</v>
      </c>
    </row>
    <row r="7" spans="1:4" s="13" customFormat="1" ht="27">
      <c r="A7" s="29" t="s">
        <v>50</v>
      </c>
      <c r="B7" s="60" t="s">
        <v>291</v>
      </c>
      <c r="C7" s="22">
        <f>SUM('9.1.2.'!C9,'9.2.2'!C9,'9.3.2'!C9,'9.4.2'!C9)</f>
        <v>0</v>
      </c>
      <c r="D7" s="22">
        <f>SUM('9.1.2.'!D9,'9.2.2'!D9,'9.3.2'!D9,'9.4.2'!D9)</f>
        <v>0</v>
      </c>
    </row>
    <row r="8" spans="1:4" s="13" customFormat="1" ht="27">
      <c r="A8" s="29" t="s">
        <v>51</v>
      </c>
      <c r="B8" s="60" t="s">
        <v>292</v>
      </c>
      <c r="C8" s="22">
        <f>SUM('9.1.2.'!C10,'9.2.2'!C10,'9.3.2'!C10,'9.4.2'!C10)</f>
        <v>0</v>
      </c>
      <c r="D8" s="22">
        <f>SUM('9.1.2.'!D10,'9.2.2'!D10,'9.3.2'!D10,'9.4.2'!D10)</f>
        <v>0</v>
      </c>
    </row>
    <row r="9" spans="1:4" s="13" customFormat="1" ht="18.75">
      <c r="A9" s="29" t="s">
        <v>286</v>
      </c>
      <c r="B9" s="60" t="s">
        <v>293</v>
      </c>
      <c r="C9" s="22">
        <f>SUM('9.1.2.'!C11,'9.2.2'!C11,'9.3.2'!C11,'9.4.2'!C11)</f>
        <v>0</v>
      </c>
      <c r="D9" s="22">
        <f>SUM('9.1.2.'!D11,'9.2.2'!D11,'9.3.2'!D11,'9.4.2'!D11)</f>
        <v>0</v>
      </c>
    </row>
    <row r="10" spans="1:4" s="13" customFormat="1" ht="25.5">
      <c r="A10" s="29" t="s">
        <v>60</v>
      </c>
      <c r="B10" s="144" t="s">
        <v>295</v>
      </c>
      <c r="C10" s="25"/>
      <c r="D10" s="25"/>
    </row>
    <row r="11" spans="1:4" s="13" customFormat="1" ht="19.5" thickBot="1">
      <c r="A11" s="30" t="s">
        <v>287</v>
      </c>
      <c r="B11" s="60" t="s">
        <v>294</v>
      </c>
      <c r="C11" s="26"/>
      <c r="D11" s="26"/>
    </row>
    <row r="12" spans="1:4" s="13" customFormat="1" ht="18" customHeight="1" thickBot="1">
      <c r="A12" s="27" t="s">
        <v>3</v>
      </c>
      <c r="B12" s="145" t="s">
        <v>320</v>
      </c>
      <c r="C12" s="20">
        <f>+C13+C14+C15+C16+C17</f>
        <v>0</v>
      </c>
      <c r="D12" s="20">
        <f>+D13+D14+D15+D16+D17</f>
        <v>0</v>
      </c>
    </row>
    <row r="13" spans="1:4" s="13" customFormat="1" ht="18" customHeight="1">
      <c r="A13" s="28" t="s">
        <v>55</v>
      </c>
      <c r="B13" s="136" t="s">
        <v>127</v>
      </c>
      <c r="C13" s="22">
        <f>SUM('9.1.2.'!C15,'9.2.2'!C15,'9.3.2'!C15,'9.4.2'!C15)</f>
        <v>0</v>
      </c>
      <c r="D13" s="22">
        <f>SUM('9.1.2.'!D15,'9.2.2'!D15,'9.3.2'!D15,'9.4.2'!D15)</f>
        <v>0</v>
      </c>
    </row>
    <row r="14" spans="1:4" s="13" customFormat="1" ht="18.75">
      <c r="A14" s="29" t="s">
        <v>56</v>
      </c>
      <c r="B14" s="60" t="s">
        <v>128</v>
      </c>
      <c r="C14" s="22">
        <f>SUM('9.1.2.'!C16,'9.2.2'!C16,'9.3.2'!C16,'9.4.2'!C16)</f>
        <v>0</v>
      </c>
      <c r="D14" s="22">
        <f>SUM('9.1.2.'!D16,'9.2.2'!D16,'9.3.2'!D16,'9.4.2'!D16)</f>
        <v>0</v>
      </c>
    </row>
    <row r="15" spans="1:4" s="13" customFormat="1" ht="27">
      <c r="A15" s="29" t="s">
        <v>57</v>
      </c>
      <c r="B15" s="60" t="s">
        <v>275</v>
      </c>
      <c r="C15" s="22">
        <f>SUM('9.1.2.'!C17,'9.2.2'!C17,'9.3.2'!C17,'9.4.2'!C17)</f>
        <v>0</v>
      </c>
      <c r="D15" s="22">
        <f>SUM('9.1.2.'!D17,'9.2.2'!D17,'9.3.2'!D17,'9.4.2'!D17)</f>
        <v>0</v>
      </c>
    </row>
    <row r="16" spans="1:4" s="13" customFormat="1" ht="27">
      <c r="A16" s="29" t="s">
        <v>58</v>
      </c>
      <c r="B16" s="60" t="s">
        <v>276</v>
      </c>
      <c r="C16" s="22">
        <f>SUM('9.1.2.'!C18,'9.2.2'!C18,'9.3.2'!C18,'9.4.2'!C18)</f>
        <v>0</v>
      </c>
      <c r="D16" s="22">
        <f>SUM('9.1.2.'!D18,'9.2.2'!D18,'9.3.2'!D18,'9.4.2'!D18)</f>
        <v>0</v>
      </c>
    </row>
    <row r="17" spans="1:4" s="13" customFormat="1" ht="25.5">
      <c r="A17" s="29" t="s">
        <v>59</v>
      </c>
      <c r="B17" s="18" t="s">
        <v>296</v>
      </c>
      <c r="C17" s="22">
        <f>SUM('9.1.2.'!C19,'9.2.2'!C19,'9.3.2'!C19,'9.4.2'!C19)</f>
        <v>0</v>
      </c>
      <c r="D17" s="22">
        <f>SUM('9.1.2.'!D19,'9.2.2'!D19,'9.3.2'!D19,'9.4.2'!D19)</f>
        <v>0</v>
      </c>
    </row>
    <row r="18" spans="1:4" s="13" customFormat="1" ht="19.5" thickBot="1">
      <c r="A18" s="30" t="s">
        <v>65</v>
      </c>
      <c r="B18" s="146" t="s">
        <v>129</v>
      </c>
      <c r="C18" s="22">
        <f>SUM('9.1.2.'!C20,'9.2.2'!C20,'9.3.2'!C20,'9.4.2'!C20)</f>
        <v>0</v>
      </c>
      <c r="D18" s="22">
        <f>SUM('9.1.2.'!D20,'9.2.2'!D20,'9.3.2'!D20,'9.4.2'!D20)</f>
        <v>0</v>
      </c>
    </row>
    <row r="19" spans="1:4" s="13" customFormat="1" ht="18" customHeight="1" thickBot="1">
      <c r="A19" s="27" t="s">
        <v>4</v>
      </c>
      <c r="B19" s="147" t="s">
        <v>321</v>
      </c>
      <c r="C19" s="20">
        <f>+C20+C21+C22+C23+C24</f>
        <v>0</v>
      </c>
      <c r="D19" s="20">
        <f>+D20+D21+D22+D23+D24</f>
        <v>0</v>
      </c>
    </row>
    <row r="20" spans="1:4" s="13" customFormat="1" ht="18.75">
      <c r="A20" s="28" t="s">
        <v>38</v>
      </c>
      <c r="B20" s="136" t="s">
        <v>288</v>
      </c>
      <c r="C20" s="22">
        <f>SUM('9.1.2.'!C22,'9.2.2'!C22,'9.3.2'!C22,'9.4.2'!C22)</f>
        <v>0</v>
      </c>
      <c r="D20" s="22">
        <f>SUM('9.1.2.'!D22,'9.2.2'!D22,'9.3.2'!D22,'9.4.2'!D22)</f>
        <v>0</v>
      </c>
    </row>
    <row r="21" spans="1:4" s="13" customFormat="1" ht="27">
      <c r="A21" s="29" t="s">
        <v>39</v>
      </c>
      <c r="B21" s="60" t="s">
        <v>130</v>
      </c>
      <c r="C21" s="22">
        <f>SUM('9.1.2.'!C23,'9.2.2'!C23,'9.3.2'!C23,'9.4.2'!C23)</f>
        <v>0</v>
      </c>
      <c r="D21" s="22">
        <f>SUM('9.1.2.'!D23,'9.2.2'!D23,'9.3.2'!D23,'9.4.2'!D23)</f>
        <v>0</v>
      </c>
    </row>
    <row r="22" spans="1:4" s="13" customFormat="1" ht="27">
      <c r="A22" s="29" t="s">
        <v>40</v>
      </c>
      <c r="B22" s="60" t="s">
        <v>277</v>
      </c>
      <c r="C22" s="22">
        <f>SUM('9.1.2.'!C24,'9.2.2'!C24,'9.3.2'!C24,'9.4.2'!C24)</f>
        <v>0</v>
      </c>
      <c r="D22" s="22">
        <f>SUM('9.1.2.'!D24,'9.2.2'!D24,'9.3.2'!D24,'9.4.2'!D24)</f>
        <v>0</v>
      </c>
    </row>
    <row r="23" spans="1:4" s="13" customFormat="1" ht="27">
      <c r="A23" s="29" t="s">
        <v>41</v>
      </c>
      <c r="B23" s="60" t="s">
        <v>278</v>
      </c>
      <c r="C23" s="22">
        <f>SUM('9.1.2.'!C25,'9.2.2'!C25,'9.3.2'!C25,'9.4.2'!C25)</f>
        <v>0</v>
      </c>
      <c r="D23" s="22">
        <f>SUM('9.1.2.'!D25,'9.2.2'!D25,'9.3.2'!D25,'9.4.2'!D25)</f>
        <v>0</v>
      </c>
    </row>
    <row r="24" spans="1:4" s="13" customFormat="1" ht="18.75">
      <c r="A24" s="29" t="s">
        <v>77</v>
      </c>
      <c r="B24" s="60" t="s">
        <v>131</v>
      </c>
      <c r="C24" s="22">
        <f>SUM('9.1.2.'!C26,'9.2.2'!C26,'9.3.2'!C26,'9.4.2'!C26)</f>
        <v>0</v>
      </c>
      <c r="D24" s="22">
        <f>SUM('9.1.2.'!D26,'9.2.2'!D26,'9.3.2'!D26,'9.4.2'!D26)</f>
        <v>0</v>
      </c>
    </row>
    <row r="25" spans="1:4" s="13" customFormat="1" ht="18" customHeight="1" thickBot="1">
      <c r="A25" s="30" t="s">
        <v>78</v>
      </c>
      <c r="B25" s="146" t="s">
        <v>132</v>
      </c>
      <c r="C25" s="22">
        <f>SUM('9.1.2.'!C27,'9.2.2'!C27,'9.3.2'!C27,'9.4.2'!C27)</f>
        <v>0</v>
      </c>
      <c r="D25" s="22">
        <f>SUM('9.1.2.'!D27,'9.2.2'!D27,'9.3.2'!D27,'9.4.2'!D27)</f>
        <v>0</v>
      </c>
    </row>
    <row r="26" spans="1:4" s="13" customFormat="1" ht="18" customHeight="1" thickBot="1">
      <c r="A26" s="27" t="s">
        <v>79</v>
      </c>
      <c r="B26" s="147" t="s">
        <v>133</v>
      </c>
      <c r="C26" s="20">
        <f>+C27+C30+C31+C32</f>
        <v>0</v>
      </c>
      <c r="D26" s="20">
        <f>+D27+D30+D31+D32</f>
        <v>0</v>
      </c>
    </row>
    <row r="27" spans="1:4" s="13" customFormat="1" ht="18" customHeight="1">
      <c r="A27" s="28" t="s">
        <v>134</v>
      </c>
      <c r="B27" s="136" t="s">
        <v>140</v>
      </c>
      <c r="C27" s="33">
        <f>SUM(C28:C29)</f>
        <v>0</v>
      </c>
      <c r="D27" s="33">
        <f>SUM(D28:D29)</f>
        <v>0</v>
      </c>
    </row>
    <row r="28" spans="1:4" s="13" customFormat="1" ht="18" customHeight="1">
      <c r="A28" s="29" t="s">
        <v>135</v>
      </c>
      <c r="B28" s="60" t="s">
        <v>298</v>
      </c>
      <c r="C28" s="22">
        <f>SUM('9.1.2.'!C30,'9.2.2'!C30,'9.3.2'!C30,'9.4.2'!C30)</f>
        <v>0</v>
      </c>
      <c r="D28" s="22">
        <f>SUM('9.1.2.'!D30,'9.2.2'!D30,'9.3.2'!D30,'9.4.2'!D30)</f>
        <v>0</v>
      </c>
    </row>
    <row r="29" spans="1:4" s="13" customFormat="1" ht="18" customHeight="1">
      <c r="A29" s="29" t="s">
        <v>136</v>
      </c>
      <c r="B29" s="60" t="s">
        <v>299</v>
      </c>
      <c r="C29" s="22">
        <f>SUM('9.1.2.'!C31,'9.2.2'!C31,'9.3.2'!C31,'9.4.2'!C31)</f>
        <v>0</v>
      </c>
      <c r="D29" s="22">
        <f>SUM('9.1.2.'!D31,'9.2.2'!D31,'9.3.2'!D31,'9.4.2'!D31)</f>
        <v>0</v>
      </c>
    </row>
    <row r="30" spans="1:4" s="13" customFormat="1" ht="18" customHeight="1">
      <c r="A30" s="29" t="s">
        <v>137</v>
      </c>
      <c r="B30" s="60" t="s">
        <v>300</v>
      </c>
      <c r="C30" s="22">
        <f>SUM('9.1.2.'!C32,'9.2.2'!C32,'9.3.2'!C32,'9.4.2'!C32)</f>
        <v>0</v>
      </c>
      <c r="D30" s="22">
        <f>SUM('9.1.2.'!D32,'9.2.2'!D32,'9.3.2'!D32,'9.4.2'!D32)</f>
        <v>0</v>
      </c>
    </row>
    <row r="31" spans="1:4" s="13" customFormat="1" ht="18.75">
      <c r="A31" s="29" t="s">
        <v>138</v>
      </c>
      <c r="B31" s="60" t="s">
        <v>141</v>
      </c>
      <c r="C31" s="22">
        <f>SUM('9.1.2.'!C33,'9.2.2'!C33,'9.3.2'!C33,'9.4.2'!C33)</f>
        <v>0</v>
      </c>
      <c r="D31" s="22">
        <f>SUM('9.1.2.'!D33,'9.2.2'!D33,'9.3.2'!D33,'9.4.2'!D33)</f>
        <v>0</v>
      </c>
    </row>
    <row r="32" spans="1:4" s="13" customFormat="1" ht="18" customHeight="1" thickBot="1">
      <c r="A32" s="30" t="s">
        <v>139</v>
      </c>
      <c r="B32" s="146" t="s">
        <v>142</v>
      </c>
      <c r="C32" s="22">
        <f>SUM('9.1.2.'!C34,'9.2.2'!C34,'9.3.2'!C34,'9.4.2'!C34)</f>
        <v>0</v>
      </c>
      <c r="D32" s="22">
        <f>SUM('9.1.2.'!D34,'9.2.2'!D34,'9.3.2'!D34,'9.4.2'!D34)</f>
        <v>0</v>
      </c>
    </row>
    <row r="33" spans="1:4" s="13" customFormat="1" ht="18" customHeight="1" thickBot="1">
      <c r="A33" s="27" t="s">
        <v>6</v>
      </c>
      <c r="B33" s="147" t="s">
        <v>143</v>
      </c>
      <c r="C33" s="20">
        <f>SUM(C34:C43)</f>
        <v>0</v>
      </c>
      <c r="D33" s="20">
        <f>SUM(D34:D43)</f>
        <v>0</v>
      </c>
    </row>
    <row r="34" spans="1:4" s="13" customFormat="1" ht="18" customHeight="1">
      <c r="A34" s="28" t="s">
        <v>42</v>
      </c>
      <c r="B34" s="136" t="s">
        <v>146</v>
      </c>
      <c r="C34" s="22">
        <f>SUM('9.1.2.'!C36,'9.2.2'!C36,'9.3.2'!C36,'9.4.2'!C36)</f>
        <v>0</v>
      </c>
      <c r="D34" s="22">
        <f>SUM('9.1.2.'!D36,'9.2.2'!D36,'9.3.2'!D36,'9.4.2'!D36)</f>
        <v>0</v>
      </c>
    </row>
    <row r="35" spans="1:4" s="13" customFormat="1" ht="18" customHeight="1">
      <c r="A35" s="29" t="s">
        <v>43</v>
      </c>
      <c r="B35" s="60" t="s">
        <v>301</v>
      </c>
      <c r="C35" s="22">
        <f>SUM('9.1.2.'!C37,'9.2.2'!C37,'9.3.2'!C37,'9.4.2'!C37)</f>
        <v>0</v>
      </c>
      <c r="D35" s="22">
        <f>SUM('9.1.2.'!D37,'9.2.2'!D37,'9.3.2'!D37,'9.4.2'!D37)</f>
        <v>0</v>
      </c>
    </row>
    <row r="36" spans="1:4" s="13" customFormat="1" ht="18" customHeight="1">
      <c r="A36" s="29" t="s">
        <v>44</v>
      </c>
      <c r="B36" s="60" t="s">
        <v>302</v>
      </c>
      <c r="C36" s="22">
        <f>SUM('9.1.2.'!C38,'9.2.2'!C38,'9.3.2'!C38,'9.4.2'!C38)</f>
        <v>0</v>
      </c>
      <c r="D36" s="22">
        <f>SUM('9.1.2.'!D38,'9.2.2'!D38,'9.3.2'!D38,'9.4.2'!D38)</f>
        <v>0</v>
      </c>
    </row>
    <row r="37" spans="1:4" s="13" customFormat="1" ht="18" customHeight="1">
      <c r="A37" s="29" t="s">
        <v>81</v>
      </c>
      <c r="B37" s="60" t="s">
        <v>303</v>
      </c>
      <c r="C37" s="22">
        <f>SUM('9.1.2.'!C39,'9.2.2'!C39,'9.3.2'!C39,'9.4.2'!C39)</f>
        <v>0</v>
      </c>
      <c r="D37" s="22">
        <f>SUM('9.1.2.'!D39,'9.2.2'!D39,'9.3.2'!D39,'9.4.2'!D39)</f>
        <v>0</v>
      </c>
    </row>
    <row r="38" spans="1:4" s="13" customFormat="1" ht="18" customHeight="1">
      <c r="A38" s="29" t="s">
        <v>82</v>
      </c>
      <c r="B38" s="60" t="s">
        <v>304</v>
      </c>
      <c r="C38" s="22">
        <f>SUM('9.1.2.'!C40,'9.2.2'!C40,'9.3.2'!C40,'9.4.2'!C40)</f>
        <v>0</v>
      </c>
      <c r="D38" s="22">
        <f>SUM('9.1.2.'!D40,'9.2.2'!D40,'9.3.2'!D40,'9.4.2'!D40)</f>
        <v>0</v>
      </c>
    </row>
    <row r="39" spans="1:4" s="13" customFormat="1" ht="18" customHeight="1">
      <c r="A39" s="29" t="s">
        <v>83</v>
      </c>
      <c r="B39" s="60" t="s">
        <v>305</v>
      </c>
      <c r="C39" s="22">
        <f>SUM('9.1.2.'!C41,'9.2.2'!C41,'9.3.2'!C41,'9.4.2'!C41)</f>
        <v>0</v>
      </c>
      <c r="D39" s="22">
        <f>SUM('9.1.2.'!D41,'9.2.2'!D41,'9.3.2'!D41,'9.4.2'!D41)</f>
        <v>0</v>
      </c>
    </row>
    <row r="40" spans="1:4" s="13" customFormat="1" ht="18" customHeight="1">
      <c r="A40" s="29" t="s">
        <v>84</v>
      </c>
      <c r="B40" s="60" t="s">
        <v>147</v>
      </c>
      <c r="C40" s="22">
        <f>SUM('9.1.2.'!C42,'9.2.2'!C42,'9.3.2'!C42,'9.4.2'!C42)</f>
        <v>0</v>
      </c>
      <c r="D40" s="22">
        <f>SUM('9.1.2.'!D42,'9.2.2'!D42,'9.3.2'!D42,'9.4.2'!D42)</f>
        <v>0</v>
      </c>
    </row>
    <row r="41" spans="1:4" s="13" customFormat="1" ht="18" customHeight="1">
      <c r="A41" s="29" t="s">
        <v>85</v>
      </c>
      <c r="B41" s="60" t="s">
        <v>148</v>
      </c>
      <c r="C41" s="22">
        <f>SUM('9.1.2.'!C43,'9.2.2'!C43,'9.3.2'!C43,'9.4.2'!C43)</f>
        <v>0</v>
      </c>
      <c r="D41" s="22">
        <f>SUM('9.1.2.'!D43,'9.2.2'!D43,'9.3.2'!D43,'9.4.2'!D43)</f>
        <v>0</v>
      </c>
    </row>
    <row r="42" spans="1:4" s="13" customFormat="1" ht="18" customHeight="1">
      <c r="A42" s="29" t="s">
        <v>144</v>
      </c>
      <c r="B42" s="60" t="s">
        <v>149</v>
      </c>
      <c r="C42" s="22">
        <f>SUM('9.1.2.'!C44,'9.2.2'!C44,'9.3.2'!C44,'9.4.2'!C44)</f>
        <v>0</v>
      </c>
      <c r="D42" s="22">
        <f>SUM('9.1.2.'!D44,'9.2.2'!D44,'9.3.2'!D44,'9.4.2'!D44)</f>
        <v>0</v>
      </c>
    </row>
    <row r="43" spans="1:4" s="13" customFormat="1" ht="18" customHeight="1" thickBot="1">
      <c r="A43" s="30" t="s">
        <v>145</v>
      </c>
      <c r="B43" s="146" t="s">
        <v>306</v>
      </c>
      <c r="C43" s="22">
        <f>SUM('9.1.2.'!C45,'9.2.2'!C45,'9.3.2'!C45,'9.4.2'!C45)</f>
        <v>0</v>
      </c>
      <c r="D43" s="22">
        <f>SUM('9.1.2.'!D45,'9.2.2'!D45,'9.3.2'!D45,'9.4.2'!D45)</f>
        <v>0</v>
      </c>
    </row>
    <row r="44" spans="1:4" s="13" customFormat="1" ht="18" customHeight="1" thickBot="1">
      <c r="A44" s="27" t="s">
        <v>7</v>
      </c>
      <c r="B44" s="147" t="s">
        <v>150</v>
      </c>
      <c r="C44" s="20">
        <f>SUM(C45:C49)</f>
        <v>0</v>
      </c>
      <c r="D44" s="20">
        <f>SUM(D45:D49)</f>
        <v>0</v>
      </c>
    </row>
    <row r="45" spans="1:4" s="13" customFormat="1" ht="18" customHeight="1">
      <c r="A45" s="28" t="s">
        <v>45</v>
      </c>
      <c r="B45" s="136" t="s">
        <v>154</v>
      </c>
      <c r="C45" s="22">
        <f>SUM('9.1.2.'!C47,'9.2.2'!C47,'9.3.2'!C47,'9.4.2'!C47)</f>
        <v>0</v>
      </c>
      <c r="D45" s="22">
        <f>SUM('9.1.2.'!D47,'9.2.2'!D47,'9.3.2'!D47,'9.4.2'!D47)</f>
        <v>0</v>
      </c>
    </row>
    <row r="46" spans="1:4" s="13" customFormat="1" ht="18" customHeight="1">
      <c r="A46" s="29" t="s">
        <v>46</v>
      </c>
      <c r="B46" s="60" t="s">
        <v>155</v>
      </c>
      <c r="C46" s="22">
        <f>SUM('9.1.2.'!C48,'9.2.2'!C48,'9.3.2'!C48,'9.4.2'!C48)</f>
        <v>0</v>
      </c>
      <c r="D46" s="22">
        <f>SUM('9.1.2.'!D48,'9.2.2'!D48,'9.3.2'!D48,'9.4.2'!D48)</f>
        <v>0</v>
      </c>
    </row>
    <row r="47" spans="1:4" s="13" customFormat="1" ht="18" customHeight="1">
      <c r="A47" s="29" t="s">
        <v>151</v>
      </c>
      <c r="B47" s="60" t="s">
        <v>156</v>
      </c>
      <c r="C47" s="22">
        <f>SUM('9.1.2.'!C49,'9.2.2'!C49,'9.3.2'!C49,'9.4.2'!C49)</f>
        <v>0</v>
      </c>
      <c r="D47" s="22">
        <f>SUM('9.1.2.'!D49,'9.2.2'!D49,'9.3.2'!D49,'9.4.2'!D49)</f>
        <v>0</v>
      </c>
    </row>
    <row r="48" spans="1:4" s="13" customFormat="1" ht="18" customHeight="1">
      <c r="A48" s="29" t="s">
        <v>152</v>
      </c>
      <c r="B48" s="60" t="s">
        <v>157</v>
      </c>
      <c r="C48" s="22">
        <f>SUM('9.1.2.'!C50,'9.2.2'!C50,'9.3.2'!C50,'9.4.2'!C50)</f>
        <v>0</v>
      </c>
      <c r="D48" s="22">
        <f>SUM('9.1.2.'!D50,'9.2.2'!D50,'9.3.2'!D50,'9.4.2'!D50)</f>
        <v>0</v>
      </c>
    </row>
    <row r="49" spans="1:4" s="13" customFormat="1" ht="18" customHeight="1" thickBot="1">
      <c r="A49" s="30" t="s">
        <v>153</v>
      </c>
      <c r="B49" s="146" t="s">
        <v>158</v>
      </c>
      <c r="C49" s="22">
        <f>SUM('9.1.2.'!C51,'9.2.2'!C51,'9.3.2'!C51,'9.4.2'!C51)</f>
        <v>0</v>
      </c>
      <c r="D49" s="22">
        <f>SUM('9.1.2.'!D51,'9.2.2'!D51,'9.3.2'!D51,'9.4.2'!D51)</f>
        <v>0</v>
      </c>
    </row>
    <row r="50" spans="1:4" s="13" customFormat="1" ht="26.25" thickBot="1">
      <c r="A50" s="27" t="s">
        <v>86</v>
      </c>
      <c r="B50" s="147" t="s">
        <v>297</v>
      </c>
      <c r="C50" s="20">
        <f>SUM(C51:C53)</f>
        <v>0</v>
      </c>
      <c r="D50" s="20">
        <f>SUM(D51:D53)</f>
        <v>0</v>
      </c>
    </row>
    <row r="51" spans="1:4" s="13" customFormat="1" ht="27">
      <c r="A51" s="28" t="s">
        <v>47</v>
      </c>
      <c r="B51" s="136" t="s">
        <v>280</v>
      </c>
      <c r="C51" s="22">
        <f>SUM('9.1.2.'!C53,'9.2.2'!C53,'9.3.2'!C53,'9.4.2'!C53)</f>
        <v>0</v>
      </c>
      <c r="D51" s="22">
        <f>SUM('9.1.2.'!D53,'9.2.2'!D53,'9.3.2'!D53,'9.4.2'!D53)</f>
        <v>0</v>
      </c>
    </row>
    <row r="52" spans="1:4" s="13" customFormat="1" ht="27">
      <c r="A52" s="29" t="s">
        <v>48</v>
      </c>
      <c r="B52" s="60" t="s">
        <v>281</v>
      </c>
      <c r="C52" s="22">
        <f>SUM('9.1.2.'!C54,'9.2.2'!C54,'9.3.2'!C54,'9.4.2'!C54)</f>
        <v>0</v>
      </c>
      <c r="D52" s="22">
        <f>SUM('9.1.2.'!D54,'9.2.2'!D54,'9.3.2'!D54,'9.4.2'!D54)</f>
        <v>0</v>
      </c>
    </row>
    <row r="53" spans="1:4" s="13" customFormat="1" ht="18.75">
      <c r="A53" s="29" t="s">
        <v>161</v>
      </c>
      <c r="B53" s="60" t="s">
        <v>159</v>
      </c>
      <c r="C53" s="22">
        <f>SUM('9.1.2.'!C55,'9.2.2'!C55,'9.3.2'!C55,'9.4.2'!C55)</f>
        <v>0</v>
      </c>
      <c r="D53" s="22">
        <f>SUM('9.1.2.'!D55,'9.2.2'!D55,'9.3.2'!D55,'9.4.2'!D55)</f>
        <v>0</v>
      </c>
    </row>
    <row r="54" spans="1:4" s="13" customFormat="1" ht="19.5" thickBot="1">
      <c r="A54" s="30" t="s">
        <v>162</v>
      </c>
      <c r="B54" s="146" t="s">
        <v>160</v>
      </c>
      <c r="C54" s="22">
        <f>SUM('9.1.2.'!C56,'9.2.2'!C56,'9.3.2'!C56,'9.4.2'!C56)</f>
        <v>0</v>
      </c>
      <c r="D54" s="22">
        <f>SUM('9.1.2.'!D56,'9.2.2'!D56,'9.3.2'!D56,'9.4.2'!D56)</f>
        <v>0</v>
      </c>
    </row>
    <row r="55" spans="1:4" s="13" customFormat="1" ht="18" customHeight="1" thickBot="1">
      <c r="A55" s="27" t="s">
        <v>9</v>
      </c>
      <c r="B55" s="145" t="s">
        <v>163</v>
      </c>
      <c r="C55" s="20">
        <f>SUM(C56:C58)</f>
        <v>0</v>
      </c>
      <c r="D55" s="20">
        <f>SUM(D56:D58)</f>
        <v>0</v>
      </c>
    </row>
    <row r="56" spans="1:4" s="13" customFormat="1" ht="27">
      <c r="A56" s="28" t="s">
        <v>87</v>
      </c>
      <c r="B56" s="136" t="s">
        <v>282</v>
      </c>
      <c r="C56" s="22">
        <f>SUM('9.1.2.'!C58,'9.2.2'!C58,'9.3.2'!C58,'9.4.2'!C58)</f>
        <v>0</v>
      </c>
      <c r="D56" s="22">
        <f>SUM('9.1.2.'!D58,'9.2.2'!D58,'9.3.2'!D58,'9.4.2'!D58)</f>
        <v>0</v>
      </c>
    </row>
    <row r="57" spans="1:4" s="13" customFormat="1" ht="18.75">
      <c r="A57" s="29" t="s">
        <v>88</v>
      </c>
      <c r="B57" s="60" t="s">
        <v>283</v>
      </c>
      <c r="C57" s="22">
        <f>SUM('9.1.2.'!C59,'9.2.2'!C59,'9.3.2'!C59,'9.4.2'!C59)</f>
        <v>0</v>
      </c>
      <c r="D57" s="22">
        <f>SUM('9.1.2.'!D59,'9.2.2'!D59,'9.3.2'!D59,'9.4.2'!D59)</f>
        <v>0</v>
      </c>
    </row>
    <row r="58" spans="1:4" s="13" customFormat="1" ht="18.75">
      <c r="A58" s="29" t="s">
        <v>106</v>
      </c>
      <c r="B58" s="60" t="s">
        <v>165</v>
      </c>
      <c r="C58" s="22">
        <f>SUM('9.1.2.'!C60,'9.2.2'!C60,'9.3.2'!C60,'9.4.2'!C60)</f>
        <v>0</v>
      </c>
      <c r="D58" s="22">
        <f>SUM('9.1.2.'!D60,'9.2.2'!D60,'9.3.2'!D60,'9.4.2'!D60)</f>
        <v>0</v>
      </c>
    </row>
    <row r="59" spans="1:4" s="13" customFormat="1" ht="19.5" thickBot="1">
      <c r="A59" s="30" t="s">
        <v>164</v>
      </c>
      <c r="B59" s="146" t="s">
        <v>166</v>
      </c>
      <c r="C59" s="22">
        <f>SUM('9.1.2.'!C61,'9.2.2'!C61,'9.3.2'!C61,'9.4.2'!C61)</f>
        <v>0</v>
      </c>
      <c r="D59" s="22">
        <f>SUM('9.1.2.'!D61,'9.2.2'!D61,'9.3.2'!D61,'9.4.2'!D61)</f>
        <v>0</v>
      </c>
    </row>
    <row r="60" spans="1:4" s="13" customFormat="1" ht="19.5" thickBot="1">
      <c r="A60" s="27" t="s">
        <v>10</v>
      </c>
      <c r="B60" s="147" t="s">
        <v>167</v>
      </c>
      <c r="C60" s="20">
        <f>+C5+C12+C19+C26+C33+C44+C50+C55</f>
        <v>0</v>
      </c>
      <c r="D60" s="20">
        <f>+D5+D12+D19+D26+D33+D44+D50+D55</f>
        <v>0</v>
      </c>
    </row>
    <row r="61" spans="1:4" s="13" customFormat="1" ht="18" customHeight="1" thickBot="1">
      <c r="A61" s="34" t="s">
        <v>269</v>
      </c>
      <c r="B61" s="145" t="s">
        <v>322</v>
      </c>
      <c r="C61" s="20">
        <f>SUM(C62:C64)</f>
        <v>0</v>
      </c>
      <c r="D61" s="20">
        <f>SUM(D62:D64)</f>
        <v>0</v>
      </c>
    </row>
    <row r="62" spans="1:4" s="13" customFormat="1" ht="18" customHeight="1">
      <c r="A62" s="28" t="s">
        <v>196</v>
      </c>
      <c r="B62" s="136" t="s">
        <v>168</v>
      </c>
      <c r="C62" s="22">
        <f>SUM('9.1.2.'!C64,'9.2.2'!C64,'9.3.2'!C64,'9.4.2'!C64)</f>
        <v>0</v>
      </c>
      <c r="D62" s="22">
        <f>SUM('9.1.2.'!D64,'9.2.2'!D64,'9.3.2'!D64,'9.4.2'!D64)</f>
        <v>0</v>
      </c>
    </row>
    <row r="63" spans="1:4" s="13" customFormat="1" ht="27">
      <c r="A63" s="29" t="s">
        <v>205</v>
      </c>
      <c r="B63" s="60" t="s">
        <v>169</v>
      </c>
      <c r="C63" s="22">
        <f>SUM('9.1.2.'!C65,'9.2.2'!C65,'9.3.2'!C65,'9.4.2'!C65)</f>
        <v>0</v>
      </c>
      <c r="D63" s="22">
        <f>SUM('9.1.2.'!D65,'9.2.2'!D65,'9.3.2'!D65,'9.4.2'!D65)</f>
        <v>0</v>
      </c>
    </row>
    <row r="64" spans="1:4" s="13" customFormat="1" ht="19.5" thickBot="1">
      <c r="A64" s="30" t="s">
        <v>206</v>
      </c>
      <c r="B64" s="148" t="s">
        <v>170</v>
      </c>
      <c r="C64" s="22">
        <f>SUM('9.1.2.'!C66,'9.2.2'!C66,'9.3.2'!C66,'9.4.2'!C66)</f>
        <v>0</v>
      </c>
      <c r="D64" s="22">
        <f>SUM('9.1.2.'!D66,'9.2.2'!D66,'9.3.2'!D66,'9.4.2'!D66)</f>
        <v>0</v>
      </c>
    </row>
    <row r="65" spans="1:4" s="13" customFormat="1" ht="18" customHeight="1" thickBot="1">
      <c r="A65" s="34" t="s">
        <v>171</v>
      </c>
      <c r="B65" s="145" t="s">
        <v>172</v>
      </c>
      <c r="C65" s="20">
        <f>SUM(C66:C69)</f>
        <v>0</v>
      </c>
      <c r="D65" s="20">
        <f>SUM(D66:D69)</f>
        <v>0</v>
      </c>
    </row>
    <row r="66" spans="1:4" s="13" customFormat="1" ht="18.75">
      <c r="A66" s="28" t="s">
        <v>69</v>
      </c>
      <c r="B66" s="136" t="s">
        <v>173</v>
      </c>
      <c r="C66" s="22">
        <f>SUM('9.1.2.'!C68,'9.2.2'!C68,'9.3.2'!C68,'9.4.2'!C68)</f>
        <v>0</v>
      </c>
      <c r="D66" s="22">
        <f>SUM('9.1.2.'!D68,'9.2.2'!D68,'9.3.2'!D68,'9.4.2'!D68)</f>
        <v>0</v>
      </c>
    </row>
    <row r="67" spans="1:4" s="13" customFormat="1" ht="18.75">
      <c r="A67" s="29" t="s">
        <v>70</v>
      </c>
      <c r="B67" s="60" t="s">
        <v>174</v>
      </c>
      <c r="C67" s="22">
        <f>SUM('9.1.2.'!C69,'9.2.2'!C69,'9.3.2'!C69,'9.4.2'!C69)</f>
        <v>0</v>
      </c>
      <c r="D67" s="22">
        <f>SUM('9.1.2.'!D69,'9.2.2'!D69,'9.3.2'!D69,'9.4.2'!D69)</f>
        <v>0</v>
      </c>
    </row>
    <row r="68" spans="1:4" s="13" customFormat="1" ht="18.75">
      <c r="A68" s="29" t="s">
        <v>197</v>
      </c>
      <c r="B68" s="60" t="s">
        <v>175</v>
      </c>
      <c r="C68" s="22">
        <f>SUM('9.1.2.'!C70,'9.2.2'!C70,'9.3.2'!C70,'9.4.2'!C70)</f>
        <v>0</v>
      </c>
      <c r="D68" s="22">
        <f>SUM('9.1.2.'!D70,'9.2.2'!D70,'9.3.2'!D70,'9.4.2'!D70)</f>
        <v>0</v>
      </c>
    </row>
    <row r="69" spans="1:4" s="13" customFormat="1" ht="19.5" thickBot="1">
      <c r="A69" s="30" t="s">
        <v>198</v>
      </c>
      <c r="B69" s="146" t="s">
        <v>176</v>
      </c>
      <c r="C69" s="22">
        <f>SUM('9.1.2.'!C71,'9.2.2'!C71,'9.3.2'!C71,'9.4.2'!C71)</f>
        <v>0</v>
      </c>
      <c r="D69" s="22">
        <f>SUM('9.1.2.'!D71,'9.2.2'!D71,'9.3.2'!D71,'9.4.2'!D71)</f>
        <v>0</v>
      </c>
    </row>
    <row r="70" spans="1:4" s="13" customFormat="1" ht="18" customHeight="1" thickBot="1">
      <c r="A70" s="34" t="s">
        <v>177</v>
      </c>
      <c r="B70" s="145" t="s">
        <v>178</v>
      </c>
      <c r="C70" s="20">
        <f>SUM(C71:C72)</f>
        <v>2500000</v>
      </c>
      <c r="D70" s="20">
        <f>SUM(D71:D72)</f>
        <v>2760000</v>
      </c>
    </row>
    <row r="71" spans="1:4" s="13" customFormat="1" ht="18" customHeight="1">
      <c r="A71" s="28" t="s">
        <v>199</v>
      </c>
      <c r="B71" s="136" t="s">
        <v>179</v>
      </c>
      <c r="C71" s="22">
        <f>SUM('9.1.2.'!C73,'9.2.2'!C73,'9.3.2'!C73,'9.4.2'!C73)</f>
        <v>2500000</v>
      </c>
      <c r="D71" s="22">
        <f>SUM('9.1.2.'!D73,'9.2.2'!D73,'9.3.2'!D73,'9.4.2'!D73)</f>
        <v>2760000</v>
      </c>
    </row>
    <row r="72" spans="1:4" s="13" customFormat="1" ht="18" customHeight="1" thickBot="1">
      <c r="A72" s="30" t="s">
        <v>200</v>
      </c>
      <c r="B72" s="136" t="s">
        <v>327</v>
      </c>
      <c r="C72" s="22"/>
      <c r="D72" s="22"/>
    </row>
    <row r="73" spans="1:4" s="13" customFormat="1" ht="18" customHeight="1" thickBot="1">
      <c r="A73" s="34" t="s">
        <v>180</v>
      </c>
      <c r="B73" s="145" t="s">
        <v>181</v>
      </c>
      <c r="C73" s="20">
        <f>SUM(C74:C76)</f>
        <v>0</v>
      </c>
      <c r="D73" s="20">
        <f>SUM(D74:D76)</f>
        <v>0</v>
      </c>
    </row>
    <row r="74" spans="1:4" s="13" customFormat="1" ht="18" customHeight="1">
      <c r="A74" s="28" t="s">
        <v>201</v>
      </c>
      <c r="B74" s="136" t="s">
        <v>310</v>
      </c>
      <c r="C74" s="22">
        <f>SUM('9.1.2.'!C76,'9.2.2'!C76,'9.3.2'!C76,'9.4.2'!C76)</f>
        <v>0</v>
      </c>
      <c r="D74" s="22">
        <f>SUM('9.1.2.'!D76,'9.2.2'!D76,'9.3.2'!D76,'9.4.2'!D76)</f>
        <v>0</v>
      </c>
    </row>
    <row r="75" spans="1:4" s="13" customFormat="1" ht="18" customHeight="1">
      <c r="A75" s="29" t="s">
        <v>202</v>
      </c>
      <c r="B75" s="60" t="s">
        <v>182</v>
      </c>
      <c r="C75" s="22">
        <f>SUM('9.1.2.'!C77,'9.2.2'!C77,'9.3.2'!C77,'9.4.2'!C77)</f>
        <v>0</v>
      </c>
      <c r="D75" s="22">
        <f>SUM('9.1.2.'!D77,'9.2.2'!D77,'9.3.2'!D77,'9.4.2'!D77)</f>
        <v>0</v>
      </c>
    </row>
    <row r="76" spans="1:4" s="13" customFormat="1" ht="18" customHeight="1" thickBot="1">
      <c r="A76" s="30" t="s">
        <v>203</v>
      </c>
      <c r="B76" s="146" t="s">
        <v>183</v>
      </c>
      <c r="C76" s="22">
        <f>SUM('9.1.2.'!C78,'9.2.2'!C78,'9.3.2'!C78,'9.4.2'!C78)</f>
        <v>0</v>
      </c>
      <c r="D76" s="22">
        <f>SUM('9.1.2.'!D78,'9.2.2'!D78,'9.3.2'!D78,'9.4.2'!D78)</f>
        <v>0</v>
      </c>
    </row>
    <row r="77" spans="1:4" s="13" customFormat="1" ht="18" customHeight="1" thickBot="1">
      <c r="A77" s="34" t="s">
        <v>184</v>
      </c>
      <c r="B77" s="145" t="s">
        <v>204</v>
      </c>
      <c r="C77" s="20">
        <f>SUM(C78:C81)</f>
        <v>0</v>
      </c>
      <c r="D77" s="20">
        <f>SUM(D78:D81)</f>
        <v>0</v>
      </c>
    </row>
    <row r="78" spans="1:4" s="13" customFormat="1" ht="18" customHeight="1">
      <c r="A78" s="35" t="s">
        <v>185</v>
      </c>
      <c r="B78" s="136" t="s">
        <v>186</v>
      </c>
      <c r="C78" s="22">
        <f>SUM('9.1.2.'!C80,'9.2.2'!C80,'9.3.2'!C80,'9.4.2'!C80)</f>
        <v>0</v>
      </c>
      <c r="D78" s="22">
        <f>SUM('9.1.2.'!D80,'9.2.2'!D80,'9.3.2'!D80,'9.4.2'!D80)</f>
        <v>0</v>
      </c>
    </row>
    <row r="79" spans="1:4" s="13" customFormat="1" ht="30">
      <c r="A79" s="36" t="s">
        <v>187</v>
      </c>
      <c r="B79" s="60" t="s">
        <v>188</v>
      </c>
      <c r="C79" s="22">
        <f>SUM('9.1.2.'!C81,'9.2.2'!C81,'9.3.2'!C81,'9.4.2'!C81)</f>
        <v>0</v>
      </c>
      <c r="D79" s="22">
        <f>SUM('9.1.2.'!D81,'9.2.2'!D81,'9.3.2'!D81,'9.4.2'!D81)</f>
        <v>0</v>
      </c>
    </row>
    <row r="80" spans="1:4" s="13" customFormat="1" ht="20.25" customHeight="1">
      <c r="A80" s="36" t="s">
        <v>189</v>
      </c>
      <c r="B80" s="60" t="s">
        <v>190</v>
      </c>
      <c r="C80" s="22">
        <f>SUM('9.1.2.'!C82,'9.2.2'!C82,'9.3.2'!C82,'9.4.2'!C82)</f>
        <v>0</v>
      </c>
      <c r="D80" s="22">
        <f>SUM('9.1.2.'!D82,'9.2.2'!D82,'9.3.2'!D82,'9.4.2'!D82)</f>
        <v>0</v>
      </c>
    </row>
    <row r="81" spans="1:4" s="13" customFormat="1" ht="18" customHeight="1" thickBot="1">
      <c r="A81" s="37" t="s">
        <v>191</v>
      </c>
      <c r="B81" s="146" t="s">
        <v>192</v>
      </c>
      <c r="C81" s="22">
        <f>SUM('9.1.2.'!C83,'9.2.2'!C83,'9.3.2'!C83,'9.4.2'!C83)</f>
        <v>0</v>
      </c>
      <c r="D81" s="22">
        <f>SUM('9.1.2.'!D83,'9.2.2'!D83,'9.3.2'!D83,'9.4.2'!D83)</f>
        <v>0</v>
      </c>
    </row>
    <row r="82" spans="1:4" s="13" customFormat="1" ht="18" customHeight="1" thickBot="1">
      <c r="A82" s="34" t="s">
        <v>193</v>
      </c>
      <c r="B82" s="145" t="s">
        <v>318</v>
      </c>
      <c r="C82" s="22">
        <f>SUM('9.1.2.'!C84,'9.2.2'!C84,'9.3.2'!C84,'9.4.2'!C84)</f>
        <v>0</v>
      </c>
      <c r="D82" s="22">
        <f>SUM('9.1.2.'!D84,'9.2.2'!D84,'9.3.2'!D84,'9.4.2'!D84)</f>
        <v>0</v>
      </c>
    </row>
    <row r="83" spans="1:4" s="13" customFormat="1" ht="19.5" thickBot="1">
      <c r="A83" s="34" t="s">
        <v>194</v>
      </c>
      <c r="B83" s="149" t="s">
        <v>195</v>
      </c>
      <c r="C83" s="20">
        <f>+C61+C65+C70+C73+C77+C82</f>
        <v>2500000</v>
      </c>
      <c r="D83" s="20">
        <f>+D61+D65+D70+D73+D77+D82</f>
        <v>2760000</v>
      </c>
    </row>
    <row r="84" spans="1:4" s="13" customFormat="1" ht="18" customHeight="1" thickBot="1">
      <c r="A84" s="39" t="s">
        <v>207</v>
      </c>
      <c r="B84" s="150" t="s">
        <v>273</v>
      </c>
      <c r="C84" s="20">
        <f>+C60+C83</f>
        <v>2500000</v>
      </c>
      <c r="D84" s="20">
        <f>+D60+D83</f>
        <v>2760000</v>
      </c>
    </row>
    <row r="85" spans="1:4" s="13" customFormat="1" ht="19.5" thickBot="1">
      <c r="A85" s="40"/>
      <c r="B85" s="151"/>
      <c r="C85" s="41"/>
      <c r="D85" s="41"/>
    </row>
    <row r="86" spans="1:4" s="7" customFormat="1" ht="18" customHeight="1" thickBot="1">
      <c r="A86" s="43" t="s">
        <v>32</v>
      </c>
      <c r="B86" s="152"/>
      <c r="C86" s="44"/>
      <c r="D86" s="44"/>
    </row>
    <row r="87" spans="1:4" s="14" customFormat="1" ht="18" customHeight="1" thickBot="1">
      <c r="A87" s="45" t="s">
        <v>2</v>
      </c>
      <c r="B87" s="153" t="s">
        <v>316</v>
      </c>
      <c r="C87" s="46">
        <f>SUM(C88:C92)</f>
        <v>2500000</v>
      </c>
      <c r="D87" s="46">
        <f>SUM(D88:D92)</f>
        <v>2760000</v>
      </c>
    </row>
    <row r="88" spans="1:4" s="7" customFormat="1" ht="18" customHeight="1">
      <c r="A88" s="47" t="s">
        <v>49</v>
      </c>
      <c r="B88" s="154" t="s">
        <v>29</v>
      </c>
      <c r="C88" s="22">
        <f>SUM('9.1.2.'!C90,'9.2.2'!C90,'9.3.2'!C90,'9.4.2'!C90)</f>
        <v>0</v>
      </c>
      <c r="D88" s="22">
        <f>SUM('9.1.2.'!D90,'9.2.2'!D90,'9.3.2'!D90,'9.4.2'!D90)</f>
        <v>0</v>
      </c>
    </row>
    <row r="89" spans="1:4" s="13" customFormat="1" ht="18" customHeight="1">
      <c r="A89" s="29" t="s">
        <v>50</v>
      </c>
      <c r="B89" s="62" t="s">
        <v>89</v>
      </c>
      <c r="C89" s="22">
        <f>SUM('9.1.2.'!C91,'9.2.2'!C91,'9.3.2'!C91,'9.4.2'!C91)</f>
        <v>0</v>
      </c>
      <c r="D89" s="22">
        <f>SUM('9.1.2.'!D91,'9.2.2'!D91,'9.3.2'!D91,'9.4.2'!D91)</f>
        <v>0</v>
      </c>
    </row>
    <row r="90" spans="1:4" s="7" customFormat="1" ht="18" customHeight="1">
      <c r="A90" s="29" t="s">
        <v>51</v>
      </c>
      <c r="B90" s="62" t="s">
        <v>68</v>
      </c>
      <c r="C90" s="22">
        <f>SUM('9.1.2.'!C92,'9.2.2'!C92,'9.3.2'!C92,'9.4.2'!C92)</f>
        <v>1200000</v>
      </c>
      <c r="D90" s="22">
        <f>SUM('9.1.2.'!D92,'9.2.2'!D92,'9.3.2'!D92,'9.4.2'!D92)</f>
        <v>1200000</v>
      </c>
    </row>
    <row r="91" spans="1:4" s="7" customFormat="1" ht="18" customHeight="1">
      <c r="A91" s="29" t="s">
        <v>52</v>
      </c>
      <c r="B91" s="155" t="s">
        <v>90</v>
      </c>
      <c r="C91" s="22">
        <f>SUM('9.1.2.'!C93,'9.2.2'!C93,'9.3.2'!C93,'9.4.2'!C93)</f>
        <v>0</v>
      </c>
      <c r="D91" s="22">
        <f>SUM('9.1.2.'!D93,'9.2.2'!D93,'9.3.2'!D93,'9.4.2'!D93)</f>
        <v>0</v>
      </c>
    </row>
    <row r="92" spans="1:4" s="7" customFormat="1" ht="18" customHeight="1">
      <c r="A92" s="29" t="s">
        <v>60</v>
      </c>
      <c r="B92" s="156" t="s">
        <v>91</v>
      </c>
      <c r="C92" s="22">
        <f>SUM('9.1.2.'!C94,'9.2.2'!C94,'9.3.2'!C94,'9.4.2'!C94)</f>
        <v>1300000</v>
      </c>
      <c r="D92" s="22">
        <f>SUM('9.1.2.'!D94,'9.2.2'!D94,'9.3.2'!D94,'9.4.2'!D94)</f>
        <v>1560000</v>
      </c>
    </row>
    <row r="93" spans="1:4" s="7" customFormat="1" ht="18" customHeight="1">
      <c r="A93" s="29" t="s">
        <v>53</v>
      </c>
      <c r="B93" s="62" t="s">
        <v>210</v>
      </c>
      <c r="C93" s="22">
        <f>SUM('9.1.2.'!C95,'9.2.2'!C95,'9.3.2'!C95,'9.4.2'!C95)</f>
        <v>0</v>
      </c>
      <c r="D93" s="22">
        <f>SUM('9.1.2.'!D95,'9.2.2'!D95,'9.3.2'!D95,'9.4.2'!D95)</f>
        <v>0</v>
      </c>
    </row>
    <row r="94" spans="1:4" s="7" customFormat="1" ht="18" customHeight="1">
      <c r="A94" s="29" t="s">
        <v>54</v>
      </c>
      <c r="B94" s="64" t="s">
        <v>211</v>
      </c>
      <c r="C94" s="22">
        <f>SUM('9.1.2.'!C96,'9.2.2'!C96,'9.3.2'!C96,'9.4.2'!C96)</f>
        <v>0</v>
      </c>
      <c r="D94" s="22">
        <f>SUM('9.1.2.'!D96,'9.2.2'!D96,'9.3.2'!D96,'9.4.2'!D96)</f>
        <v>0</v>
      </c>
    </row>
    <row r="95" spans="1:4" s="7" customFormat="1" ht="18" customHeight="1">
      <c r="A95" s="29" t="s">
        <v>61</v>
      </c>
      <c r="B95" s="62" t="s">
        <v>212</v>
      </c>
      <c r="C95" s="22">
        <f>SUM('9.1.2.'!C97,'9.2.2'!C97,'9.3.2'!C97,'9.4.2'!C97)</f>
        <v>0</v>
      </c>
      <c r="D95" s="22">
        <f>SUM('9.1.2.'!D97,'9.2.2'!D97,'9.3.2'!D97,'9.4.2'!D97)</f>
        <v>0</v>
      </c>
    </row>
    <row r="96" spans="1:4" s="7" customFormat="1" ht="18" customHeight="1">
      <c r="A96" s="29" t="s">
        <v>62</v>
      </c>
      <c r="B96" s="62" t="s">
        <v>323</v>
      </c>
      <c r="C96" s="22">
        <f>SUM('9.1.2.'!C98,'9.2.2'!C98,'9.3.2'!C98,'9.4.2'!C98)</f>
        <v>0</v>
      </c>
      <c r="D96" s="22">
        <f>SUM('9.1.2.'!D98,'9.2.2'!D98,'9.3.2'!D98,'9.4.2'!D98)</f>
        <v>0</v>
      </c>
    </row>
    <row r="97" spans="1:4" s="7" customFormat="1" ht="18" customHeight="1">
      <c r="A97" s="29" t="s">
        <v>63</v>
      </c>
      <c r="B97" s="64" t="s">
        <v>214</v>
      </c>
      <c r="C97" s="22">
        <f>SUM('9.1.2.'!C99,'9.2.2'!C99,'9.3.2'!C99,'9.4.2'!C99)</f>
        <v>0</v>
      </c>
      <c r="D97" s="22">
        <f>SUM('9.1.2.'!D99,'9.2.2'!D99,'9.3.2'!D99,'9.4.2'!D99)</f>
        <v>0</v>
      </c>
    </row>
    <row r="98" spans="1:4" s="7" customFormat="1" ht="18" customHeight="1">
      <c r="A98" s="29" t="s">
        <v>64</v>
      </c>
      <c r="B98" s="64" t="s">
        <v>215</v>
      </c>
      <c r="C98" s="22">
        <f>SUM('9.1.2.'!C100,'9.2.2'!C100,'9.3.2'!C100,'9.4.2'!C100)</f>
        <v>0</v>
      </c>
      <c r="D98" s="22">
        <f>SUM('9.1.2.'!D100,'9.2.2'!D100,'9.3.2'!D100,'9.4.2'!D100)</f>
        <v>0</v>
      </c>
    </row>
    <row r="99" spans="1:4" s="7" customFormat="1" ht="18" customHeight="1">
      <c r="A99" s="29" t="s">
        <v>66</v>
      </c>
      <c r="B99" s="62" t="s">
        <v>324</v>
      </c>
      <c r="C99" s="22">
        <f>SUM('9.1.2.'!C101,'9.2.2'!C101,'9.3.2'!C101,'9.4.2'!C101)</f>
        <v>0</v>
      </c>
      <c r="D99" s="22">
        <f>SUM('9.1.2.'!D101,'9.2.2'!D101,'9.3.2'!D101,'9.4.2'!D101)</f>
        <v>0</v>
      </c>
    </row>
    <row r="100" spans="1:4" s="7" customFormat="1" ht="18" customHeight="1">
      <c r="A100" s="49" t="s">
        <v>92</v>
      </c>
      <c r="B100" s="65" t="s">
        <v>217</v>
      </c>
      <c r="C100" s="22">
        <f>SUM('9.1.2.'!C102,'9.2.2'!C102,'9.3.2'!C102,'9.4.2'!C102)</f>
        <v>0</v>
      </c>
      <c r="D100" s="22">
        <f>SUM('9.1.2.'!D102,'9.2.2'!D102,'9.3.2'!D102,'9.4.2'!D102)</f>
        <v>0</v>
      </c>
    </row>
    <row r="101" spans="1:4" s="7" customFormat="1" ht="18" customHeight="1">
      <c r="A101" s="29" t="s">
        <v>208</v>
      </c>
      <c r="B101" s="65" t="s">
        <v>218</v>
      </c>
      <c r="C101" s="22">
        <f>SUM('9.1.2.'!C103,'9.2.2'!C103,'9.3.2'!C103,'9.4.2'!C103)</f>
        <v>0</v>
      </c>
      <c r="D101" s="22">
        <f>SUM('9.1.2.'!D103,'9.2.2'!D103,'9.3.2'!D103,'9.4.2'!D103)</f>
        <v>0</v>
      </c>
    </row>
    <row r="102" spans="1:4" s="7" customFormat="1" ht="18" customHeight="1" thickBot="1">
      <c r="A102" s="50" t="s">
        <v>209</v>
      </c>
      <c r="B102" s="66" t="s">
        <v>219</v>
      </c>
      <c r="C102" s="22">
        <f>SUM('9.1.2.'!C104,'9.2.2'!C104,'9.3.2'!C104,'9.4.2'!C104)</f>
        <v>1300000</v>
      </c>
      <c r="D102" s="22">
        <f>SUM('9.1.2.'!D104,'9.2.2'!D104,'9.3.2'!D104,'9.4.2'!D104)</f>
        <v>1560000</v>
      </c>
    </row>
    <row r="103" spans="1:4" s="7" customFormat="1" ht="18" customHeight="1" thickBot="1">
      <c r="A103" s="27" t="s">
        <v>3</v>
      </c>
      <c r="B103" s="157" t="s">
        <v>317</v>
      </c>
      <c r="C103" s="20">
        <f>+C104+C106+C108</f>
        <v>0</v>
      </c>
      <c r="D103" s="20">
        <f>+D104+D106+D108</f>
        <v>0</v>
      </c>
    </row>
    <row r="104" spans="1:4" s="7" customFormat="1" ht="18" customHeight="1">
      <c r="A104" s="28" t="s">
        <v>55</v>
      </c>
      <c r="B104" s="62" t="s">
        <v>105</v>
      </c>
      <c r="C104" s="22">
        <f>SUM('9.1.2.'!C106,'9.2.2'!C106,'9.3.2'!C106,'9.4.2'!C106)</f>
        <v>0</v>
      </c>
      <c r="D104" s="22">
        <f>SUM('9.1.2.'!D106,'9.2.2'!D106,'9.3.2'!D106,'9.4.2'!D106)</f>
        <v>0</v>
      </c>
    </row>
    <row r="105" spans="1:4" s="7" customFormat="1" ht="18" customHeight="1">
      <c r="A105" s="28" t="s">
        <v>56</v>
      </c>
      <c r="B105" s="65" t="s">
        <v>223</v>
      </c>
      <c r="C105" s="22">
        <f>SUM('9.1.2.'!C107,'9.2.2'!C107,'9.3.2'!C107,'9.4.2'!C107)</f>
        <v>0</v>
      </c>
      <c r="D105" s="22">
        <f>SUM('9.1.2.'!D107,'9.2.2'!D107,'9.3.2'!D107,'9.4.2'!D107)</f>
        <v>0</v>
      </c>
    </row>
    <row r="106" spans="1:4" s="7" customFormat="1" ht="18" customHeight="1">
      <c r="A106" s="28" t="s">
        <v>57</v>
      </c>
      <c r="B106" s="65" t="s">
        <v>93</v>
      </c>
      <c r="C106" s="22">
        <f>SUM('9.1.2.'!C108,'9.2.2'!C108,'9.3.2'!C108,'9.4.2'!C108)</f>
        <v>0</v>
      </c>
      <c r="D106" s="22">
        <f>SUM('9.1.2.'!D108,'9.2.2'!D108,'9.3.2'!D108,'9.4.2'!D108)</f>
        <v>0</v>
      </c>
    </row>
    <row r="107" spans="1:4" s="7" customFormat="1" ht="18" customHeight="1">
      <c r="A107" s="28" t="s">
        <v>58</v>
      </c>
      <c r="B107" s="65" t="s">
        <v>224</v>
      </c>
      <c r="C107" s="22">
        <f>SUM('9.1.2.'!C109,'9.2.2'!C109,'9.3.2'!C109,'9.4.2'!C109)</f>
        <v>0</v>
      </c>
      <c r="D107" s="22">
        <f>SUM('9.1.2.'!D109,'9.2.2'!D109,'9.3.2'!D109,'9.4.2'!D109)</f>
        <v>0</v>
      </c>
    </row>
    <row r="108" spans="1:4" s="7" customFormat="1" ht="18" customHeight="1">
      <c r="A108" s="28" t="s">
        <v>59</v>
      </c>
      <c r="B108" s="158" t="s">
        <v>107</v>
      </c>
      <c r="C108" s="22">
        <f>SUM('9.1.2.'!C110,'9.2.2'!C110,'9.3.2'!C110,'9.4.2'!C110)</f>
        <v>0</v>
      </c>
      <c r="D108" s="22">
        <f>SUM('9.1.2.'!D110,'9.2.2'!D110,'9.3.2'!D110,'9.4.2'!D110)</f>
        <v>0</v>
      </c>
    </row>
    <row r="109" spans="1:4" s="7" customFormat="1" ht="25.5">
      <c r="A109" s="28" t="s">
        <v>65</v>
      </c>
      <c r="B109" s="159" t="s">
        <v>279</v>
      </c>
      <c r="C109" s="22">
        <f>SUM('9.1.2.'!C111,'9.2.2'!C111,'9.3.2'!C111,'9.4.2'!C111)</f>
        <v>0</v>
      </c>
      <c r="D109" s="22">
        <f>SUM('9.1.2.'!D111,'9.2.2'!D111,'9.3.2'!D111,'9.4.2'!D111)</f>
        <v>0</v>
      </c>
    </row>
    <row r="110" spans="1:4" s="7" customFormat="1" ht="25.5">
      <c r="A110" s="28" t="s">
        <v>67</v>
      </c>
      <c r="B110" s="69" t="s">
        <v>229</v>
      </c>
      <c r="C110" s="22">
        <f>SUM('9.1.2.'!C112,'9.2.2'!C112,'9.3.2'!C112,'9.4.2'!C112)</f>
        <v>0</v>
      </c>
      <c r="D110" s="22">
        <f>SUM('9.1.2.'!D112,'9.2.2'!D112,'9.3.2'!D112,'9.4.2'!D112)</f>
        <v>0</v>
      </c>
    </row>
    <row r="111" spans="1:4" s="7" customFormat="1" ht="25.5">
      <c r="A111" s="28" t="s">
        <v>94</v>
      </c>
      <c r="B111" s="62" t="s">
        <v>213</v>
      </c>
      <c r="C111" s="22">
        <f>SUM('9.1.2.'!C113,'9.2.2'!C113,'9.3.2'!C113,'9.4.2'!C113)</f>
        <v>0</v>
      </c>
      <c r="D111" s="22">
        <f>SUM('9.1.2.'!D113,'9.2.2'!D113,'9.3.2'!D113,'9.4.2'!D113)</f>
        <v>0</v>
      </c>
    </row>
    <row r="112" spans="1:4" s="7" customFormat="1" ht="18.75">
      <c r="A112" s="28" t="s">
        <v>95</v>
      </c>
      <c r="B112" s="62" t="s">
        <v>228</v>
      </c>
      <c r="C112" s="22">
        <f>SUM('9.1.2.'!C114,'9.2.2'!C114,'9.3.2'!C114,'9.4.2'!C114)</f>
        <v>0</v>
      </c>
      <c r="D112" s="22">
        <f>SUM('9.1.2.'!D114,'9.2.2'!D114,'9.3.2'!D114,'9.4.2'!D114)</f>
        <v>0</v>
      </c>
    </row>
    <row r="113" spans="1:4" s="7" customFormat="1" ht="18.75">
      <c r="A113" s="28" t="s">
        <v>96</v>
      </c>
      <c r="B113" s="62" t="s">
        <v>227</v>
      </c>
      <c r="C113" s="22">
        <f>SUM('9.1.2.'!C115,'9.2.2'!C115,'9.3.2'!C115,'9.4.2'!C115)</f>
        <v>0</v>
      </c>
      <c r="D113" s="22">
        <f>SUM('9.1.2.'!D115,'9.2.2'!D115,'9.3.2'!D115,'9.4.2'!D115)</f>
        <v>0</v>
      </c>
    </row>
    <row r="114" spans="1:4" s="7" customFormat="1" ht="25.5">
      <c r="A114" s="28" t="s">
        <v>220</v>
      </c>
      <c r="B114" s="62" t="s">
        <v>216</v>
      </c>
      <c r="C114" s="22">
        <f>SUM('9.1.2.'!C116,'9.2.2'!C116,'9.3.2'!C116,'9.4.2'!C116)</f>
        <v>0</v>
      </c>
      <c r="D114" s="22">
        <f>SUM('9.1.2.'!D116,'9.2.2'!D116,'9.3.2'!D116,'9.4.2'!D116)</f>
        <v>0</v>
      </c>
    </row>
    <row r="115" spans="1:4" s="7" customFormat="1" ht="18.75">
      <c r="A115" s="28" t="s">
        <v>221</v>
      </c>
      <c r="B115" s="62" t="s">
        <v>226</v>
      </c>
      <c r="C115" s="22">
        <f>SUM('9.1.2.'!C117,'9.2.2'!C117,'9.3.2'!C117,'9.4.2'!C117)</f>
        <v>0</v>
      </c>
      <c r="D115" s="22">
        <f>SUM('9.1.2.'!D117,'9.2.2'!D117,'9.3.2'!D117,'9.4.2'!D117)</f>
        <v>0</v>
      </c>
    </row>
    <row r="116" spans="1:4" s="7" customFormat="1" ht="26.25" thickBot="1">
      <c r="A116" s="49" t="s">
        <v>222</v>
      </c>
      <c r="B116" s="62" t="s">
        <v>225</v>
      </c>
      <c r="C116" s="22">
        <f>SUM('9.1.2.'!C118,'9.2.2'!C118,'9.3.2'!C118,'9.4.2'!C118)</f>
        <v>0</v>
      </c>
      <c r="D116" s="22">
        <f>SUM('9.1.2.'!D118,'9.2.2'!D118,'9.3.2'!D118,'9.4.2'!D118)</f>
        <v>0</v>
      </c>
    </row>
    <row r="117" spans="1:4" s="7" customFormat="1" ht="18" customHeight="1" thickBot="1">
      <c r="A117" s="27" t="s">
        <v>4</v>
      </c>
      <c r="B117" s="147" t="s">
        <v>230</v>
      </c>
      <c r="C117" s="20">
        <f>+C118+C119</f>
        <v>0</v>
      </c>
      <c r="D117" s="20">
        <f>+D118+D119</f>
        <v>0</v>
      </c>
    </row>
    <row r="118" spans="1:4" s="7" customFormat="1" ht="18" customHeight="1">
      <c r="A118" s="28" t="s">
        <v>38</v>
      </c>
      <c r="B118" s="69" t="s">
        <v>33</v>
      </c>
      <c r="C118" s="22">
        <f>SUM('9.1.2.'!C120,'9.2.2'!C120,'9.3.2'!C120,'9.4.2'!C120)</f>
        <v>0</v>
      </c>
      <c r="D118" s="22">
        <f>SUM('9.1.2.'!D120,'9.2.2'!D120,'9.3.2'!D120,'9.4.2'!D120)</f>
        <v>0</v>
      </c>
    </row>
    <row r="119" spans="1:4" s="7" customFormat="1" ht="18" customHeight="1" thickBot="1">
      <c r="A119" s="30" t="s">
        <v>39</v>
      </c>
      <c r="B119" s="65" t="s">
        <v>34</v>
      </c>
      <c r="C119" s="22">
        <f>SUM('9.1.2.'!C121,'9.2.2'!C121,'9.3.2'!C121,'9.4.2'!C121)</f>
        <v>0</v>
      </c>
      <c r="D119" s="22">
        <f>SUM('9.1.2.'!D121,'9.2.2'!D121,'9.3.2'!D121,'9.4.2'!D121)</f>
        <v>0</v>
      </c>
    </row>
    <row r="120" spans="1:4" s="7" customFormat="1" ht="18" customHeight="1" thickBot="1">
      <c r="A120" s="27" t="s">
        <v>5</v>
      </c>
      <c r="B120" s="147" t="s">
        <v>231</v>
      </c>
      <c r="C120" s="20">
        <f>+C87+C103+C117</f>
        <v>2500000</v>
      </c>
      <c r="D120" s="20">
        <f>+D87+D103+D117</f>
        <v>2760000</v>
      </c>
    </row>
    <row r="121" spans="1:4" s="7" customFormat="1" ht="18" customHeight="1" thickBot="1">
      <c r="A121" s="27" t="s">
        <v>6</v>
      </c>
      <c r="B121" s="147" t="s">
        <v>325</v>
      </c>
      <c r="C121" s="20">
        <f>+C122+C123+C124</f>
        <v>0</v>
      </c>
      <c r="D121" s="20">
        <f>+D122+D123+D124</f>
        <v>0</v>
      </c>
    </row>
    <row r="122" spans="1:4" s="7" customFormat="1" ht="18" customHeight="1">
      <c r="A122" s="28" t="s">
        <v>42</v>
      </c>
      <c r="B122" s="69" t="s">
        <v>232</v>
      </c>
      <c r="C122" s="22">
        <f>SUM('9.1.2.'!C124,'9.2.2'!C124,'9.3.2'!C124,'9.4.2'!C124)</f>
        <v>0</v>
      </c>
      <c r="D122" s="22">
        <f>SUM('9.1.2.'!D124,'9.2.2'!D124,'9.3.2'!D124,'9.4.2'!D124)</f>
        <v>0</v>
      </c>
    </row>
    <row r="123" spans="1:4" s="7" customFormat="1" ht="18" customHeight="1">
      <c r="A123" s="28" t="s">
        <v>43</v>
      </c>
      <c r="B123" s="69" t="s">
        <v>326</v>
      </c>
      <c r="C123" s="22">
        <f>SUM('9.1.2.'!C125,'9.2.2'!C125,'9.3.2'!C125,'9.4.2'!C125)</f>
        <v>0</v>
      </c>
      <c r="D123" s="22">
        <f>SUM('9.1.2.'!D125,'9.2.2'!D125,'9.3.2'!D125,'9.4.2'!D125)</f>
        <v>0</v>
      </c>
    </row>
    <row r="124" spans="1:4" s="7" customFormat="1" ht="18" customHeight="1" thickBot="1">
      <c r="A124" s="49" t="s">
        <v>44</v>
      </c>
      <c r="B124" s="160" t="s">
        <v>233</v>
      </c>
      <c r="C124" s="22">
        <f>SUM('9.1.2.'!C126,'9.2.2'!C126,'9.3.2'!C126,'9.4.2'!C126)</f>
        <v>0</v>
      </c>
      <c r="D124" s="22">
        <f>SUM('9.1.2.'!D126,'9.2.2'!D126,'9.3.2'!D126,'9.4.2'!D126)</f>
        <v>0</v>
      </c>
    </row>
    <row r="125" spans="1:4" s="7" customFormat="1" ht="18" customHeight="1" thickBot="1">
      <c r="A125" s="27" t="s">
        <v>7</v>
      </c>
      <c r="B125" s="147" t="s">
        <v>268</v>
      </c>
      <c r="C125" s="20">
        <f>+C126+C127+C128+C129</f>
        <v>0</v>
      </c>
      <c r="D125" s="20">
        <f>+D126+D127+D128+D129</f>
        <v>0</v>
      </c>
    </row>
    <row r="126" spans="1:4" s="7" customFormat="1" ht="18" customHeight="1">
      <c r="A126" s="28" t="s">
        <v>45</v>
      </c>
      <c r="B126" s="69" t="s">
        <v>234</v>
      </c>
      <c r="C126" s="22">
        <f>SUM('9.1.2.'!C128,'9.2.2'!C128,'9.3.2'!C128,'9.4.2'!C128)</f>
        <v>0</v>
      </c>
      <c r="D126" s="22">
        <f>SUM('9.1.2.'!D128,'9.2.2'!D128,'9.3.2'!D128,'9.4.2'!D128)</f>
        <v>0</v>
      </c>
    </row>
    <row r="127" spans="1:4" s="7" customFormat="1" ht="18" customHeight="1">
      <c r="A127" s="28" t="s">
        <v>46</v>
      </c>
      <c r="B127" s="69" t="s">
        <v>235</v>
      </c>
      <c r="C127" s="22">
        <f>SUM('9.1.2.'!C129,'9.2.2'!C129,'9.3.2'!C129,'9.4.2'!C129)</f>
        <v>0</v>
      </c>
      <c r="D127" s="22">
        <f>SUM('9.1.2.'!D129,'9.2.2'!D129,'9.3.2'!D129,'9.4.2'!D129)</f>
        <v>0</v>
      </c>
    </row>
    <row r="128" spans="1:4" s="7" customFormat="1" ht="18" customHeight="1">
      <c r="A128" s="28" t="s">
        <v>151</v>
      </c>
      <c r="B128" s="69" t="s">
        <v>236</v>
      </c>
      <c r="C128" s="22">
        <f>SUM('9.1.2.'!C130,'9.2.2'!C130,'9.3.2'!C130,'9.4.2'!C130)</f>
        <v>0</v>
      </c>
      <c r="D128" s="22">
        <f>SUM('9.1.2.'!D130,'9.2.2'!D130,'9.3.2'!D130,'9.4.2'!D130)</f>
        <v>0</v>
      </c>
    </row>
    <row r="129" spans="1:4" s="7" customFormat="1" ht="18" customHeight="1" thickBot="1">
      <c r="A129" s="49" t="s">
        <v>152</v>
      </c>
      <c r="B129" s="160" t="s">
        <v>237</v>
      </c>
      <c r="C129" s="22">
        <f>SUM('9.1.2.'!C131,'9.2.2'!C131,'9.3.2'!C131,'9.4.2'!C131)</f>
        <v>0</v>
      </c>
      <c r="D129" s="22">
        <f>SUM('9.1.2.'!D131,'9.2.2'!D131,'9.3.2'!D131,'9.4.2'!D131)</f>
        <v>0</v>
      </c>
    </row>
    <row r="130" spans="1:4" s="7" customFormat="1" ht="18" customHeight="1" thickBot="1">
      <c r="A130" s="27" t="s">
        <v>8</v>
      </c>
      <c r="B130" s="147" t="s">
        <v>238</v>
      </c>
      <c r="C130" s="20">
        <f>+C131+C132+C133+C134</f>
        <v>0</v>
      </c>
      <c r="D130" s="20">
        <f>+D131+D132+D133+D134</f>
        <v>0</v>
      </c>
    </row>
    <row r="131" spans="1:4" s="7" customFormat="1" ht="18" customHeight="1">
      <c r="A131" s="28" t="s">
        <v>47</v>
      </c>
      <c r="B131" s="69" t="s">
        <v>239</v>
      </c>
      <c r="C131" s="22">
        <f>SUM('9.1.2.'!C133,'9.2.2'!C133,'9.3.2'!C133,'9.4.2'!C133)</f>
        <v>0</v>
      </c>
      <c r="D131" s="22">
        <f>SUM('9.1.2.'!D133,'9.2.2'!D133,'9.3.2'!D133,'9.4.2'!D133)</f>
        <v>0</v>
      </c>
    </row>
    <row r="132" spans="1:4" s="7" customFormat="1" ht="18" customHeight="1">
      <c r="A132" s="28" t="s">
        <v>48</v>
      </c>
      <c r="B132" s="69" t="s">
        <v>248</v>
      </c>
      <c r="C132" s="22">
        <f>SUM('9.1.2.'!C134,'9.2.2'!C134,'9.3.2'!C134,'9.4.2'!C134)</f>
        <v>0</v>
      </c>
      <c r="D132" s="22">
        <f>SUM('9.1.2.'!D134,'9.2.2'!D134,'9.3.2'!D134,'9.4.2'!D134)</f>
        <v>0</v>
      </c>
    </row>
    <row r="133" spans="1:4" s="7" customFormat="1" ht="18" customHeight="1">
      <c r="A133" s="28" t="s">
        <v>161</v>
      </c>
      <c r="B133" s="69" t="s">
        <v>240</v>
      </c>
      <c r="C133" s="22">
        <f>SUM('9.1.2.'!C135,'9.2.2'!C135,'9.3.2'!C135,'9.4.2'!C135)</f>
        <v>0</v>
      </c>
      <c r="D133" s="22">
        <f>SUM('9.1.2.'!D135,'9.2.2'!D135,'9.3.2'!D135,'9.4.2'!D135)</f>
        <v>0</v>
      </c>
    </row>
    <row r="134" spans="1:4" s="7" customFormat="1" ht="18" customHeight="1" thickBot="1">
      <c r="A134" s="49" t="s">
        <v>162</v>
      </c>
      <c r="B134" s="160" t="s">
        <v>289</v>
      </c>
      <c r="C134" s="22">
        <v>0</v>
      </c>
      <c r="D134" s="22">
        <v>0</v>
      </c>
    </row>
    <row r="135" spans="1:4" s="7" customFormat="1" ht="18" customHeight="1" thickBot="1">
      <c r="A135" s="27" t="s">
        <v>9</v>
      </c>
      <c r="B135" s="147" t="s">
        <v>241</v>
      </c>
      <c r="C135" s="52"/>
      <c r="D135" s="52"/>
    </row>
    <row r="136" spans="1:4" s="7" customFormat="1" ht="18" customHeight="1">
      <c r="A136" s="28" t="s">
        <v>87</v>
      </c>
      <c r="B136" s="69" t="s">
        <v>242</v>
      </c>
      <c r="C136" s="22">
        <f>SUM('9.1.2.'!C138,'9.2.2'!C138,'9.3.2'!C138,'9.4.2'!C138)</f>
        <v>0</v>
      </c>
      <c r="D136" s="22">
        <f>SUM('9.1.2.'!D138,'9.2.2'!D138,'9.3.2'!D138,'9.4.2'!D138)</f>
        <v>0</v>
      </c>
    </row>
    <row r="137" spans="1:4" s="7" customFormat="1" ht="18" customHeight="1">
      <c r="A137" s="28" t="s">
        <v>88</v>
      </c>
      <c r="B137" s="69" t="s">
        <v>243</v>
      </c>
      <c r="C137" s="22">
        <f>SUM('9.1.2.'!C139,'9.2.2'!C139,'9.3.2'!C139,'9.4.2'!C139)</f>
        <v>0</v>
      </c>
      <c r="D137" s="22">
        <f>SUM('9.1.2.'!D139,'9.2.2'!D139,'9.3.2'!D139,'9.4.2'!D139)</f>
        <v>0</v>
      </c>
    </row>
    <row r="138" spans="1:4" s="7" customFormat="1" ht="18" customHeight="1">
      <c r="A138" s="28" t="s">
        <v>106</v>
      </c>
      <c r="B138" s="69" t="s">
        <v>244</v>
      </c>
      <c r="C138" s="22">
        <f>SUM('9.1.2.'!C140,'9.2.2'!C140,'9.3.2'!C140,'9.4.2'!C140)</f>
        <v>0</v>
      </c>
      <c r="D138" s="22">
        <f>SUM('9.1.2.'!D140,'9.2.2'!D140,'9.3.2'!D140,'9.4.2'!D140)</f>
        <v>0</v>
      </c>
    </row>
    <row r="139" spans="1:4" s="7" customFormat="1" ht="18" customHeight="1" thickBot="1">
      <c r="A139" s="28" t="s">
        <v>164</v>
      </c>
      <c r="B139" s="69" t="s">
        <v>245</v>
      </c>
      <c r="C139" s="22">
        <f>SUM('9.1.2.'!C141,'9.2.2'!C141,'9.3.2'!C141,'9.4.2'!C141)</f>
        <v>0</v>
      </c>
      <c r="D139" s="22">
        <f>SUM('9.1.2.'!D141,'9.2.2'!D141,'9.3.2'!D141,'9.4.2'!D141)</f>
        <v>0</v>
      </c>
    </row>
    <row r="140" spans="1:4" s="7" customFormat="1" ht="18" customHeight="1" thickBot="1">
      <c r="A140" s="27" t="s">
        <v>10</v>
      </c>
      <c r="B140" s="147" t="s">
        <v>246</v>
      </c>
      <c r="C140" s="53">
        <f>+C121+C125+C130+C135</f>
        <v>0</v>
      </c>
      <c r="D140" s="53">
        <f>+D121+D125+D130+D135</f>
        <v>0</v>
      </c>
    </row>
    <row r="141" spans="1:4" s="7" customFormat="1" ht="18" customHeight="1" thickBot="1">
      <c r="A141" s="54" t="s">
        <v>11</v>
      </c>
      <c r="B141" s="161" t="s">
        <v>247</v>
      </c>
      <c r="C141" s="53">
        <f>+C120+C140</f>
        <v>2500000</v>
      </c>
      <c r="D141" s="53">
        <f>+D120+D140</f>
        <v>2760000</v>
      </c>
    </row>
    <row r="142" spans="1:4" s="7" customFormat="1" ht="18" customHeight="1" thickBot="1">
      <c r="A142" s="55"/>
      <c r="B142" s="56"/>
      <c r="C142" s="42"/>
      <c r="D142" s="42"/>
    </row>
    <row r="143" spans="1:6" s="7" customFormat="1" ht="18" customHeight="1" thickBot="1">
      <c r="A143" s="57" t="s">
        <v>307</v>
      </c>
      <c r="B143" s="58"/>
      <c r="C143" s="59"/>
      <c r="D143" s="59"/>
      <c r="E143" s="15"/>
      <c r="F143" s="15"/>
    </row>
    <row r="144" spans="1:4" s="13" customFormat="1" ht="18" customHeight="1" thickBot="1">
      <c r="A144" s="57" t="s">
        <v>102</v>
      </c>
      <c r="B144" s="58"/>
      <c r="C144" s="59"/>
      <c r="D144" s="59"/>
    </row>
    <row r="145" spans="3:4" s="7" customFormat="1" ht="18" customHeight="1">
      <c r="C145" s="16"/>
      <c r="D145" s="16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2019. ÉVI KÖLTSÉGVETÉSÉNEK ÖSSZEVONT MÉRLEGE
&amp;10
&amp;R&amp;"Times New Roman CE,Félkövér dőlt"&amp;11 1.2. melléklet a 9/2019 (XI.29.)   önkormányzati rendelethez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tabSelected="1" workbookViewId="0" topLeftCell="A3">
      <selection activeCell="A1" sqref="A1:O1"/>
    </sheetView>
  </sheetViews>
  <sheetFormatPr defaultColWidth="9.00390625" defaultRowHeight="12.75"/>
  <cols>
    <col min="1" max="1" width="6.875" style="1" customWidth="1"/>
    <col min="2" max="2" width="28.00390625" style="2" customWidth="1"/>
    <col min="3" max="4" width="17.625" style="1" bestFit="1" customWidth="1"/>
    <col min="5" max="5" width="33.125" style="1" customWidth="1"/>
    <col min="6" max="7" width="16.375" style="1" customWidth="1"/>
    <col min="8" max="8" width="3.625" style="1" customWidth="1"/>
    <col min="9" max="16384" width="9.375" style="1" customWidth="1"/>
  </cols>
  <sheetData>
    <row r="1" spans="1:7" s="17" customFormat="1" ht="27" customHeight="1">
      <c r="A1" s="72"/>
      <c r="B1" s="73" t="s">
        <v>73</v>
      </c>
      <c r="C1" s="74"/>
      <c r="D1" s="74"/>
      <c r="E1" s="74"/>
      <c r="F1" s="74"/>
      <c r="G1" s="74"/>
    </row>
    <row r="2" spans="1:7" s="17" customFormat="1" ht="20.25" thickBot="1">
      <c r="A2" s="72"/>
      <c r="B2" s="75"/>
      <c r="C2" s="72"/>
      <c r="D2" s="72"/>
      <c r="E2" s="72"/>
      <c r="F2" s="76"/>
      <c r="G2" s="8" t="s">
        <v>372</v>
      </c>
    </row>
    <row r="3" spans="1:8" s="17" customFormat="1" ht="18" customHeight="1" thickBot="1">
      <c r="A3" s="274" t="s">
        <v>37</v>
      </c>
      <c r="B3" s="88" t="s">
        <v>31</v>
      </c>
      <c r="C3" s="89"/>
      <c r="D3" s="89"/>
      <c r="E3" s="88" t="s">
        <v>32</v>
      </c>
      <c r="F3" s="89"/>
      <c r="G3" s="89"/>
      <c r="H3" s="277" t="s">
        <v>400</v>
      </c>
    </row>
    <row r="4" spans="1:8" s="6" customFormat="1" ht="35.25" customHeight="1" thickBot="1">
      <c r="A4" s="275"/>
      <c r="B4" s="90" t="s">
        <v>35</v>
      </c>
      <c r="C4" s="91" t="s">
        <v>285</v>
      </c>
      <c r="D4" s="91" t="s">
        <v>332</v>
      </c>
      <c r="E4" s="92" t="s">
        <v>35</v>
      </c>
      <c r="F4" s="93" t="s">
        <v>285</v>
      </c>
      <c r="G4" s="93" t="s">
        <v>332</v>
      </c>
      <c r="H4" s="277"/>
    </row>
    <row r="5" spans="1:8" s="6" customFormat="1" ht="16.5" thickBot="1">
      <c r="A5" s="77">
        <v>1</v>
      </c>
      <c r="B5" s="90">
        <v>2</v>
      </c>
      <c r="C5" s="91" t="s">
        <v>4</v>
      </c>
      <c r="D5" s="91">
        <v>4</v>
      </c>
      <c r="E5" s="90">
        <v>6</v>
      </c>
      <c r="F5" s="94">
        <v>7</v>
      </c>
      <c r="G5" s="94">
        <v>8</v>
      </c>
      <c r="H5" s="277"/>
    </row>
    <row r="6" spans="1:8" s="17" customFormat="1" ht="25.5">
      <c r="A6" s="78">
        <v>1</v>
      </c>
      <c r="B6" s="87" t="s">
        <v>249</v>
      </c>
      <c r="C6" s="22">
        <f>SUM('1 sz. tábla '!C5)</f>
        <v>173437622</v>
      </c>
      <c r="D6" s="22">
        <f>SUM('1 sz. tábla '!D5)</f>
        <v>181141345</v>
      </c>
      <c r="E6" s="87" t="s">
        <v>36</v>
      </c>
      <c r="F6" s="95">
        <f>SUM('1 sz. tábla '!C88)</f>
        <v>181656399</v>
      </c>
      <c r="G6" s="95">
        <f>SUM('1 sz. tábla '!D88)</f>
        <v>177563908</v>
      </c>
      <c r="H6" s="277"/>
    </row>
    <row r="7" spans="1:8" s="17" customFormat="1" ht="38.25">
      <c r="A7" s="79">
        <v>2</v>
      </c>
      <c r="B7" s="82" t="s">
        <v>250</v>
      </c>
      <c r="C7" s="22">
        <f>SUM('1 sz. tábla '!C12)</f>
        <v>20242200</v>
      </c>
      <c r="D7" s="22">
        <f>SUM('1 sz. tábla '!D12)</f>
        <v>41521147</v>
      </c>
      <c r="E7" s="82" t="s">
        <v>89</v>
      </c>
      <c r="F7" s="96">
        <f>SUM('1 sz. tábla '!C89)</f>
        <v>37404129</v>
      </c>
      <c r="G7" s="96">
        <f>SUM('1 sz. tábla '!D89)</f>
        <v>44018616</v>
      </c>
      <c r="H7" s="277"/>
    </row>
    <row r="8" spans="1:8" s="17" customFormat="1" ht="15.75">
      <c r="A8" s="79">
        <v>3</v>
      </c>
      <c r="B8" s="82" t="s">
        <v>80</v>
      </c>
      <c r="C8" s="83">
        <f>SUM('1 sz. tábla '!C26)</f>
        <v>64182140</v>
      </c>
      <c r="D8" s="83">
        <f>SUM('1 sz. tábla '!D26)</f>
        <v>64182140</v>
      </c>
      <c r="E8" s="82" t="s">
        <v>110</v>
      </c>
      <c r="F8" s="96">
        <f>SUM('1 sz. tábla '!C90)</f>
        <v>120181594</v>
      </c>
      <c r="G8" s="96">
        <f>SUM('1 sz. tábla '!D90)</f>
        <v>124775704</v>
      </c>
      <c r="H8" s="277"/>
    </row>
    <row r="9" spans="1:8" s="17" customFormat="1" ht="15.75">
      <c r="A9" s="78">
        <v>4</v>
      </c>
      <c r="B9" s="97" t="s">
        <v>274</v>
      </c>
      <c r="C9" s="83">
        <f>SUM('1 sz. tábla '!C33)</f>
        <v>97540251</v>
      </c>
      <c r="D9" s="83">
        <f>SUM('1 sz. tábla '!D33)</f>
        <v>108213208</v>
      </c>
      <c r="E9" s="82" t="s">
        <v>90</v>
      </c>
      <c r="F9" s="96">
        <f>SUM('1 sz. tábla '!C91)</f>
        <v>7352240</v>
      </c>
      <c r="G9" s="96">
        <f>SUM('1 sz. tábla '!D91)</f>
        <v>10072440</v>
      </c>
      <c r="H9" s="277"/>
    </row>
    <row r="10" spans="1:8" s="17" customFormat="1" ht="25.5">
      <c r="A10" s="79">
        <v>5</v>
      </c>
      <c r="B10" s="98" t="s">
        <v>308</v>
      </c>
      <c r="C10" s="83">
        <f>SUM('1 sz. tábla '!C50)</f>
        <v>0</v>
      </c>
      <c r="D10" s="83">
        <f>SUM('1 sz. tábla '!D50)</f>
        <v>0</v>
      </c>
      <c r="E10" s="82" t="s">
        <v>91</v>
      </c>
      <c r="F10" s="96">
        <f>SUM('1 sz. tábla '!C92)</f>
        <v>10010720</v>
      </c>
      <c r="G10" s="96">
        <f>SUM('1 sz. tábla '!D92)</f>
        <v>10785720</v>
      </c>
      <c r="H10" s="277"/>
    </row>
    <row r="11" spans="1:8" s="17" customFormat="1" ht="16.5" thickBot="1">
      <c r="A11" s="79">
        <v>6</v>
      </c>
      <c r="E11" s="82" t="s">
        <v>30</v>
      </c>
      <c r="F11" s="96">
        <f>SUM('1 sz. tábla '!C117)</f>
        <v>3000000</v>
      </c>
      <c r="G11" s="96">
        <f>SUM('1 sz. tábla '!D117)</f>
        <v>0</v>
      </c>
      <c r="H11" s="277"/>
    </row>
    <row r="12" spans="1:8" s="17" customFormat="1" ht="39" thickBot="1">
      <c r="A12" s="78">
        <v>7</v>
      </c>
      <c r="B12" s="99" t="s">
        <v>270</v>
      </c>
      <c r="C12" s="100">
        <f>SUM(C6:C10)</f>
        <v>355402213</v>
      </c>
      <c r="D12" s="100">
        <f>SUM(D6:D10)</f>
        <v>395057840</v>
      </c>
      <c r="E12" s="99" t="s">
        <v>258</v>
      </c>
      <c r="F12" s="100">
        <f>SUM(F6:F11)</f>
        <v>359605082</v>
      </c>
      <c r="G12" s="100">
        <f>SUM(G6:G11)</f>
        <v>367216388</v>
      </c>
      <c r="H12" s="277"/>
    </row>
    <row r="13" spans="1:8" s="17" customFormat="1" ht="38.25">
      <c r="A13" s="79">
        <v>8</v>
      </c>
      <c r="B13" s="84" t="s">
        <v>253</v>
      </c>
      <c r="C13" s="102">
        <f>+C14+C15+C16+C17</f>
        <v>10430429</v>
      </c>
      <c r="D13" s="102">
        <f>+D14+D15+D16+D17</f>
        <v>0</v>
      </c>
      <c r="E13" s="82" t="s">
        <v>97</v>
      </c>
      <c r="F13" s="103"/>
      <c r="G13" s="103"/>
      <c r="H13" s="277"/>
    </row>
    <row r="14" spans="1:8" s="17" customFormat="1" ht="25.5">
      <c r="A14" s="79">
        <v>9</v>
      </c>
      <c r="B14" s="82" t="s">
        <v>103</v>
      </c>
      <c r="C14" s="83">
        <f>(C12-F12-F21)*-1</f>
        <v>10430429</v>
      </c>
      <c r="D14" s="83">
        <v>0</v>
      </c>
      <c r="E14" s="82" t="s">
        <v>257</v>
      </c>
      <c r="F14" s="96"/>
      <c r="G14" s="96"/>
      <c r="H14" s="277"/>
    </row>
    <row r="15" spans="1:8" s="17" customFormat="1" ht="25.5">
      <c r="A15" s="78">
        <v>10</v>
      </c>
      <c r="B15" s="82" t="s">
        <v>104</v>
      </c>
      <c r="C15" s="83"/>
      <c r="D15" s="83"/>
      <c r="E15" s="82" t="s">
        <v>71</v>
      </c>
      <c r="F15" s="96"/>
      <c r="G15" s="96"/>
      <c r="H15" s="277"/>
    </row>
    <row r="16" spans="1:8" s="17" customFormat="1" ht="25.5">
      <c r="A16" s="79">
        <v>11</v>
      </c>
      <c r="B16" s="82" t="s">
        <v>108</v>
      </c>
      <c r="C16" s="83"/>
      <c r="D16" s="83"/>
      <c r="E16" s="82" t="s">
        <v>72</v>
      </c>
      <c r="F16" s="96"/>
      <c r="G16" s="96"/>
      <c r="H16" s="277"/>
    </row>
    <row r="17" spans="1:8" s="17" customFormat="1" ht="25.5">
      <c r="A17" s="79">
        <v>12</v>
      </c>
      <c r="B17" s="82" t="s">
        <v>109</v>
      </c>
      <c r="C17" s="83"/>
      <c r="D17" s="83"/>
      <c r="E17" s="84" t="s">
        <v>111</v>
      </c>
      <c r="F17" s="96"/>
      <c r="G17" s="96"/>
      <c r="H17" s="277"/>
    </row>
    <row r="18" spans="1:8" s="17" customFormat="1" ht="38.25">
      <c r="A18" s="78">
        <v>13</v>
      </c>
      <c r="B18" s="82" t="s">
        <v>254</v>
      </c>
      <c r="C18" s="85">
        <f>+C19+C20</f>
        <v>0</v>
      </c>
      <c r="D18" s="85">
        <f>+D19+D20</f>
        <v>0</v>
      </c>
      <c r="E18" s="82" t="s">
        <v>98</v>
      </c>
      <c r="F18" s="96"/>
      <c r="G18" s="96"/>
      <c r="H18" s="277"/>
    </row>
    <row r="19" spans="1:8" s="17" customFormat="1" ht="25.5">
      <c r="A19" s="79">
        <v>14</v>
      </c>
      <c r="B19" s="84" t="s">
        <v>251</v>
      </c>
      <c r="C19" s="86"/>
      <c r="D19" s="86"/>
      <c r="E19" s="136" t="s">
        <v>248</v>
      </c>
      <c r="F19" s="61">
        <f>SUM('1 sz. tábla '!C132)</f>
        <v>6227560</v>
      </c>
      <c r="G19" s="61">
        <f>SUM('1 sz. tábla '!D132)</f>
        <v>6227560</v>
      </c>
      <c r="H19" s="277"/>
    </row>
    <row r="20" spans="1:8" s="17" customFormat="1" ht="16.5" thickBot="1">
      <c r="A20" s="79">
        <v>15</v>
      </c>
      <c r="B20" s="82" t="s">
        <v>252</v>
      </c>
      <c r="C20" s="83"/>
      <c r="D20" s="83"/>
      <c r="E20" s="104"/>
      <c r="F20" s="96"/>
      <c r="G20" s="96"/>
      <c r="H20" s="277"/>
    </row>
    <row r="21" spans="1:8" s="17" customFormat="1" ht="39" thickBot="1">
      <c r="A21" s="78">
        <v>16</v>
      </c>
      <c r="B21" s="99" t="s">
        <v>255</v>
      </c>
      <c r="C21" s="100">
        <f>+C13+C18</f>
        <v>10430429</v>
      </c>
      <c r="D21" s="100">
        <f>+D13+D18</f>
        <v>0</v>
      </c>
      <c r="E21" s="99" t="s">
        <v>259</v>
      </c>
      <c r="F21" s="101">
        <f>SUM(F13:F20)</f>
        <v>6227560</v>
      </c>
      <c r="G21" s="101">
        <f>SUM(G13:G20)</f>
        <v>6227560</v>
      </c>
      <c r="H21" s="277"/>
    </row>
    <row r="22" spans="1:8" s="17" customFormat="1" ht="26.25" thickBot="1">
      <c r="A22" s="79">
        <v>17</v>
      </c>
      <c r="B22" s="99" t="s">
        <v>256</v>
      </c>
      <c r="C22" s="105">
        <f>+C12+C21</f>
        <v>365832642</v>
      </c>
      <c r="D22" s="105">
        <f>+D12+D21</f>
        <v>395057840</v>
      </c>
      <c r="E22" s="99" t="s">
        <v>260</v>
      </c>
      <c r="F22" s="105">
        <f>+F12+F21</f>
        <v>365832642</v>
      </c>
      <c r="G22" s="105">
        <f>+G12+G21</f>
        <v>373443948</v>
      </c>
      <c r="H22" s="277"/>
    </row>
    <row r="23" spans="1:8" s="17" customFormat="1" ht="16.5" thickBot="1">
      <c r="A23" s="79">
        <v>18</v>
      </c>
      <c r="B23" s="99" t="s">
        <v>75</v>
      </c>
      <c r="C23" s="105"/>
      <c r="D23" s="105"/>
      <c r="E23" s="99" t="s">
        <v>76</v>
      </c>
      <c r="F23" s="105" t="str">
        <f>IF(C12-F12&gt;0,C12-F12,"-")</f>
        <v>-</v>
      </c>
      <c r="G23" s="105">
        <f>IF(D12-G12&gt;0,D12-G12,"-")</f>
        <v>27841452</v>
      </c>
      <c r="H23" s="277"/>
    </row>
    <row r="24" spans="1:8" s="17" customFormat="1" ht="16.5" thickBot="1">
      <c r="A24" s="78">
        <v>19</v>
      </c>
      <c r="B24" s="99" t="s">
        <v>112</v>
      </c>
      <c r="C24" s="105" t="e">
        <f>IF(C12+C13-#REF!&lt;0,#REF!-(C12+C13),"-")</f>
        <v>#REF!</v>
      </c>
      <c r="D24" s="105" t="e">
        <f>IF(D12+D13-E22&lt;0,E22-(D12+D13),"-")</f>
        <v>#VALUE!</v>
      </c>
      <c r="E24" s="99" t="s">
        <v>113</v>
      </c>
      <c r="F24" s="105" t="str">
        <f>IF(C12+C13-F22&gt;0,C12+C13-F22,"-")</f>
        <v>-</v>
      </c>
      <c r="G24" s="105">
        <f>IF(D12+D13-G22&gt;0,D12+D13-G22,"-")</f>
        <v>21613892</v>
      </c>
      <c r="H24" s="277"/>
    </row>
    <row r="25" spans="2:5" ht="18.75">
      <c r="B25" s="276"/>
      <c r="C25" s="276"/>
      <c r="D25" s="276"/>
      <c r="E25" s="276"/>
    </row>
  </sheetData>
  <sheetProtection/>
  <mergeCells count="3">
    <mergeCell ref="A3:A4"/>
    <mergeCell ref="B25:E25"/>
    <mergeCell ref="H3:H2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6.875" style="1" customWidth="1"/>
    <col min="2" max="2" width="35.125" style="2" customWidth="1"/>
    <col min="3" max="4" width="16.375" style="1" customWidth="1"/>
    <col min="5" max="5" width="32.375" style="1" customWidth="1"/>
    <col min="6" max="8" width="16.375" style="1" customWidth="1"/>
    <col min="9" max="9" width="4.875" style="1" customWidth="1"/>
    <col min="10" max="16384" width="9.375" style="1" customWidth="1"/>
  </cols>
  <sheetData>
    <row r="1" spans="1:9" s="17" customFormat="1" ht="25.5">
      <c r="A1" s="114"/>
      <c r="B1" s="115" t="s">
        <v>74</v>
      </c>
      <c r="C1" s="116"/>
      <c r="D1" s="116"/>
      <c r="E1" s="116"/>
      <c r="F1" s="116"/>
      <c r="G1" s="116"/>
      <c r="H1" s="106"/>
      <c r="I1" s="278" t="s">
        <v>401</v>
      </c>
    </row>
    <row r="2" spans="1:9" s="17" customFormat="1" ht="20.25" thickBot="1">
      <c r="A2" s="114"/>
      <c r="B2" s="117"/>
      <c r="C2" s="114"/>
      <c r="D2" s="114"/>
      <c r="E2" s="114"/>
      <c r="F2" s="118"/>
      <c r="G2" s="8" t="s">
        <v>372</v>
      </c>
      <c r="H2" s="107"/>
      <c r="I2" s="278"/>
    </row>
    <row r="3" spans="1:9" s="17" customFormat="1" ht="16.5" thickBot="1">
      <c r="A3" s="279" t="s">
        <v>37</v>
      </c>
      <c r="B3" s="88" t="s">
        <v>31</v>
      </c>
      <c r="C3" s="89"/>
      <c r="D3" s="89"/>
      <c r="E3" s="119" t="s">
        <v>32</v>
      </c>
      <c r="F3" s="120"/>
      <c r="G3" s="120"/>
      <c r="H3" s="110"/>
      <c r="I3" s="278"/>
    </row>
    <row r="4" spans="1:9" s="6" customFormat="1" ht="16.5" thickBot="1">
      <c r="A4" s="280"/>
      <c r="B4" s="90" t="s">
        <v>35</v>
      </c>
      <c r="C4" s="91" t="s">
        <v>285</v>
      </c>
      <c r="D4" s="91" t="s">
        <v>334</v>
      </c>
      <c r="E4" s="90" t="s">
        <v>35</v>
      </c>
      <c r="F4" s="91" t="s">
        <v>285</v>
      </c>
      <c r="G4" s="91" t="s">
        <v>332</v>
      </c>
      <c r="H4" s="111"/>
      <c r="I4" s="278"/>
    </row>
    <row r="5" spans="1:9" s="6" customFormat="1" ht="16.5" thickBot="1">
      <c r="A5" s="121">
        <v>1</v>
      </c>
      <c r="B5" s="90">
        <v>2</v>
      </c>
      <c r="C5" s="91">
        <v>3</v>
      </c>
      <c r="D5" s="91">
        <v>4</v>
      </c>
      <c r="E5" s="90">
        <v>6</v>
      </c>
      <c r="F5" s="94">
        <v>7</v>
      </c>
      <c r="G5" s="94">
        <v>8</v>
      </c>
      <c r="H5" s="111"/>
      <c r="I5" s="278"/>
    </row>
    <row r="6" spans="1:9" s="17" customFormat="1" ht="42.75">
      <c r="A6" s="122" t="s">
        <v>2</v>
      </c>
      <c r="B6" s="21" t="s">
        <v>288</v>
      </c>
      <c r="C6" s="123">
        <f>SUM('1 sz. tábla '!C20)</f>
        <v>0</v>
      </c>
      <c r="D6" s="123">
        <f>SUM('1 sz. tábla '!D20)</f>
        <v>0</v>
      </c>
      <c r="E6" s="87" t="s">
        <v>105</v>
      </c>
      <c r="F6" s="95">
        <f>SUM('1 sz. tábla '!C104)</f>
        <v>489687590</v>
      </c>
      <c r="G6" s="95">
        <f>SUM('1 sz. tábla '!D104)</f>
        <v>333875214</v>
      </c>
      <c r="H6" s="112"/>
      <c r="I6" s="278"/>
    </row>
    <row r="7" spans="1:9" s="17" customFormat="1" ht="42.75">
      <c r="A7" s="124" t="s">
        <v>3</v>
      </c>
      <c r="B7" s="23" t="s">
        <v>130</v>
      </c>
      <c r="C7" s="123">
        <f>SUM('1 sz. tábla '!C21)</f>
        <v>0</v>
      </c>
      <c r="D7" s="123">
        <f>SUM('1 sz. tábla '!D21)</f>
        <v>0</v>
      </c>
      <c r="E7" s="82" t="s">
        <v>262</v>
      </c>
      <c r="F7" s="96">
        <f>SUM('1 sz. tábla '!A105)</f>
        <v>0</v>
      </c>
      <c r="G7" s="96">
        <f>SUM('1 sz. tábla '!B105)</f>
        <v>0</v>
      </c>
      <c r="H7" s="112"/>
      <c r="I7" s="278"/>
    </row>
    <row r="8" spans="1:9" s="17" customFormat="1" ht="42.75">
      <c r="A8" s="124" t="s">
        <v>4</v>
      </c>
      <c r="B8" s="23" t="s">
        <v>277</v>
      </c>
      <c r="C8" s="123">
        <f>SUM('1 sz. tábla '!C22)</f>
        <v>0</v>
      </c>
      <c r="D8" s="123">
        <f>SUM('1 sz. tábla '!D22)</f>
        <v>0</v>
      </c>
      <c r="E8" s="82" t="s">
        <v>93</v>
      </c>
      <c r="F8" s="96">
        <f>SUM('1 sz. tábla '!C106)</f>
        <v>30000000</v>
      </c>
      <c r="G8" s="96">
        <f>SUM('1 sz. tábla '!D106)</f>
        <v>198423360</v>
      </c>
      <c r="H8" s="112"/>
      <c r="I8" s="278"/>
    </row>
    <row r="9" spans="1:9" s="17" customFormat="1" ht="42.75">
      <c r="A9" s="124" t="s">
        <v>5</v>
      </c>
      <c r="B9" s="23" t="s">
        <v>278</v>
      </c>
      <c r="C9" s="123">
        <f>SUM('1 sz. tábla '!C23)</f>
        <v>0</v>
      </c>
      <c r="D9" s="123">
        <f>SUM('1 sz. tábla '!D23)</f>
        <v>0</v>
      </c>
      <c r="E9" s="82" t="s">
        <v>263</v>
      </c>
      <c r="F9" s="96">
        <f>SUM('1 sz. tábla '!A107)</f>
        <v>0</v>
      </c>
      <c r="G9" s="96">
        <f>SUM('1 sz. tábla '!B107)</f>
        <v>0</v>
      </c>
      <c r="H9" s="112"/>
      <c r="I9" s="278"/>
    </row>
    <row r="10" spans="1:9" s="17" customFormat="1" ht="42.75">
      <c r="A10" s="124" t="s">
        <v>6</v>
      </c>
      <c r="B10" s="23" t="s">
        <v>315</v>
      </c>
      <c r="C10" s="123">
        <f>SUM('1 sz. tábla '!C24)</f>
        <v>0</v>
      </c>
      <c r="D10" s="123">
        <f>SUM('1 sz. tábla '!D24)</f>
        <v>0</v>
      </c>
      <c r="E10" s="82" t="s">
        <v>107</v>
      </c>
      <c r="F10" s="96">
        <f>SUM('1 sz. tábla '!C108)</f>
        <v>0</v>
      </c>
      <c r="G10" s="96">
        <f>SUM('1 sz. tábla '!D108)</f>
        <v>0</v>
      </c>
      <c r="H10" s="112"/>
      <c r="I10" s="278"/>
    </row>
    <row r="11" spans="1:9" s="17" customFormat="1" ht="16.5" thickBot="1">
      <c r="A11" s="124" t="s">
        <v>7</v>
      </c>
      <c r="B11" s="31" t="s">
        <v>314</v>
      </c>
      <c r="C11" s="123">
        <f>SUM('1 sz. tábla '!C25)</f>
        <v>0</v>
      </c>
      <c r="D11" s="126">
        <f>SUM('1 sz. tábla '!B25)</f>
        <v>0</v>
      </c>
      <c r="E11" s="104"/>
      <c r="F11" s="96"/>
      <c r="G11" s="96"/>
      <c r="H11" s="112"/>
      <c r="I11" s="278"/>
    </row>
    <row r="12" spans="1:9" s="17" customFormat="1" ht="26.25" thickBot="1">
      <c r="A12" s="127" t="s">
        <v>12</v>
      </c>
      <c r="B12" s="99" t="s">
        <v>271</v>
      </c>
      <c r="C12" s="128">
        <f>+C6+C8+C9</f>
        <v>0</v>
      </c>
      <c r="D12" s="128">
        <f>+D6+D8+D9</f>
        <v>0</v>
      </c>
      <c r="E12" s="99" t="s">
        <v>272</v>
      </c>
      <c r="F12" s="128">
        <f>+F6+F8+F11</f>
        <v>519687590</v>
      </c>
      <c r="G12" s="128">
        <f>+G6+G8+G11</f>
        <v>532298574</v>
      </c>
      <c r="H12" s="113"/>
      <c r="I12" s="278"/>
    </row>
    <row r="13" spans="1:9" s="17" customFormat="1" ht="25.5">
      <c r="A13" s="122" t="s">
        <v>13</v>
      </c>
      <c r="B13" s="129" t="s">
        <v>125</v>
      </c>
      <c r="C13" s="130">
        <f>+C14+C15+C16+C17+C18</f>
        <v>519687590</v>
      </c>
      <c r="D13" s="130">
        <f>+D14+D15+D16+D17+D18</f>
        <v>510684682</v>
      </c>
      <c r="E13" s="82" t="s">
        <v>97</v>
      </c>
      <c r="F13" s="95"/>
      <c r="G13" s="95"/>
      <c r="H13" s="112"/>
      <c r="I13" s="278"/>
    </row>
    <row r="14" spans="1:9" s="17" customFormat="1" ht="25.5">
      <c r="A14" s="124" t="s">
        <v>14</v>
      </c>
      <c r="B14" s="82" t="s">
        <v>114</v>
      </c>
      <c r="C14" s="125">
        <v>519687590</v>
      </c>
      <c r="D14" s="125">
        <v>510684682</v>
      </c>
      <c r="E14" s="82" t="s">
        <v>100</v>
      </c>
      <c r="F14" s="96"/>
      <c r="G14" s="96"/>
      <c r="H14" s="112"/>
      <c r="I14" s="278"/>
    </row>
    <row r="15" spans="1:9" s="17" customFormat="1" ht="25.5">
      <c r="A15" s="122" t="s">
        <v>15</v>
      </c>
      <c r="B15" s="82" t="s">
        <v>115</v>
      </c>
      <c r="C15" s="125"/>
      <c r="D15" s="125"/>
      <c r="E15" s="82" t="s">
        <v>71</v>
      </c>
      <c r="F15" s="96"/>
      <c r="G15" s="96"/>
      <c r="H15" s="112"/>
      <c r="I15" s="278"/>
    </row>
    <row r="16" spans="1:9" s="17" customFormat="1" ht="25.5">
      <c r="A16" s="124" t="s">
        <v>16</v>
      </c>
      <c r="B16" s="82" t="s">
        <v>116</v>
      </c>
      <c r="C16" s="125"/>
      <c r="D16" s="125"/>
      <c r="E16" s="82" t="s">
        <v>72</v>
      </c>
      <c r="F16" s="96"/>
      <c r="G16" s="96"/>
      <c r="H16" s="112"/>
      <c r="I16" s="278"/>
    </row>
    <row r="17" spans="1:9" s="17" customFormat="1" ht="15.75">
      <c r="A17" s="122" t="s">
        <v>17</v>
      </c>
      <c r="B17" s="82" t="s">
        <v>117</v>
      </c>
      <c r="C17" s="125"/>
      <c r="D17" s="125"/>
      <c r="E17" s="84" t="s">
        <v>111</v>
      </c>
      <c r="F17" s="96"/>
      <c r="G17" s="96"/>
      <c r="H17" s="112"/>
      <c r="I17" s="278"/>
    </row>
    <row r="18" spans="1:9" s="17" customFormat="1" ht="25.5">
      <c r="A18" s="124" t="s">
        <v>18</v>
      </c>
      <c r="B18" s="131" t="s">
        <v>118</v>
      </c>
      <c r="C18" s="125"/>
      <c r="D18" s="125"/>
      <c r="E18" s="82" t="s">
        <v>101</v>
      </c>
      <c r="F18" s="96"/>
      <c r="G18" s="96"/>
      <c r="H18" s="112"/>
      <c r="I18" s="278"/>
    </row>
    <row r="19" spans="1:9" s="17" customFormat="1" ht="25.5">
      <c r="A19" s="122" t="s">
        <v>19</v>
      </c>
      <c r="B19" s="132" t="s">
        <v>119</v>
      </c>
      <c r="C19" s="133">
        <f>+C20+C21+C22+C23+C24</f>
        <v>0</v>
      </c>
      <c r="D19" s="133">
        <f>+D20+D21+D22+D23+D24</f>
        <v>0</v>
      </c>
      <c r="E19" s="87" t="s">
        <v>99</v>
      </c>
      <c r="F19" s="96"/>
      <c r="G19" s="96"/>
      <c r="H19" s="112"/>
      <c r="I19" s="278"/>
    </row>
    <row r="20" spans="1:9" s="17" customFormat="1" ht="25.5">
      <c r="A20" s="124" t="s">
        <v>20</v>
      </c>
      <c r="B20" s="131" t="s">
        <v>120</v>
      </c>
      <c r="C20" s="125"/>
      <c r="D20" s="125"/>
      <c r="E20" s="87" t="s">
        <v>264</v>
      </c>
      <c r="F20" s="96"/>
      <c r="G20" s="96"/>
      <c r="H20" s="112"/>
      <c r="I20" s="278"/>
    </row>
    <row r="21" spans="1:9" s="17" customFormat="1" ht="25.5">
      <c r="A21" s="122" t="s">
        <v>21</v>
      </c>
      <c r="B21" s="131" t="s">
        <v>121</v>
      </c>
      <c r="C21" s="125"/>
      <c r="D21" s="125"/>
      <c r="E21" s="134"/>
      <c r="F21" s="96"/>
      <c r="G21" s="96"/>
      <c r="H21" s="112"/>
      <c r="I21" s="278"/>
    </row>
    <row r="22" spans="1:9" s="17" customFormat="1" ht="25.5">
      <c r="A22" s="124" t="s">
        <v>22</v>
      </c>
      <c r="B22" s="82" t="s">
        <v>122</v>
      </c>
      <c r="C22" s="125"/>
      <c r="D22" s="125"/>
      <c r="E22" s="134"/>
      <c r="F22" s="96"/>
      <c r="G22" s="96"/>
      <c r="H22" s="112"/>
      <c r="I22" s="278"/>
    </row>
    <row r="23" spans="1:9" s="17" customFormat="1" ht="15.75">
      <c r="A23" s="122" t="s">
        <v>23</v>
      </c>
      <c r="B23" s="87" t="s">
        <v>123</v>
      </c>
      <c r="C23" s="125"/>
      <c r="D23" s="125"/>
      <c r="E23" s="104"/>
      <c r="F23" s="96"/>
      <c r="G23" s="96"/>
      <c r="H23" s="112"/>
      <c r="I23" s="278"/>
    </row>
    <row r="24" spans="1:9" s="17" customFormat="1" ht="26.25" thickBot="1">
      <c r="A24" s="124" t="s">
        <v>24</v>
      </c>
      <c r="B24" s="98" t="s">
        <v>124</v>
      </c>
      <c r="C24" s="125"/>
      <c r="D24" s="125"/>
      <c r="E24" s="134"/>
      <c r="F24" s="96"/>
      <c r="G24" s="96"/>
      <c r="H24" s="112"/>
      <c r="I24" s="278"/>
    </row>
    <row r="25" spans="1:9" s="17" customFormat="1" ht="51.75" thickBot="1">
      <c r="A25" s="127" t="s">
        <v>25</v>
      </c>
      <c r="B25" s="99" t="s">
        <v>261</v>
      </c>
      <c r="C25" s="128">
        <f>+C13+C19</f>
        <v>519687590</v>
      </c>
      <c r="D25" s="128">
        <f>+D13+D19</f>
        <v>510684682</v>
      </c>
      <c r="E25" s="99" t="s">
        <v>265</v>
      </c>
      <c r="F25" s="101">
        <f>SUM(F13:F24)</f>
        <v>0</v>
      </c>
      <c r="G25" s="101">
        <f>SUM(G13:G24)</f>
        <v>0</v>
      </c>
      <c r="H25" s="113"/>
      <c r="I25" s="278"/>
    </row>
    <row r="26" spans="1:9" s="17" customFormat="1" ht="26.25" thickBot="1">
      <c r="A26" s="127" t="s">
        <v>26</v>
      </c>
      <c r="B26" s="99" t="s">
        <v>266</v>
      </c>
      <c r="C26" s="135">
        <f>+C12+C25</f>
        <v>519687590</v>
      </c>
      <c r="D26" s="135">
        <f>+D12+D25</f>
        <v>510684682</v>
      </c>
      <c r="E26" s="99" t="s">
        <v>267</v>
      </c>
      <c r="F26" s="105">
        <f>+F12+F25</f>
        <v>519687590</v>
      </c>
      <c r="G26" s="105">
        <f>+G12+G25</f>
        <v>532298574</v>
      </c>
      <c r="H26" s="113"/>
      <c r="I26" s="278"/>
    </row>
    <row r="27" spans="1:9" s="17" customFormat="1" ht="16.5" thickBot="1">
      <c r="A27" s="127" t="s">
        <v>27</v>
      </c>
      <c r="B27" s="99" t="s">
        <v>75</v>
      </c>
      <c r="C27" s="135">
        <f>C26-F26</f>
        <v>0</v>
      </c>
      <c r="D27" s="135"/>
      <c r="E27" s="99" t="s">
        <v>76</v>
      </c>
      <c r="F27" s="105" t="str">
        <f>IF(C12-F12&gt;0,C12-F12,"-")</f>
        <v>-</v>
      </c>
      <c r="G27" s="105">
        <f>G26-D26</f>
        <v>21613892</v>
      </c>
      <c r="H27" s="113"/>
      <c r="I27" s="278"/>
    </row>
    <row r="28" spans="1:9" s="17" customFormat="1" ht="16.5" thickBot="1">
      <c r="A28" s="108" t="s">
        <v>28</v>
      </c>
      <c r="B28" s="81" t="s">
        <v>112</v>
      </c>
      <c r="C28" s="109" t="e">
        <f>IF(C12+C13-#REF!&lt;0,#REF!-(C12+C13),"-")</f>
        <v>#REF!</v>
      </c>
      <c r="D28" s="109"/>
      <c r="E28" s="81" t="s">
        <v>113</v>
      </c>
      <c r="F28" s="80" t="str">
        <f>IF(C12+C13-F26&gt;0,C12+C13-F26,"-")</f>
        <v>-</v>
      </c>
      <c r="G28" s="105">
        <f>G27-D27</f>
        <v>21613892</v>
      </c>
      <c r="H28" s="113"/>
      <c r="I28" s="278"/>
    </row>
  </sheetData>
  <sheetProtection/>
  <mergeCells count="2">
    <mergeCell ref="I1:I28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47.125" style="222" customWidth="1"/>
    <col min="2" max="2" width="15.625" style="223" customWidth="1"/>
    <col min="3" max="3" width="16.375" style="223" customWidth="1"/>
    <col min="4" max="4" width="18.00390625" style="223" customWidth="1"/>
    <col min="5" max="5" width="16.625" style="223" customWidth="1"/>
    <col min="6" max="6" width="18.875" style="1" customWidth="1"/>
    <col min="7" max="7" width="12.875" style="223" customWidth="1"/>
    <col min="8" max="8" width="14.625" style="223" bestFit="1" customWidth="1"/>
    <col min="9" max="9" width="13.875" style="223" customWidth="1"/>
    <col min="10" max="16384" width="9.375" style="223" customWidth="1"/>
  </cols>
  <sheetData>
    <row r="1" spans="1:6" s="200" customFormat="1" ht="28.5" customHeight="1" thickBot="1">
      <c r="A1" s="281" t="s">
        <v>371</v>
      </c>
      <c r="B1" s="281"/>
      <c r="C1" s="281"/>
      <c r="D1" s="281"/>
      <c r="E1" s="281"/>
      <c r="F1" s="199" t="s">
        <v>338</v>
      </c>
    </row>
    <row r="2" spans="1:6" s="204" customFormat="1" ht="63.75" thickBot="1">
      <c r="A2" s="201" t="s">
        <v>339</v>
      </c>
      <c r="B2" s="202" t="s">
        <v>340</v>
      </c>
      <c r="C2" s="202" t="s">
        <v>341</v>
      </c>
      <c r="D2" s="202" t="s">
        <v>342</v>
      </c>
      <c r="E2" s="202" t="s">
        <v>343</v>
      </c>
      <c r="F2" s="203" t="s">
        <v>344</v>
      </c>
    </row>
    <row r="3" spans="1:6" s="17" customFormat="1" ht="15.75">
      <c r="A3" s="205">
        <v>1</v>
      </c>
      <c r="B3" s="206">
        <v>2</v>
      </c>
      <c r="C3" s="206">
        <v>3</v>
      </c>
      <c r="D3" s="206">
        <v>4</v>
      </c>
      <c r="E3" s="206">
        <v>5</v>
      </c>
      <c r="F3" s="207" t="s">
        <v>345</v>
      </c>
    </row>
    <row r="4" spans="1:6" s="200" customFormat="1" ht="63">
      <c r="A4" s="208" t="s">
        <v>363</v>
      </c>
      <c r="B4" s="209">
        <v>368853</v>
      </c>
      <c r="C4" s="210" t="s">
        <v>346</v>
      </c>
      <c r="D4" s="209">
        <v>0</v>
      </c>
      <c r="E4" s="209">
        <v>368853</v>
      </c>
      <c r="F4" s="211">
        <v>0</v>
      </c>
    </row>
    <row r="5" spans="1:8" s="200" customFormat="1" ht="110.25">
      <c r="A5" s="208" t="s">
        <v>364</v>
      </c>
      <c r="B5" s="209">
        <v>690071</v>
      </c>
      <c r="C5" s="210" t="s">
        <v>346</v>
      </c>
      <c r="D5" s="209"/>
      <c r="E5" s="209">
        <v>690071</v>
      </c>
      <c r="F5" s="211">
        <f aca="true" t="shared" si="0" ref="F5:F10">B5-D5-E5</f>
        <v>0</v>
      </c>
      <c r="H5"/>
    </row>
    <row r="6" spans="1:8" s="200" customFormat="1" ht="47.25">
      <c r="A6" s="208" t="s">
        <v>347</v>
      </c>
      <c r="B6" s="209">
        <v>1027490</v>
      </c>
      <c r="C6" s="210" t="s">
        <v>346</v>
      </c>
      <c r="D6" s="209"/>
      <c r="E6" s="209">
        <v>1027490</v>
      </c>
      <c r="F6" s="211">
        <f t="shared" si="0"/>
        <v>0</v>
      </c>
      <c r="H6"/>
    </row>
    <row r="7" spans="1:8" s="200" customFormat="1" ht="15.75">
      <c r="A7" s="208" t="s">
        <v>348</v>
      </c>
      <c r="B7" s="209">
        <v>930000</v>
      </c>
      <c r="C7" s="210" t="s">
        <v>346</v>
      </c>
      <c r="D7" s="209"/>
      <c r="E7" s="209">
        <v>930000</v>
      </c>
      <c r="F7" s="211"/>
      <c r="H7"/>
    </row>
    <row r="8" spans="1:8" s="200" customFormat="1" ht="47.25">
      <c r="A8" s="208" t="s">
        <v>349</v>
      </c>
      <c r="B8" s="209">
        <v>244419400</v>
      </c>
      <c r="C8" s="210" t="s">
        <v>350</v>
      </c>
      <c r="D8" s="209">
        <v>635000</v>
      </c>
      <c r="E8" s="209">
        <v>243784400</v>
      </c>
      <c r="F8" s="211">
        <f t="shared" si="0"/>
        <v>0</v>
      </c>
      <c r="H8"/>
    </row>
    <row r="9" spans="1:8" s="200" customFormat="1" ht="45">
      <c r="A9" s="212" t="s">
        <v>351</v>
      </c>
      <c r="B9" s="209">
        <v>3042000</v>
      </c>
      <c r="C9" s="210" t="s">
        <v>346</v>
      </c>
      <c r="D9" s="209"/>
      <c r="E9" s="209">
        <v>3042000</v>
      </c>
      <c r="F9" s="211">
        <f>B9-D9-E9</f>
        <v>0</v>
      </c>
      <c r="H9"/>
    </row>
    <row r="10" spans="1:6" s="200" customFormat="1" ht="63">
      <c r="A10" s="208" t="s">
        <v>352</v>
      </c>
      <c r="B10" s="209">
        <v>80000000</v>
      </c>
      <c r="C10" s="210" t="s">
        <v>346</v>
      </c>
      <c r="D10" s="209">
        <v>295000</v>
      </c>
      <c r="E10" s="209">
        <v>79705000</v>
      </c>
      <c r="F10" s="211">
        <f t="shared" si="0"/>
        <v>0</v>
      </c>
    </row>
    <row r="11" spans="1:6" s="200" customFormat="1" ht="47.25">
      <c r="A11" s="213" t="s">
        <v>353</v>
      </c>
      <c r="B11" s="214">
        <v>4327400</v>
      </c>
      <c r="C11" s="215"/>
      <c r="D11" s="214"/>
      <c r="E11" s="214">
        <v>4327400</v>
      </c>
      <c r="F11" s="216"/>
    </row>
    <row r="12" spans="1:6" s="221" customFormat="1" ht="18" customHeight="1" thickBot="1">
      <c r="A12" s="217" t="s">
        <v>354</v>
      </c>
      <c r="B12" s="218">
        <f>SUM(B4:B11)</f>
        <v>334805214</v>
      </c>
      <c r="C12" s="219"/>
      <c r="D12" s="218">
        <f>SUM(D4:D10)</f>
        <v>930000</v>
      </c>
      <c r="E12" s="218">
        <f>SUM(E4:E11)</f>
        <v>333875214</v>
      </c>
      <c r="F12" s="220">
        <f>SUM(F4:F10)</f>
        <v>0</v>
      </c>
    </row>
  </sheetData>
  <sheetProtection/>
  <mergeCells count="1">
    <mergeCell ref="A1:E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9/2019 (XI.29.)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60.625" style="222" customWidth="1"/>
    <col min="2" max="2" width="16.50390625" style="223" bestFit="1" customWidth="1"/>
    <col min="3" max="3" width="16.375" style="223" customWidth="1"/>
    <col min="4" max="4" width="18.00390625" style="223" customWidth="1"/>
    <col min="5" max="5" width="16.625" style="223" customWidth="1"/>
    <col min="6" max="6" width="18.875" style="223" customWidth="1"/>
    <col min="7" max="8" width="12.875" style="223" customWidth="1"/>
    <col min="9" max="9" width="13.875" style="223" customWidth="1"/>
    <col min="10" max="16384" width="9.375" style="223" customWidth="1"/>
  </cols>
  <sheetData>
    <row r="1" spans="1:6" s="200" customFormat="1" ht="15.75">
      <c r="A1" s="282" t="s">
        <v>355</v>
      </c>
      <c r="B1" s="282"/>
      <c r="C1" s="282"/>
      <c r="D1" s="282"/>
      <c r="E1" s="282"/>
      <c r="F1" s="282"/>
    </row>
    <row r="2" spans="1:6" s="200" customFormat="1" ht="16.5" thickBot="1">
      <c r="A2" s="224"/>
      <c r="B2" s="17"/>
      <c r="C2" s="17"/>
      <c r="D2" s="17"/>
      <c r="E2" s="17"/>
      <c r="F2" s="199" t="s">
        <v>309</v>
      </c>
    </row>
    <row r="3" spans="1:6" s="204" customFormat="1" ht="63.75" thickBot="1">
      <c r="A3" s="201" t="s">
        <v>356</v>
      </c>
      <c r="B3" s="202" t="s">
        <v>340</v>
      </c>
      <c r="C3" s="202" t="s">
        <v>341</v>
      </c>
      <c r="D3" s="202" t="s">
        <v>357</v>
      </c>
      <c r="E3" s="202" t="s">
        <v>343</v>
      </c>
      <c r="F3" s="203" t="s">
        <v>358</v>
      </c>
    </row>
    <row r="4" spans="1:6" s="17" customFormat="1" ht="16.5" thickBot="1">
      <c r="A4" s="225">
        <v>1</v>
      </c>
      <c r="B4" s="226">
        <v>2</v>
      </c>
      <c r="C4" s="226">
        <v>3</v>
      </c>
      <c r="D4" s="226">
        <v>4</v>
      </c>
      <c r="E4" s="226">
        <v>5</v>
      </c>
      <c r="F4" s="227">
        <v>6</v>
      </c>
    </row>
    <row r="5" spans="1:6" s="200" customFormat="1" ht="31.5">
      <c r="A5" s="228" t="s">
        <v>359</v>
      </c>
      <c r="B5" s="209">
        <v>23276785</v>
      </c>
      <c r="C5" s="210" t="s">
        <v>350</v>
      </c>
      <c r="D5" s="209">
        <v>15276785</v>
      </c>
      <c r="E5" s="209">
        <v>8000000</v>
      </c>
      <c r="F5" s="229">
        <v>0</v>
      </c>
    </row>
    <row r="6" spans="1:6" s="200" customFormat="1" ht="31.5">
      <c r="A6" s="228" t="s">
        <v>360</v>
      </c>
      <c r="B6" s="209">
        <v>20000000</v>
      </c>
      <c r="C6" s="210" t="s">
        <v>346</v>
      </c>
      <c r="D6" s="209">
        <v>0</v>
      </c>
      <c r="E6" s="209">
        <v>20000000</v>
      </c>
      <c r="F6" s="229">
        <f>B6-D6-E6</f>
        <v>0</v>
      </c>
    </row>
    <row r="7" spans="1:6" s="200" customFormat="1" ht="15.75">
      <c r="A7" s="228" t="s">
        <v>361</v>
      </c>
      <c r="B7" s="209">
        <v>2000000</v>
      </c>
      <c r="C7" s="210" t="s">
        <v>346</v>
      </c>
      <c r="D7" s="209">
        <v>0</v>
      </c>
      <c r="E7" s="209">
        <v>2000000</v>
      </c>
      <c r="F7" s="229">
        <f>B7-D7-E7</f>
        <v>0</v>
      </c>
    </row>
    <row r="8" spans="1:6" s="200" customFormat="1" ht="32.25" thickBot="1">
      <c r="A8" s="208" t="s">
        <v>362</v>
      </c>
      <c r="B8" s="214">
        <v>168423360</v>
      </c>
      <c r="C8" s="215"/>
      <c r="D8" s="214"/>
      <c r="E8" s="214">
        <v>168423360</v>
      </c>
      <c r="F8" s="230"/>
    </row>
    <row r="9" spans="1:6" s="221" customFormat="1" ht="16.5" thickBot="1">
      <c r="A9" s="231" t="s">
        <v>354</v>
      </c>
      <c r="B9" s="232">
        <f>SUM(B5:B8)</f>
        <v>213700145</v>
      </c>
      <c r="C9" s="233"/>
      <c r="D9" s="232">
        <f>SUM(D5:D7)</f>
        <v>15276785</v>
      </c>
      <c r="E9" s="232">
        <f>SUM(E5:E8)</f>
        <v>198423360</v>
      </c>
      <c r="F9" s="234">
        <f>SUM(F5:F7)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 melléklet a 9/2019 (XI.29.)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17.625" style="4" bestFit="1" customWidth="1"/>
    <col min="4" max="4" width="21.625" style="4" customWidth="1"/>
    <col min="5" max="5" width="9.375" style="5" customWidth="1"/>
    <col min="6" max="6" width="16.875" style="5" bestFit="1" customWidth="1"/>
    <col min="7" max="16384" width="9.375" style="5" customWidth="1"/>
  </cols>
  <sheetData>
    <row r="1" spans="1:4" s="7" customFormat="1" ht="35.25" customHeight="1">
      <c r="A1" s="284" t="s">
        <v>367</v>
      </c>
      <c r="B1" s="284"/>
      <c r="C1" s="284"/>
      <c r="D1" s="284"/>
    </row>
    <row r="2" spans="1:3" s="7" customFormat="1" ht="18" customHeight="1">
      <c r="A2" s="137"/>
      <c r="B2" s="283" t="s">
        <v>313</v>
      </c>
      <c r="C2" s="283"/>
    </row>
    <row r="3" spans="1:3" s="7" customFormat="1" ht="18" customHeight="1">
      <c r="A3" s="137"/>
      <c r="B3" s="272" t="s">
        <v>0</v>
      </c>
      <c r="C3" s="272"/>
    </row>
    <row r="4" spans="1:4" s="7" customFormat="1" ht="18" customHeight="1" thickBot="1">
      <c r="A4" s="273"/>
      <c r="B4" s="273"/>
      <c r="C4" s="172"/>
      <c r="D4" s="8" t="s">
        <v>372</v>
      </c>
    </row>
    <row r="5" spans="1:4" s="7" customFormat="1" ht="36" customHeight="1" thickBot="1">
      <c r="A5" s="184" t="s">
        <v>37</v>
      </c>
      <c r="B5" s="185" t="s">
        <v>1</v>
      </c>
      <c r="C5" s="186" t="s">
        <v>284</v>
      </c>
      <c r="D5" s="186" t="s">
        <v>332</v>
      </c>
    </row>
    <row r="6" spans="1:4" s="13" customFormat="1" ht="18" customHeight="1" thickBot="1">
      <c r="A6" s="177">
        <v>1</v>
      </c>
      <c r="B6" s="178">
        <v>2</v>
      </c>
      <c r="C6" s="179">
        <v>3</v>
      </c>
      <c r="D6" s="179">
        <v>4</v>
      </c>
    </row>
    <row r="7" spans="1:6" s="13" customFormat="1" ht="18" customHeight="1" thickBot="1">
      <c r="A7" s="19" t="s">
        <v>2</v>
      </c>
      <c r="B7" s="143" t="s">
        <v>126</v>
      </c>
      <c r="C7" s="20">
        <f>SUM(C8:C11)</f>
        <v>173437622</v>
      </c>
      <c r="D7" s="20">
        <f>SUM(D8:D13)</f>
        <v>181141345</v>
      </c>
      <c r="F7" s="198"/>
    </row>
    <row r="8" spans="1:4" s="13" customFormat="1" ht="27">
      <c r="A8" s="28" t="s">
        <v>49</v>
      </c>
      <c r="B8" s="136" t="s">
        <v>290</v>
      </c>
      <c r="C8" s="22">
        <f>SUM('9.1.1'!C8,'9.1.2.'!C8)</f>
        <v>68777184</v>
      </c>
      <c r="D8" s="22">
        <f>SUM('9.1.1'!D8,'9.1.2.'!D8)</f>
        <v>68777184</v>
      </c>
    </row>
    <row r="9" spans="1:4" s="13" customFormat="1" ht="27">
      <c r="A9" s="29" t="s">
        <v>50</v>
      </c>
      <c r="B9" s="60" t="s">
        <v>291</v>
      </c>
      <c r="C9" s="22">
        <f>SUM('9.1.1'!C9,'9.1.2.'!C9)</f>
        <v>54487601</v>
      </c>
      <c r="D9" s="22">
        <f>SUM('9.1.1'!D9,'9.1.2.'!D9)</f>
        <v>54487601</v>
      </c>
    </row>
    <row r="10" spans="1:4" s="13" customFormat="1" ht="27">
      <c r="A10" s="29" t="s">
        <v>51</v>
      </c>
      <c r="B10" s="60" t="s">
        <v>292</v>
      </c>
      <c r="C10" s="22">
        <f>SUM('9.1.1'!C10,'9.1.2.'!C10)</f>
        <v>47372897</v>
      </c>
      <c r="D10" s="22">
        <f>SUM('9.1.1'!D10,'9.1.2.'!D10)</f>
        <v>47372897</v>
      </c>
    </row>
    <row r="11" spans="1:4" s="13" customFormat="1" ht="18.75">
      <c r="A11" s="29" t="s">
        <v>286</v>
      </c>
      <c r="B11" s="60" t="s">
        <v>293</v>
      </c>
      <c r="C11" s="22">
        <f>SUM('9.1.1'!C11,'9.1.2.'!C11)</f>
        <v>2799940</v>
      </c>
      <c r="D11" s="22">
        <f>SUM('9.1.1'!D11,'9.1.2.'!D11)</f>
        <v>2799940</v>
      </c>
    </row>
    <row r="12" spans="1:4" s="13" customFormat="1" ht="25.5">
      <c r="A12" s="29" t="s">
        <v>60</v>
      </c>
      <c r="B12" s="144" t="s">
        <v>295</v>
      </c>
      <c r="C12" s="25"/>
      <c r="D12" s="22">
        <f>SUM('9.1.1'!D12,'9.1.2.'!D12)</f>
        <v>7307400</v>
      </c>
    </row>
    <row r="13" spans="1:4" s="13" customFormat="1" ht="19.5" thickBot="1">
      <c r="A13" s="30" t="s">
        <v>287</v>
      </c>
      <c r="B13" s="60" t="s">
        <v>294</v>
      </c>
      <c r="C13" s="26"/>
      <c r="D13" s="22">
        <f>SUM('9.1.1'!D13,'9.1.2.'!D13)</f>
        <v>396323</v>
      </c>
    </row>
    <row r="14" spans="1:4" s="13" customFormat="1" ht="18" customHeight="1" thickBot="1">
      <c r="A14" s="27" t="s">
        <v>3</v>
      </c>
      <c r="B14" s="145" t="s">
        <v>320</v>
      </c>
      <c r="C14" s="20">
        <f>+C15+C16+C17+C18+C19</f>
        <v>20242200</v>
      </c>
      <c r="D14" s="20">
        <f>+D15+D16+D17+D18+D19</f>
        <v>40969561</v>
      </c>
    </row>
    <row r="15" spans="1:4" s="13" customFormat="1" ht="18" customHeight="1">
      <c r="A15" s="28" t="s">
        <v>55</v>
      </c>
      <c r="B15" s="136" t="s">
        <v>127</v>
      </c>
      <c r="C15" s="22">
        <f>SUM('9.1.1'!C15,'9.1.2.'!C15)</f>
        <v>0</v>
      </c>
      <c r="D15" s="22">
        <f>SUM('9.1.1'!D15,'9.1.2.'!D15)</f>
        <v>0</v>
      </c>
    </row>
    <row r="16" spans="1:4" s="13" customFormat="1" ht="18.75">
      <c r="A16" s="29" t="s">
        <v>56</v>
      </c>
      <c r="B16" s="60" t="s">
        <v>128</v>
      </c>
      <c r="C16" s="22">
        <f>SUM('9.1.1'!C16,'9.1.2.'!C16)</f>
        <v>0</v>
      </c>
      <c r="D16" s="22">
        <f>SUM('9.1.1'!D16,'9.1.2.'!D16)</f>
        <v>0</v>
      </c>
    </row>
    <row r="17" spans="1:4" s="13" customFormat="1" ht="27">
      <c r="A17" s="29" t="s">
        <v>57</v>
      </c>
      <c r="B17" s="60" t="s">
        <v>275</v>
      </c>
      <c r="C17" s="22">
        <f>SUM('9.1.1'!C17,'9.1.2.'!C17)</f>
        <v>0</v>
      </c>
      <c r="D17" s="22">
        <f>SUM('9.1.1'!D17,'9.1.2.'!D17)</f>
        <v>0</v>
      </c>
    </row>
    <row r="18" spans="1:4" s="13" customFormat="1" ht="27">
      <c r="A18" s="29" t="s">
        <v>58</v>
      </c>
      <c r="B18" s="60" t="s">
        <v>276</v>
      </c>
      <c r="C18" s="22">
        <f>SUM('9.1.1'!C18,'9.1.2.'!C18)</f>
        <v>0</v>
      </c>
      <c r="D18" s="22">
        <f>SUM('9.1.1'!D18,'9.1.2.'!D18)</f>
        <v>0</v>
      </c>
    </row>
    <row r="19" spans="1:4" s="13" customFormat="1" ht="25.5">
      <c r="A19" s="29" t="s">
        <v>59</v>
      </c>
      <c r="B19" s="18" t="s">
        <v>296</v>
      </c>
      <c r="C19" s="22">
        <f>SUM('9.1.1'!C19,'9.1.2.'!C19)</f>
        <v>20242200</v>
      </c>
      <c r="D19" s="22">
        <f>SUM('9.1.1'!D19,'9.1.2.'!D19)</f>
        <v>40969561</v>
      </c>
    </row>
    <row r="20" spans="1:4" s="13" customFormat="1" ht="19.5" thickBot="1">
      <c r="A20" s="30" t="s">
        <v>65</v>
      </c>
      <c r="B20" s="146" t="s">
        <v>129</v>
      </c>
      <c r="C20" s="22">
        <f>SUM('9.1.1'!C20,'9.1.2.'!C20)</f>
        <v>0</v>
      </c>
      <c r="D20" s="22">
        <f>SUM('9.1.1'!D20,'9.1.2.'!D20)</f>
        <v>0</v>
      </c>
    </row>
    <row r="21" spans="1:4" s="13" customFormat="1" ht="18" customHeight="1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>
        <f>SUM('9.1.1'!C22,'9.1.2.'!C22)</f>
        <v>0</v>
      </c>
      <c r="D22" s="22">
        <f>SUM('9.1.1'!D22,'9.1.2.'!D22)</f>
        <v>0</v>
      </c>
    </row>
    <row r="23" spans="1:4" s="13" customFormat="1" ht="27">
      <c r="A23" s="29" t="s">
        <v>39</v>
      </c>
      <c r="B23" s="60" t="s">
        <v>130</v>
      </c>
      <c r="C23" s="22">
        <f>SUM('9.1.1'!C23,'9.1.2.'!C23)</f>
        <v>0</v>
      </c>
      <c r="D23" s="22">
        <f>SUM('9.1.1'!D23,'9.1.2.'!D23)</f>
        <v>0</v>
      </c>
    </row>
    <row r="24" spans="1:4" s="13" customFormat="1" ht="27">
      <c r="A24" s="29" t="s">
        <v>40</v>
      </c>
      <c r="B24" s="60" t="s">
        <v>277</v>
      </c>
      <c r="C24" s="22">
        <f>SUM('9.1.1'!C24,'9.1.2.'!C24)</f>
        <v>0</v>
      </c>
      <c r="D24" s="22">
        <f>SUM('9.1.1'!D24,'9.1.2.'!D24)</f>
        <v>0</v>
      </c>
    </row>
    <row r="25" spans="1:4" s="13" customFormat="1" ht="27">
      <c r="A25" s="29" t="s">
        <v>41</v>
      </c>
      <c r="B25" s="60" t="s">
        <v>278</v>
      </c>
      <c r="C25" s="22">
        <f>SUM('9.1.1'!C25,'9.1.2.'!C25)</f>
        <v>0</v>
      </c>
      <c r="D25" s="22">
        <f>SUM('9.1.1'!D25,'9.1.2.'!D25)</f>
        <v>0</v>
      </c>
    </row>
    <row r="26" spans="1:4" s="13" customFormat="1" ht="18.75">
      <c r="A26" s="29" t="s">
        <v>77</v>
      </c>
      <c r="B26" s="60" t="s">
        <v>131</v>
      </c>
      <c r="C26" s="22">
        <f>SUM('9.1.1'!C26,'9.1.2.'!C26)</f>
        <v>0</v>
      </c>
      <c r="D26" s="22">
        <f>SUM('9.1.1'!D26,'9.1.2.'!D26)</f>
        <v>0</v>
      </c>
    </row>
    <row r="27" spans="1:4" s="13" customFormat="1" ht="18" customHeight="1" thickBot="1">
      <c r="A27" s="30" t="s">
        <v>78</v>
      </c>
      <c r="B27" s="146" t="s">
        <v>132</v>
      </c>
      <c r="C27" s="22">
        <f>SUM('9.1.1'!C27,'9.1.2.'!C27)</f>
        <v>0</v>
      </c>
      <c r="D27" s="22">
        <f>SUM('9.1.1'!D27,'9.1.2.'!D27)</f>
        <v>0</v>
      </c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64182140</v>
      </c>
      <c r="D28" s="20">
        <f>+D29+D32+D33+D34</f>
        <v>64182140</v>
      </c>
    </row>
    <row r="29" spans="1:6" s="13" customFormat="1" ht="18" customHeight="1">
      <c r="A29" s="28" t="s">
        <v>134</v>
      </c>
      <c r="B29" s="136" t="s">
        <v>140</v>
      </c>
      <c r="C29" s="33">
        <f>+C30+C31</f>
        <v>56962357</v>
      </c>
      <c r="D29" s="33">
        <f>+D30+D31</f>
        <v>56962357</v>
      </c>
      <c r="F29" s="198"/>
    </row>
    <row r="30" spans="1:4" s="13" customFormat="1" ht="18" customHeight="1">
      <c r="A30" s="29" t="s">
        <v>135</v>
      </c>
      <c r="B30" s="60" t="s">
        <v>298</v>
      </c>
      <c r="C30" s="22">
        <f>SUM('9.1.1'!C30,'9.1.2.'!C30)</f>
        <v>1913763</v>
      </c>
      <c r="D30" s="22">
        <f>SUM('9.1.1'!D30,'9.1.2.'!D30)</f>
        <v>1913763</v>
      </c>
    </row>
    <row r="31" spans="1:4" s="13" customFormat="1" ht="18" customHeight="1">
      <c r="A31" s="29" t="s">
        <v>136</v>
      </c>
      <c r="B31" s="60" t="s">
        <v>299</v>
      </c>
      <c r="C31" s="22">
        <f>SUM('9.1.1'!C31,'9.1.2.'!C31)</f>
        <v>55048594</v>
      </c>
      <c r="D31" s="22">
        <f>SUM('9.1.1'!D31,'9.1.2.'!D31)</f>
        <v>55048594</v>
      </c>
    </row>
    <row r="32" spans="1:4" s="13" customFormat="1" ht="18" customHeight="1">
      <c r="A32" s="29" t="s">
        <v>137</v>
      </c>
      <c r="B32" s="60" t="s">
        <v>300</v>
      </c>
      <c r="C32" s="22">
        <f>SUM('9.1.1'!C32,'9.1.2.'!C32)</f>
        <v>6520562</v>
      </c>
      <c r="D32" s="22">
        <f>SUM('9.1.1'!D32,'9.1.2.'!D32)</f>
        <v>6520562</v>
      </c>
    </row>
    <row r="33" spans="1:6" s="13" customFormat="1" ht="18.75">
      <c r="A33" s="29" t="s">
        <v>138</v>
      </c>
      <c r="B33" s="60" t="s">
        <v>141</v>
      </c>
      <c r="C33" s="22">
        <f>SUM('9.1.1'!C33,'9.1.2.'!C33)</f>
        <v>0</v>
      </c>
      <c r="D33" s="22">
        <f>SUM('9.1.1'!D33,'9.1.2.'!D33)</f>
        <v>0</v>
      </c>
      <c r="F33" s="198"/>
    </row>
    <row r="34" spans="1:4" s="13" customFormat="1" ht="18" customHeight="1" thickBot="1">
      <c r="A34" s="30" t="s">
        <v>139</v>
      </c>
      <c r="B34" s="146" t="s">
        <v>142</v>
      </c>
      <c r="C34" s="22">
        <f>SUM('9.1.1'!C34,'9.1.2.'!C34)</f>
        <v>699221</v>
      </c>
      <c r="D34" s="22">
        <f>SUM('9.1.1'!D34,'9.1.2.'!D34)</f>
        <v>699221</v>
      </c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89505231</v>
      </c>
      <c r="D35" s="20">
        <f>SUM(D36:D45)</f>
        <v>100178188</v>
      </c>
    </row>
    <row r="36" spans="1:4" s="13" customFormat="1" ht="18" customHeight="1">
      <c r="A36" s="28" t="s">
        <v>42</v>
      </c>
      <c r="B36" s="136" t="s">
        <v>146</v>
      </c>
      <c r="C36" s="22">
        <f>SUM('9.1.1'!C36,'9.1.2.'!C36)</f>
        <v>0</v>
      </c>
      <c r="D36" s="22">
        <f>SUM('9.1.1'!D36,'9.1.2.'!D36)</f>
        <v>0</v>
      </c>
    </row>
    <row r="37" spans="1:4" s="13" customFormat="1" ht="18" customHeight="1">
      <c r="A37" s="29" t="s">
        <v>43</v>
      </c>
      <c r="B37" s="60" t="s">
        <v>301</v>
      </c>
      <c r="C37" s="22">
        <f>SUM('9.1.1'!C37,'9.1.2.'!C37)</f>
        <v>78805765</v>
      </c>
      <c r="D37" s="22">
        <f>SUM('9.1.1'!D37,'9.1.2.'!D37)</f>
        <v>89478722</v>
      </c>
    </row>
    <row r="38" spans="1:4" s="13" customFormat="1" ht="18" customHeight="1">
      <c r="A38" s="29" t="s">
        <v>44</v>
      </c>
      <c r="B38" s="60" t="s">
        <v>302</v>
      </c>
      <c r="C38" s="22">
        <f>SUM('9.1.1'!C38,'9.1.2.'!C38)</f>
        <v>903183</v>
      </c>
      <c r="D38" s="22">
        <f>SUM('9.1.1'!D38,'9.1.2.'!D38)</f>
        <v>903183</v>
      </c>
    </row>
    <row r="39" spans="1:4" s="13" customFormat="1" ht="18" customHeight="1">
      <c r="A39" s="29" t="s">
        <v>81</v>
      </c>
      <c r="B39" s="60" t="s">
        <v>303</v>
      </c>
      <c r="C39" s="22">
        <f>SUM('9.1.1'!C39,'9.1.2.'!C39)</f>
        <v>0</v>
      </c>
      <c r="D39" s="22">
        <f>SUM('9.1.1'!D39,'9.1.2.'!D39)</f>
        <v>0</v>
      </c>
    </row>
    <row r="40" spans="1:6" s="13" customFormat="1" ht="18" customHeight="1">
      <c r="A40" s="29" t="s">
        <v>82</v>
      </c>
      <c r="B40" s="60" t="s">
        <v>304</v>
      </c>
      <c r="C40" s="22">
        <f>SUM('9.1.1'!C40,'9.1.2.'!C40)</f>
        <v>0</v>
      </c>
      <c r="D40" s="22">
        <f>SUM('9.1.1'!D40,'9.1.2.'!D40)</f>
        <v>0</v>
      </c>
      <c r="F40" s="198"/>
    </row>
    <row r="41" spans="1:4" s="13" customFormat="1" ht="18" customHeight="1">
      <c r="A41" s="29" t="s">
        <v>83</v>
      </c>
      <c r="B41" s="60" t="s">
        <v>305</v>
      </c>
      <c r="C41" s="22">
        <f>SUM('9.1.1'!C41,'9.1.2.'!C41)</f>
        <v>9796283</v>
      </c>
      <c r="D41" s="22">
        <f>SUM('9.1.1'!D41,'9.1.2.'!D41)</f>
        <v>9796283</v>
      </c>
    </row>
    <row r="42" spans="1:4" s="13" customFormat="1" ht="18" customHeight="1">
      <c r="A42" s="29" t="s">
        <v>84</v>
      </c>
      <c r="B42" s="60" t="s">
        <v>147</v>
      </c>
      <c r="C42" s="22">
        <f>SUM('9.1.1'!C42,'9.1.2.'!C42)</f>
        <v>0</v>
      </c>
      <c r="D42" s="22">
        <f>SUM('9.1.1'!D42,'9.1.2.'!D42)</f>
        <v>0</v>
      </c>
    </row>
    <row r="43" spans="1:4" s="13" customFormat="1" ht="18" customHeight="1">
      <c r="A43" s="29" t="s">
        <v>85</v>
      </c>
      <c r="B43" s="60" t="s">
        <v>148</v>
      </c>
      <c r="C43" s="22">
        <f>SUM('9.1.1'!C43,'9.1.2.'!C43)</f>
        <v>0</v>
      </c>
      <c r="D43" s="22">
        <f>SUM('9.1.1'!D43,'9.1.2.'!D43)</f>
        <v>0</v>
      </c>
    </row>
    <row r="44" spans="1:4" s="13" customFormat="1" ht="18" customHeight="1">
      <c r="A44" s="29" t="s">
        <v>144</v>
      </c>
      <c r="B44" s="60" t="s">
        <v>149</v>
      </c>
      <c r="C44" s="22">
        <f>SUM('9.1.1'!C44,'9.1.2.'!C44)</f>
        <v>0</v>
      </c>
      <c r="D44" s="22">
        <f>SUM('9.1.1'!D44,'9.1.2.'!D44)</f>
        <v>0</v>
      </c>
    </row>
    <row r="45" spans="1:4" s="13" customFormat="1" ht="18" customHeight="1" thickBot="1">
      <c r="A45" s="30" t="s">
        <v>145</v>
      </c>
      <c r="B45" s="146" t="s">
        <v>306</v>
      </c>
      <c r="C45" s="22">
        <f>SUM('9.1.1'!C45,'9.1.2.'!C45)</f>
        <v>0</v>
      </c>
      <c r="D45" s="22">
        <f>SUM('9.1.1'!D45,'9.1.2.'!D45)</f>
        <v>0</v>
      </c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22">
        <f>SUM('9.1.1'!C47,'9.1.2.'!C47)</f>
        <v>0</v>
      </c>
      <c r="D47" s="22">
        <f>SUM('9.1.1'!D47,'9.1.2.'!D47)</f>
        <v>0</v>
      </c>
    </row>
    <row r="48" spans="1:4" s="13" customFormat="1" ht="18" customHeight="1">
      <c r="A48" s="29" t="s">
        <v>46</v>
      </c>
      <c r="B48" s="60" t="s">
        <v>155</v>
      </c>
      <c r="C48" s="22">
        <f>SUM('9.1.1'!C48,'9.1.2.'!C48)</f>
        <v>0</v>
      </c>
      <c r="D48" s="22">
        <f>SUM('9.1.1'!D48,'9.1.2.'!D48)</f>
        <v>0</v>
      </c>
    </row>
    <row r="49" spans="1:4" s="13" customFormat="1" ht="18" customHeight="1">
      <c r="A49" s="29" t="s">
        <v>151</v>
      </c>
      <c r="B49" s="60" t="s">
        <v>156</v>
      </c>
      <c r="C49" s="22">
        <f>SUM('9.1.1'!C49,'9.1.2.'!C49)</f>
        <v>0</v>
      </c>
      <c r="D49" s="22">
        <f>SUM('9.1.1'!D49,'9.1.2.'!D49)</f>
        <v>0</v>
      </c>
    </row>
    <row r="50" spans="1:4" s="13" customFormat="1" ht="18" customHeight="1">
      <c r="A50" s="29" t="s">
        <v>152</v>
      </c>
      <c r="B50" s="60" t="s">
        <v>157</v>
      </c>
      <c r="C50" s="22">
        <f>SUM('9.1.1'!C50,'9.1.2.'!C50)</f>
        <v>0</v>
      </c>
      <c r="D50" s="22">
        <f>SUM('9.1.1'!D50,'9.1.2.'!D50)</f>
        <v>0</v>
      </c>
    </row>
    <row r="51" spans="1:4" s="13" customFormat="1" ht="18" customHeight="1" thickBot="1">
      <c r="A51" s="30" t="s">
        <v>153</v>
      </c>
      <c r="B51" s="146" t="s">
        <v>158</v>
      </c>
      <c r="C51" s="22">
        <f>SUM('9.1.1'!C51,'9.1.2.'!C51)</f>
        <v>0</v>
      </c>
      <c r="D51" s="22">
        <f>SUM('9.1.1'!D51,'9.1.2.'!D51)</f>
        <v>0</v>
      </c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>
        <f>SUM('9.1.1'!C53,'9.1.2.'!C53)</f>
        <v>0</v>
      </c>
      <c r="D53" s="22">
        <f>SUM('9.1.1'!D53,'9.1.2.'!D53)</f>
        <v>0</v>
      </c>
    </row>
    <row r="54" spans="1:4" s="13" customFormat="1" ht="27">
      <c r="A54" s="29" t="s">
        <v>48</v>
      </c>
      <c r="B54" s="60" t="s">
        <v>281</v>
      </c>
      <c r="C54" s="22">
        <f>SUM('9.1.1'!C54,'9.1.2.'!C54)</f>
        <v>0</v>
      </c>
      <c r="D54" s="22">
        <f>SUM('9.1.1'!D54,'9.1.2.'!D54)</f>
        <v>0</v>
      </c>
    </row>
    <row r="55" spans="1:4" s="13" customFormat="1" ht="18.75">
      <c r="A55" s="29" t="s">
        <v>161</v>
      </c>
      <c r="B55" s="60" t="s">
        <v>159</v>
      </c>
      <c r="C55" s="22">
        <f>SUM('9.1.1'!C55,'9.1.2.'!C55)</f>
        <v>0</v>
      </c>
      <c r="D55" s="22">
        <f>SUM('9.1.1'!D55,'9.1.2.'!D55)</f>
        <v>0</v>
      </c>
    </row>
    <row r="56" spans="1:4" s="13" customFormat="1" ht="19.5" thickBot="1">
      <c r="A56" s="30" t="s">
        <v>162</v>
      </c>
      <c r="B56" s="146" t="s">
        <v>160</v>
      </c>
      <c r="C56" s="22">
        <f>SUM('9.1.1'!C56,'9.1.2.'!C56)</f>
        <v>0</v>
      </c>
      <c r="D56" s="22">
        <f>SUM('9.1.1'!D56,'9.1.2.'!D56)</f>
        <v>0</v>
      </c>
    </row>
    <row r="57" spans="1:4" s="13" customFormat="1" ht="18" customHeight="1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>
        <f>SUM('9.1.1'!C58,'9.1.2.'!C58)</f>
        <v>0</v>
      </c>
      <c r="D58" s="22">
        <f>SUM('9.1.1'!D58,'9.1.2.'!D58)</f>
        <v>0</v>
      </c>
    </row>
    <row r="59" spans="1:4" s="13" customFormat="1" ht="18.75">
      <c r="A59" s="29" t="s">
        <v>88</v>
      </c>
      <c r="B59" s="60" t="s">
        <v>283</v>
      </c>
      <c r="C59" s="22">
        <f>SUM('9.1.1'!C59,'9.1.2.'!C59)</f>
        <v>0</v>
      </c>
      <c r="D59" s="22">
        <f>SUM('9.1.1'!D59,'9.1.2.'!D59)</f>
        <v>0</v>
      </c>
    </row>
    <row r="60" spans="1:4" s="13" customFormat="1" ht="18.75">
      <c r="A60" s="29" t="s">
        <v>106</v>
      </c>
      <c r="B60" s="60" t="s">
        <v>165</v>
      </c>
      <c r="C60" s="22">
        <f>SUM('9.1.1'!C60,'9.1.2.'!C60)</f>
        <v>0</v>
      </c>
      <c r="D60" s="22">
        <f>SUM('9.1.1'!D60,'9.1.2.'!D60)</f>
        <v>0</v>
      </c>
    </row>
    <row r="61" spans="1:4" s="13" customFormat="1" ht="19.5" thickBot="1">
      <c r="A61" s="30" t="s">
        <v>164</v>
      </c>
      <c r="B61" s="146" t="s">
        <v>166</v>
      </c>
      <c r="C61" s="22">
        <f>SUM('9.1.1'!C61,'9.1.2.'!C61)</f>
        <v>0</v>
      </c>
      <c r="D61" s="22">
        <f>SUM('9.1.1'!D61,'9.1.2.'!D61)</f>
        <v>0</v>
      </c>
    </row>
    <row r="62" spans="1:6" s="13" customFormat="1" ht="19.5" thickBot="1">
      <c r="A62" s="27" t="s">
        <v>10</v>
      </c>
      <c r="B62" s="147" t="s">
        <v>167</v>
      </c>
      <c r="C62" s="20">
        <f>+C7+C14+C21+C28+C35+C46+C52+C57</f>
        <v>347367193</v>
      </c>
      <c r="D62" s="20">
        <f>+D7+D14+D21+D28+D35+D46+D52+D57</f>
        <v>386471234</v>
      </c>
      <c r="F62" s="198"/>
    </row>
    <row r="63" spans="1:4" s="13" customFormat="1" ht="18" customHeight="1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>
        <f>SUM('9.1.1'!C64,'9.1.2.'!C64)</f>
        <v>0</v>
      </c>
      <c r="D64" s="22">
        <f>SUM('9.1.1'!D64,'9.1.2.'!D64)</f>
        <v>0</v>
      </c>
    </row>
    <row r="65" spans="1:4" s="13" customFormat="1" ht="27">
      <c r="A65" s="29" t="s">
        <v>205</v>
      </c>
      <c r="B65" s="60" t="s">
        <v>169</v>
      </c>
      <c r="C65" s="22">
        <f>SUM('9.1.1'!C65,'9.1.2.'!C65)</f>
        <v>0</v>
      </c>
      <c r="D65" s="22">
        <f>SUM('9.1.1'!D65,'9.1.2.'!D65)</f>
        <v>0</v>
      </c>
    </row>
    <row r="66" spans="1:4" s="13" customFormat="1" ht="19.5" thickBot="1">
      <c r="A66" s="30" t="s">
        <v>206</v>
      </c>
      <c r="B66" s="148" t="s">
        <v>170</v>
      </c>
      <c r="C66" s="22">
        <f>SUM('9.1.1'!C66,'9.1.2.'!C66)</f>
        <v>0</v>
      </c>
      <c r="D66" s="22">
        <f>SUM('9.1.1'!D66,'9.1.2.'!D66)</f>
        <v>0</v>
      </c>
    </row>
    <row r="67" spans="1:4" s="13" customFormat="1" ht="18" customHeight="1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>
        <f>SUM('9.1.1'!C68,'9.1.2.'!C68)</f>
        <v>0</v>
      </c>
      <c r="D68" s="22">
        <f>SUM('9.1.1'!D68,'9.1.2.'!D68)</f>
        <v>0</v>
      </c>
    </row>
    <row r="69" spans="1:4" s="13" customFormat="1" ht="18.75">
      <c r="A69" s="29" t="s">
        <v>70</v>
      </c>
      <c r="B69" s="60" t="s">
        <v>174</v>
      </c>
      <c r="C69" s="22">
        <f>SUM('9.1.1'!C69,'9.1.2.'!C69)</f>
        <v>0</v>
      </c>
      <c r="D69" s="22">
        <f>SUM('9.1.1'!D69,'9.1.2.'!D69)</f>
        <v>0</v>
      </c>
    </row>
    <row r="70" spans="1:4" s="13" customFormat="1" ht="18.75">
      <c r="A70" s="29" t="s">
        <v>197</v>
      </c>
      <c r="B70" s="60" t="s">
        <v>175</v>
      </c>
      <c r="C70" s="22">
        <f>SUM('9.1.1'!C70,'9.1.2.'!C70)</f>
        <v>0</v>
      </c>
      <c r="D70" s="22">
        <f>SUM('9.1.1'!D70,'9.1.2.'!D70)</f>
        <v>0</v>
      </c>
    </row>
    <row r="71" spans="1:4" s="13" customFormat="1" ht="19.5" thickBot="1">
      <c r="A71" s="30" t="s">
        <v>198</v>
      </c>
      <c r="B71" s="146" t="s">
        <v>176</v>
      </c>
      <c r="C71" s="22">
        <f>SUM('9.1.1'!C71,'9.1.2.'!C71)</f>
        <v>0</v>
      </c>
      <c r="D71" s="22">
        <f>SUM('9.1.1'!D71,'9.1.2.'!D71)</f>
        <v>0</v>
      </c>
    </row>
    <row r="72" spans="1:4" s="13" customFormat="1" ht="18" customHeight="1" thickBot="1">
      <c r="A72" s="34" t="s">
        <v>177</v>
      </c>
      <c r="B72" s="145" t="s">
        <v>178</v>
      </c>
      <c r="C72" s="20">
        <f>SUM(C73:C74)</f>
        <v>528673757</v>
      </c>
      <c r="D72" s="20">
        <f>SUM(D73:D74)</f>
        <v>509278700</v>
      </c>
    </row>
    <row r="73" spans="1:4" s="13" customFormat="1" ht="18" customHeight="1">
      <c r="A73" s="28" t="s">
        <v>199</v>
      </c>
      <c r="B73" s="136" t="s">
        <v>179</v>
      </c>
      <c r="C73" s="22">
        <f>SUM('9.1.1'!C73,'9.1.2.'!C73)</f>
        <v>528673757</v>
      </c>
      <c r="D73" s="22">
        <f>SUM('9.1.1'!D73,'9.1.2.'!D73)</f>
        <v>509278700</v>
      </c>
    </row>
    <row r="74" spans="1:4" s="13" customFormat="1" ht="18" customHeight="1" thickBot="1">
      <c r="A74" s="30" t="s">
        <v>200</v>
      </c>
      <c r="B74" s="136" t="s">
        <v>327</v>
      </c>
      <c r="C74" s="22">
        <f>SUM('9.1.1'!C74,'9.1.2.'!C74)</f>
        <v>0</v>
      </c>
      <c r="D74" s="22">
        <f>SUM('9.1.1'!D74,'9.1.2.'!D74)</f>
        <v>0</v>
      </c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0</v>
      </c>
      <c r="D75" s="20">
        <f>SUM(D76:D78)</f>
        <v>0</v>
      </c>
    </row>
    <row r="76" spans="1:4" s="13" customFormat="1" ht="18" customHeight="1">
      <c r="A76" s="28" t="s">
        <v>201</v>
      </c>
      <c r="B76" s="136" t="s">
        <v>310</v>
      </c>
      <c r="C76" s="22">
        <f>SUM('9.1.1'!C76,'9.1.2.'!C76)</f>
        <v>0</v>
      </c>
      <c r="D76" s="22">
        <f>SUM('9.1.1'!D76,'9.1.2.'!D76)</f>
        <v>0</v>
      </c>
    </row>
    <row r="77" spans="1:4" s="13" customFormat="1" ht="18" customHeight="1">
      <c r="A77" s="29" t="s">
        <v>202</v>
      </c>
      <c r="B77" s="60" t="s">
        <v>182</v>
      </c>
      <c r="C77" s="22">
        <f>SUM('9.1.1'!C77,'9.1.2.'!C77)</f>
        <v>0</v>
      </c>
      <c r="D77" s="22">
        <f>SUM('9.1.1'!D77,'9.1.2.'!D77)</f>
        <v>0</v>
      </c>
    </row>
    <row r="78" spans="1:4" s="13" customFormat="1" ht="18" customHeight="1" thickBot="1">
      <c r="A78" s="30" t="s">
        <v>203</v>
      </c>
      <c r="B78" s="146" t="s">
        <v>319</v>
      </c>
      <c r="C78" s="22">
        <f>SUM('9.1.1'!C78,'9.1.2.'!C78)</f>
        <v>0</v>
      </c>
      <c r="D78" s="22">
        <f>SUM('9.1.1'!D78,'9.1.2.'!D78)</f>
        <v>0</v>
      </c>
    </row>
    <row r="79" spans="1:4" s="13" customFormat="1" ht="18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>
        <f>SUM('9.1.1'!C80,'9.1.2.'!C80)</f>
        <v>0</v>
      </c>
      <c r="D80" s="22">
        <f>SUM('9.1.1'!D80,'9.1.2.'!D80)</f>
        <v>0</v>
      </c>
    </row>
    <row r="81" spans="1:4" s="13" customFormat="1" ht="30">
      <c r="A81" s="36" t="s">
        <v>187</v>
      </c>
      <c r="B81" s="60" t="s">
        <v>188</v>
      </c>
      <c r="C81" s="22">
        <f>SUM('9.1.1'!C81,'9.1.2.'!C81)</f>
        <v>0</v>
      </c>
      <c r="D81" s="22">
        <f>SUM('9.1.1'!D81,'9.1.2.'!D81)</f>
        <v>0</v>
      </c>
    </row>
    <row r="82" spans="1:4" s="13" customFormat="1" ht="20.25" customHeight="1">
      <c r="A82" s="36" t="s">
        <v>189</v>
      </c>
      <c r="B82" s="60" t="s">
        <v>190</v>
      </c>
      <c r="C82" s="22">
        <f>SUM('9.1.1'!C82,'9.1.2.'!C82)</f>
        <v>0</v>
      </c>
      <c r="D82" s="22">
        <f>SUM('9.1.1'!D82,'9.1.2.'!D82)</f>
        <v>0</v>
      </c>
    </row>
    <row r="83" spans="1:4" s="13" customFormat="1" ht="18" customHeight="1" thickBot="1">
      <c r="A83" s="37" t="s">
        <v>191</v>
      </c>
      <c r="B83" s="146" t="s">
        <v>192</v>
      </c>
      <c r="C83" s="22">
        <f>SUM('9.1.1'!C83,'9.1.2.'!C83)</f>
        <v>0</v>
      </c>
      <c r="D83" s="22">
        <f>SUM('9.1.1'!D83,'9.1.2.'!D83)</f>
        <v>0</v>
      </c>
    </row>
    <row r="84" spans="1:4" s="13" customFormat="1" ht="18" customHeight="1" thickBot="1">
      <c r="A84" s="34" t="s">
        <v>193</v>
      </c>
      <c r="B84" s="145" t="s">
        <v>318</v>
      </c>
      <c r="C84" s="22">
        <f>SUM('9.1.1'!C84,'9.1.2.'!C84)</f>
        <v>0</v>
      </c>
      <c r="D84" s="22">
        <f>SUM('9.1.1'!D84,'9.1.2.'!D84)</f>
        <v>0</v>
      </c>
    </row>
    <row r="85" spans="1:4" s="13" customFormat="1" ht="19.5" thickBot="1">
      <c r="A85" s="34" t="s">
        <v>194</v>
      </c>
      <c r="B85" s="149" t="s">
        <v>195</v>
      </c>
      <c r="C85" s="20">
        <f>+C63+C67+C72+C75+C79+C84</f>
        <v>528673757</v>
      </c>
      <c r="D85" s="20">
        <f>+D63+D67+D72+D75+D79+D84</f>
        <v>509278700</v>
      </c>
    </row>
    <row r="86" spans="1:6" s="13" customFormat="1" ht="18" customHeight="1" thickBot="1">
      <c r="A86" s="39" t="s">
        <v>207</v>
      </c>
      <c r="B86" s="150" t="s">
        <v>273</v>
      </c>
      <c r="C86" s="20">
        <f>+C62+C85</f>
        <v>876040950</v>
      </c>
      <c r="D86" s="20">
        <f>+D62+D85</f>
        <v>895749934</v>
      </c>
      <c r="F86" s="198"/>
    </row>
    <row r="87" spans="1:4" s="13" customFormat="1" ht="19.5" thickBot="1">
      <c r="A87" s="40"/>
      <c r="B87" s="151"/>
      <c r="C87" s="41"/>
      <c r="D87" s="41"/>
    </row>
    <row r="88" spans="1:4" s="7" customFormat="1" ht="18" customHeight="1" thickBot="1">
      <c r="A88" s="43" t="s">
        <v>32</v>
      </c>
      <c r="B88" s="152"/>
      <c r="C88" s="44"/>
      <c r="D88" s="44"/>
    </row>
    <row r="89" spans="1:4" s="14" customFormat="1" ht="18" customHeight="1" thickBot="1">
      <c r="A89" s="27" t="s">
        <v>2</v>
      </c>
      <c r="B89" s="153" t="s">
        <v>316</v>
      </c>
      <c r="C89" s="20">
        <f>SUM(C90:C94)</f>
        <v>140022739</v>
      </c>
      <c r="D89" s="20">
        <f>SUM(D90:D94)</f>
        <v>150561563</v>
      </c>
    </row>
    <row r="90" spans="1:4" s="7" customFormat="1" ht="18" customHeight="1">
      <c r="A90" s="28" t="s">
        <v>49</v>
      </c>
      <c r="B90" s="154" t="s">
        <v>29</v>
      </c>
      <c r="C90" s="22">
        <f>SUM('9.1.1'!C90,'9.1.2.'!C90)</f>
        <v>47425090</v>
      </c>
      <c r="D90" s="22">
        <f>SUM('9.1.1'!D90,'9.1.2.'!D90)</f>
        <v>48375090</v>
      </c>
    </row>
    <row r="91" spans="1:4" s="13" customFormat="1" ht="18" customHeight="1">
      <c r="A91" s="29" t="s">
        <v>50</v>
      </c>
      <c r="B91" s="62" t="s">
        <v>89</v>
      </c>
      <c r="C91" s="22">
        <f>SUM('9.1.1'!C91,'9.1.2.'!C91)</f>
        <v>9746176</v>
      </c>
      <c r="D91" s="22">
        <f>SUM('9.1.1'!D91,'9.1.2.'!D91)</f>
        <v>10396176</v>
      </c>
    </row>
    <row r="92" spans="1:4" s="7" customFormat="1" ht="18" customHeight="1">
      <c r="A92" s="29" t="s">
        <v>51</v>
      </c>
      <c r="B92" s="62" t="s">
        <v>68</v>
      </c>
      <c r="C92" s="22">
        <f>SUM('9.1.1'!C92,'9.1.2.'!C92)</f>
        <v>65488513</v>
      </c>
      <c r="D92" s="22">
        <f>SUM('9.1.1'!D92,'9.1.2.'!D92)</f>
        <v>70932137</v>
      </c>
    </row>
    <row r="93" spans="1:4" s="7" customFormat="1" ht="18" customHeight="1">
      <c r="A93" s="29" t="s">
        <v>52</v>
      </c>
      <c r="B93" s="155" t="s">
        <v>90</v>
      </c>
      <c r="C93" s="22">
        <f>SUM('9.1.1'!C93,'9.1.2.'!C93)</f>
        <v>7352240</v>
      </c>
      <c r="D93" s="22">
        <f>SUM('9.1.1'!D93,'9.1.2.'!D93)</f>
        <v>10072440</v>
      </c>
    </row>
    <row r="94" spans="1:4" s="7" customFormat="1" ht="18" customHeight="1">
      <c r="A94" s="29" t="s">
        <v>60</v>
      </c>
      <c r="B94" s="156" t="s">
        <v>91</v>
      </c>
      <c r="C94" s="22">
        <f>SUM('9.1.1'!C94,'9.1.2.'!C94)</f>
        <v>10010720</v>
      </c>
      <c r="D94" s="22">
        <f>SUM('9.1.1'!D94,'9.1.2.'!D94)</f>
        <v>10785720</v>
      </c>
    </row>
    <row r="95" spans="1:4" s="7" customFormat="1" ht="18" customHeight="1">
      <c r="A95" s="29" t="s">
        <v>53</v>
      </c>
      <c r="B95" s="62" t="s">
        <v>210</v>
      </c>
      <c r="C95" s="22">
        <f>SUM('9.1.1'!C95,'9.1.2.'!C95)</f>
        <v>0</v>
      </c>
      <c r="D95" s="22">
        <f>SUM('9.1.1'!D95,'9.1.2.'!D95)</f>
        <v>775000</v>
      </c>
    </row>
    <row r="96" spans="1:4" s="7" customFormat="1" ht="18" customHeight="1">
      <c r="A96" s="29" t="s">
        <v>54</v>
      </c>
      <c r="B96" s="64" t="s">
        <v>211</v>
      </c>
      <c r="C96" s="22">
        <f>SUM('9.1.1'!C96,'9.1.2.'!C96)</f>
        <v>0</v>
      </c>
      <c r="D96" s="22">
        <f>SUM('9.1.1'!D96,'9.1.2.'!D96)</f>
        <v>0</v>
      </c>
    </row>
    <row r="97" spans="1:4" s="7" customFormat="1" ht="18" customHeight="1">
      <c r="A97" s="29" t="s">
        <v>61</v>
      </c>
      <c r="B97" s="62" t="s">
        <v>212</v>
      </c>
      <c r="C97" s="22">
        <f>SUM('9.1.1'!C97,'9.1.2.'!C97)</f>
        <v>0</v>
      </c>
      <c r="D97" s="22">
        <f>SUM('9.1.1'!D97,'9.1.2.'!D97)</f>
        <v>0</v>
      </c>
    </row>
    <row r="98" spans="1:4" s="7" customFormat="1" ht="18" customHeight="1">
      <c r="A98" s="29" t="s">
        <v>62</v>
      </c>
      <c r="B98" s="62" t="s">
        <v>323</v>
      </c>
      <c r="C98" s="22">
        <f>SUM('9.1.1'!C98,'9.1.2.'!C98)</f>
        <v>0</v>
      </c>
      <c r="D98" s="22">
        <f>SUM('9.1.1'!D98,'9.1.2.'!D98)</f>
        <v>0</v>
      </c>
    </row>
    <row r="99" spans="1:4" s="7" customFormat="1" ht="18" customHeight="1">
      <c r="A99" s="29" t="s">
        <v>63</v>
      </c>
      <c r="B99" s="64" t="s">
        <v>214</v>
      </c>
      <c r="C99" s="22">
        <f>SUM('9.1.1'!C99,'9.1.2.'!C99)</f>
        <v>2600000</v>
      </c>
      <c r="D99" s="22">
        <f>SUM('9.1.1'!D99,'9.1.2.'!D99)</f>
        <v>2600000</v>
      </c>
    </row>
    <row r="100" spans="1:4" s="7" customFormat="1" ht="18" customHeight="1">
      <c r="A100" s="29" t="s">
        <v>64</v>
      </c>
      <c r="B100" s="64" t="s">
        <v>215</v>
      </c>
      <c r="C100" s="22">
        <f>SUM('9.1.1'!C100,'9.1.2.'!C100)</f>
        <v>0</v>
      </c>
      <c r="D100" s="22">
        <f>SUM('9.1.1'!D100,'9.1.2.'!D100)</f>
        <v>0</v>
      </c>
    </row>
    <row r="101" spans="1:4" s="7" customFormat="1" ht="18" customHeight="1">
      <c r="A101" s="29" t="s">
        <v>66</v>
      </c>
      <c r="B101" s="62" t="s">
        <v>324</v>
      </c>
      <c r="C101" s="22">
        <f>SUM('9.1.1'!C101,'9.1.2.'!C101)</f>
        <v>0</v>
      </c>
      <c r="D101" s="22">
        <f>SUM('9.1.1'!D101,'9.1.2.'!D101)</f>
        <v>0</v>
      </c>
    </row>
    <row r="102" spans="1:4" s="7" customFormat="1" ht="18" customHeight="1">
      <c r="A102" s="49" t="s">
        <v>92</v>
      </c>
      <c r="B102" s="65" t="s">
        <v>217</v>
      </c>
      <c r="C102" s="22">
        <f>SUM('9.1.1'!C102,'9.1.2.'!C102)</f>
        <v>0</v>
      </c>
      <c r="D102" s="22">
        <f>SUM('9.1.1'!D102,'9.1.2.'!D102)</f>
        <v>0</v>
      </c>
    </row>
    <row r="103" spans="1:4" s="7" customFormat="1" ht="18" customHeight="1">
      <c r="A103" s="29" t="s">
        <v>208</v>
      </c>
      <c r="B103" s="65" t="s">
        <v>218</v>
      </c>
      <c r="C103" s="22">
        <f>SUM('9.1.1'!C103,'9.1.2.'!C103)</f>
        <v>0</v>
      </c>
      <c r="D103" s="22">
        <f>SUM('9.1.1'!D103,'9.1.2.'!D103)</f>
        <v>0</v>
      </c>
    </row>
    <row r="104" spans="1:4" s="7" customFormat="1" ht="18" customHeight="1" thickBot="1">
      <c r="A104" s="50" t="s">
        <v>209</v>
      </c>
      <c r="B104" s="66" t="s">
        <v>219</v>
      </c>
      <c r="C104" s="22">
        <f>SUM('9.1.1'!C104,'9.1.2.'!C104)</f>
        <v>7410720</v>
      </c>
      <c r="D104" s="22">
        <f>SUM('9.1.1'!D104,'9.1.2.'!D104)</f>
        <v>7410720</v>
      </c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518042000</v>
      </c>
      <c r="D105" s="20">
        <f>+D106+D108+D110</f>
        <v>530212160</v>
      </c>
    </row>
    <row r="106" spans="1:4" s="7" customFormat="1" ht="18" customHeight="1">
      <c r="A106" s="28" t="s">
        <v>55</v>
      </c>
      <c r="B106" s="62" t="s">
        <v>105</v>
      </c>
      <c r="C106" s="22">
        <f>SUM('9.1.1'!C106,'9.1.2.'!C106)</f>
        <v>488042000</v>
      </c>
      <c r="D106" s="22">
        <f>SUM('9.1.1'!D106,'9.1.2.'!D106)</f>
        <v>331788800</v>
      </c>
    </row>
    <row r="107" spans="1:4" s="7" customFormat="1" ht="18" customHeight="1">
      <c r="A107" s="28" t="s">
        <v>56</v>
      </c>
      <c r="B107" s="65" t="s">
        <v>223</v>
      </c>
      <c r="C107" s="22">
        <f>SUM('9.1.1'!C107,'9.1.2.'!C107)</f>
        <v>0</v>
      </c>
      <c r="D107" s="22">
        <f>SUM('9.1.1'!D107,'9.1.2.'!D107)</f>
        <v>0</v>
      </c>
    </row>
    <row r="108" spans="1:4" s="7" customFormat="1" ht="18" customHeight="1">
      <c r="A108" s="28" t="s">
        <v>57</v>
      </c>
      <c r="B108" s="65" t="s">
        <v>93</v>
      </c>
      <c r="C108" s="22">
        <f>SUM('9.1.1'!C108,'9.1.2.'!C108)</f>
        <v>30000000</v>
      </c>
      <c r="D108" s="22">
        <f>SUM('9.1.1'!D108,'9.1.2.'!D108)</f>
        <v>198423360</v>
      </c>
    </row>
    <row r="109" spans="1:4" s="7" customFormat="1" ht="18" customHeight="1">
      <c r="A109" s="28" t="s">
        <v>58</v>
      </c>
      <c r="B109" s="65" t="s">
        <v>224</v>
      </c>
      <c r="C109" s="22">
        <f>SUM('9.1.1'!C109,'9.1.2.'!C109)</f>
        <v>0</v>
      </c>
      <c r="D109" s="22">
        <f>SUM('9.1.1'!D109,'9.1.2.'!D109)</f>
        <v>0</v>
      </c>
    </row>
    <row r="110" spans="1:4" s="7" customFormat="1" ht="18" customHeight="1">
      <c r="A110" s="28" t="s">
        <v>59</v>
      </c>
      <c r="B110" s="158" t="s">
        <v>107</v>
      </c>
      <c r="C110" s="22">
        <f>SUM('9.1.1'!C110,'9.1.2.'!C110)</f>
        <v>0</v>
      </c>
      <c r="D110" s="22">
        <f>SUM('9.1.1'!D110,'9.1.2.'!D110)</f>
        <v>0</v>
      </c>
    </row>
    <row r="111" spans="1:4" s="7" customFormat="1" ht="25.5">
      <c r="A111" s="28" t="s">
        <v>65</v>
      </c>
      <c r="B111" s="159" t="s">
        <v>279</v>
      </c>
      <c r="C111" s="22">
        <f>SUM('9.1.1'!C111,'9.1.2.'!C111)</f>
        <v>0</v>
      </c>
      <c r="D111" s="22">
        <f>SUM('9.1.1'!D111,'9.1.2.'!D111)</f>
        <v>0</v>
      </c>
    </row>
    <row r="112" spans="1:4" s="7" customFormat="1" ht="25.5">
      <c r="A112" s="28" t="s">
        <v>67</v>
      </c>
      <c r="B112" s="69" t="s">
        <v>229</v>
      </c>
      <c r="C112" s="22">
        <f>SUM('9.1.1'!C112,'9.1.2.'!C112)</f>
        <v>0</v>
      </c>
      <c r="D112" s="22">
        <f>SUM('9.1.1'!D112,'9.1.2.'!D112)</f>
        <v>0</v>
      </c>
    </row>
    <row r="113" spans="1:4" s="7" customFormat="1" ht="25.5">
      <c r="A113" s="28" t="s">
        <v>94</v>
      </c>
      <c r="B113" s="62" t="s">
        <v>213</v>
      </c>
      <c r="C113" s="22">
        <f>SUM('9.1.1'!C113,'9.1.2.'!C113)</f>
        <v>0</v>
      </c>
      <c r="D113" s="22">
        <f>SUM('9.1.1'!D113,'9.1.2.'!D113)</f>
        <v>0</v>
      </c>
    </row>
    <row r="114" spans="1:4" s="7" customFormat="1" ht="18.75">
      <c r="A114" s="28" t="s">
        <v>95</v>
      </c>
      <c r="B114" s="62" t="s">
        <v>228</v>
      </c>
      <c r="C114" s="22">
        <f>SUM('9.1.1'!C114,'9.1.2.'!C114)</f>
        <v>0</v>
      </c>
      <c r="D114" s="22">
        <f>SUM('9.1.1'!D114,'9.1.2.'!D114)</f>
        <v>0</v>
      </c>
    </row>
    <row r="115" spans="1:4" s="7" customFormat="1" ht="18.75">
      <c r="A115" s="28" t="s">
        <v>96</v>
      </c>
      <c r="B115" s="62" t="s">
        <v>227</v>
      </c>
      <c r="C115" s="22">
        <f>SUM('9.1.1'!C115,'9.1.2.'!C115)</f>
        <v>0</v>
      </c>
      <c r="D115" s="22">
        <f>SUM('9.1.1'!D115,'9.1.2.'!D115)</f>
        <v>0</v>
      </c>
    </row>
    <row r="116" spans="1:4" s="7" customFormat="1" ht="25.5">
      <c r="A116" s="28" t="s">
        <v>220</v>
      </c>
      <c r="B116" s="62" t="s">
        <v>216</v>
      </c>
      <c r="C116" s="22">
        <f>SUM('9.1.1'!C116,'9.1.2.'!C116)</f>
        <v>0</v>
      </c>
      <c r="D116" s="22">
        <f>SUM('9.1.1'!D116,'9.1.2.'!D116)</f>
        <v>0</v>
      </c>
    </row>
    <row r="117" spans="1:4" s="7" customFormat="1" ht="18.75">
      <c r="A117" s="28" t="s">
        <v>221</v>
      </c>
      <c r="B117" s="62" t="s">
        <v>226</v>
      </c>
      <c r="C117" s="22">
        <f>SUM('9.1.1'!C117,'9.1.2.'!C117)</f>
        <v>0</v>
      </c>
      <c r="D117" s="22">
        <f>SUM('9.1.1'!D117,'9.1.2.'!D117)</f>
        <v>0</v>
      </c>
    </row>
    <row r="118" spans="1:4" s="7" customFormat="1" ht="26.25" thickBot="1">
      <c r="A118" s="49" t="s">
        <v>222</v>
      </c>
      <c r="B118" s="62" t="s">
        <v>225</v>
      </c>
      <c r="C118" s="22">
        <f>SUM('9.1.1'!C118,'9.1.2.'!C118)</f>
        <v>0</v>
      </c>
      <c r="D118" s="22">
        <f>SUM('9.1.1'!D118,'9.1.2.'!D118)</f>
        <v>0</v>
      </c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3000000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>
        <f>SUM('9.1.1'!C120,'9.1.2.'!C120)</f>
        <v>3000000</v>
      </c>
      <c r="D120" s="22">
        <f>SUM('9.1.1'!D120,'9.1.2.'!D120)</f>
        <v>0</v>
      </c>
    </row>
    <row r="121" spans="1:4" s="7" customFormat="1" ht="18" customHeight="1" thickBot="1">
      <c r="A121" s="30" t="s">
        <v>39</v>
      </c>
      <c r="B121" s="65" t="s">
        <v>34</v>
      </c>
      <c r="C121" s="22">
        <f>SUM('9.1.1'!C121,'9.1.2.'!C121)</f>
        <v>0</v>
      </c>
      <c r="D121" s="22">
        <f>SUM('9.1.1'!D121,'9.1.2.'!D121)</f>
        <v>0</v>
      </c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661064739</v>
      </c>
      <c r="D122" s="20">
        <f>+D89+D105+D119</f>
        <v>680773723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>
        <f>SUM('9.1.1'!C124,'9.1.2.'!C124)</f>
        <v>0</v>
      </c>
      <c r="D124" s="22">
        <f>SUM('9.1.1'!D124,'9.1.2.'!D124)</f>
        <v>0</v>
      </c>
    </row>
    <row r="125" spans="1:4" s="7" customFormat="1" ht="18" customHeight="1">
      <c r="A125" s="28" t="s">
        <v>43</v>
      </c>
      <c r="B125" s="69" t="s">
        <v>326</v>
      </c>
      <c r="C125" s="22">
        <f>SUM('9.1.1'!C125,'9.1.2.'!C125)</f>
        <v>0</v>
      </c>
      <c r="D125" s="22">
        <f>SUM('9.1.1'!D125,'9.1.2.'!D125)</f>
        <v>0</v>
      </c>
    </row>
    <row r="126" spans="1:4" s="7" customFormat="1" ht="18" customHeight="1" thickBot="1">
      <c r="A126" s="49" t="s">
        <v>44</v>
      </c>
      <c r="B126" s="160" t="s">
        <v>233</v>
      </c>
      <c r="C126" s="22">
        <f>SUM('9.1.1'!C126,'9.1.2.'!C126)</f>
        <v>0</v>
      </c>
      <c r="D126" s="22">
        <f>SUM('9.1.1'!D126,'9.1.2.'!D126)</f>
        <v>0</v>
      </c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>
        <f>SUM('9.1.1'!C128,'9.1.2.'!C128)</f>
        <v>0</v>
      </c>
      <c r="D128" s="22">
        <f>SUM('9.1.1'!D128,'9.1.2.'!D128)</f>
        <v>0</v>
      </c>
    </row>
    <row r="129" spans="1:4" s="7" customFormat="1" ht="18" customHeight="1">
      <c r="A129" s="28" t="s">
        <v>46</v>
      </c>
      <c r="B129" s="69" t="s">
        <v>235</v>
      </c>
      <c r="C129" s="22">
        <f>SUM('9.1.1'!C129,'9.1.2.'!C129)</f>
        <v>0</v>
      </c>
      <c r="D129" s="22">
        <f>SUM('9.1.1'!D129,'9.1.2.'!D129)</f>
        <v>0</v>
      </c>
    </row>
    <row r="130" spans="1:4" s="7" customFormat="1" ht="18" customHeight="1">
      <c r="A130" s="28" t="s">
        <v>151</v>
      </c>
      <c r="B130" s="69" t="s">
        <v>236</v>
      </c>
      <c r="C130" s="22">
        <f>SUM('9.1.1'!C130,'9.1.2.'!C130)</f>
        <v>0</v>
      </c>
      <c r="D130" s="22">
        <f>SUM('9.1.1'!D130,'9.1.2.'!D130)</f>
        <v>0</v>
      </c>
    </row>
    <row r="131" spans="1:4" s="7" customFormat="1" ht="18" customHeight="1" thickBot="1">
      <c r="A131" s="49" t="s">
        <v>152</v>
      </c>
      <c r="B131" s="160" t="s">
        <v>237</v>
      </c>
      <c r="C131" s="22">
        <f>SUM('9.1.1'!C131,'9.1.2.'!C131)</f>
        <v>0</v>
      </c>
      <c r="D131" s="22">
        <f>SUM('9.1.1'!D131,'9.1.2.'!D131)</f>
        <v>0</v>
      </c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214976211</v>
      </c>
      <c r="D132" s="20">
        <f>SUM(D133:D136)</f>
        <v>214976211</v>
      </c>
    </row>
    <row r="133" spans="1:4" s="7" customFormat="1" ht="18" customHeight="1">
      <c r="A133" s="28" t="s">
        <v>47</v>
      </c>
      <c r="B133" s="69" t="s">
        <v>239</v>
      </c>
      <c r="C133" s="22">
        <f>SUM('9.1.1'!C133,'9.1.2.'!C133)</f>
        <v>0</v>
      </c>
      <c r="D133" s="22">
        <f>SUM('9.1.1'!D133,'9.1.2.'!D133)</f>
        <v>0</v>
      </c>
    </row>
    <row r="134" spans="1:4" s="7" customFormat="1" ht="18" customHeight="1">
      <c r="A134" s="28" t="s">
        <v>48</v>
      </c>
      <c r="B134" s="69" t="s">
        <v>248</v>
      </c>
      <c r="C134" s="22">
        <f>SUM('9.1.1'!C134,'9.1.2.'!C134)</f>
        <v>6227560</v>
      </c>
      <c r="D134" s="22">
        <f>SUM('9.1.1'!D134,'9.1.2.'!D134)</f>
        <v>6227560</v>
      </c>
    </row>
    <row r="135" spans="1:4" s="7" customFormat="1" ht="18" customHeight="1">
      <c r="A135" s="28" t="s">
        <v>161</v>
      </c>
      <c r="B135" s="69" t="s">
        <v>240</v>
      </c>
      <c r="C135" s="22">
        <f>SUM('9.1.1'!C135,'9.1.2.'!C135)</f>
        <v>0</v>
      </c>
      <c r="D135" s="22">
        <f>SUM('9.1.1'!D135,'9.1.2.'!D135)</f>
        <v>0</v>
      </c>
    </row>
    <row r="136" spans="1:4" s="7" customFormat="1" ht="18" customHeight="1" thickBot="1">
      <c r="A136" s="49" t="s">
        <v>162</v>
      </c>
      <c r="B136" s="160" t="s">
        <v>289</v>
      </c>
      <c r="C136" s="22">
        <f>SUM('9.1.1'!C136,'9.1.2.'!C136)</f>
        <v>208748651</v>
      </c>
      <c r="D136" s="22">
        <f>SUM('9.1.1'!D136,'9.1.2.'!D136)</f>
        <v>208748651</v>
      </c>
    </row>
    <row r="137" spans="1:4" s="7" customFormat="1" ht="18" customHeight="1" thickBot="1">
      <c r="A137" s="27" t="s">
        <v>9</v>
      </c>
      <c r="B137" s="147" t="s">
        <v>241</v>
      </c>
      <c r="C137" s="22">
        <f>SUM('9.1.1'!C137,'9.1.2.'!C137)</f>
        <v>0</v>
      </c>
      <c r="D137" s="22">
        <f>SUM('9.1.1'!D137,'9.1.2.'!D137)</f>
        <v>0</v>
      </c>
    </row>
    <row r="138" spans="1:4" s="7" customFormat="1" ht="18" customHeight="1">
      <c r="A138" s="28" t="s">
        <v>87</v>
      </c>
      <c r="B138" s="69" t="s">
        <v>242</v>
      </c>
      <c r="C138" s="22">
        <f>SUM('9.1.1'!C138,'9.1.2.'!C138)</f>
        <v>0</v>
      </c>
      <c r="D138" s="22">
        <f>SUM('9.1.1'!D138,'9.1.2.'!D138)</f>
        <v>0</v>
      </c>
    </row>
    <row r="139" spans="1:4" s="7" customFormat="1" ht="18" customHeight="1">
      <c r="A139" s="28" t="s">
        <v>88</v>
      </c>
      <c r="B139" s="69" t="s">
        <v>243</v>
      </c>
      <c r="C139" s="22">
        <f>SUM('9.1.1'!C139,'9.1.2.'!C139)</f>
        <v>0</v>
      </c>
      <c r="D139" s="22">
        <f>SUM('9.1.1'!D139,'9.1.2.'!D139)</f>
        <v>0</v>
      </c>
    </row>
    <row r="140" spans="1:4" s="7" customFormat="1" ht="18" customHeight="1">
      <c r="A140" s="28" t="s">
        <v>106</v>
      </c>
      <c r="B140" s="69" t="s">
        <v>244</v>
      </c>
      <c r="C140" s="22">
        <f>SUM('9.1.1'!C140,'9.1.2.'!C140)</f>
        <v>0</v>
      </c>
      <c r="D140" s="22">
        <f>SUM('9.1.1'!D140,'9.1.2.'!D140)</f>
        <v>0</v>
      </c>
    </row>
    <row r="141" spans="1:4" s="7" customFormat="1" ht="18" customHeight="1" thickBot="1">
      <c r="A141" s="28" t="s">
        <v>164</v>
      </c>
      <c r="B141" s="69" t="s">
        <v>245</v>
      </c>
      <c r="C141" s="22">
        <f>SUM('9.1.1'!C141,'9.1.2.'!C141)</f>
        <v>0</v>
      </c>
      <c r="D141" s="22">
        <f>SUM('9.1.1'!D141,'9.1.2.'!D141)</f>
        <v>0</v>
      </c>
    </row>
    <row r="142" spans="1:4" s="7" customFormat="1" ht="18" customHeight="1" thickBot="1">
      <c r="A142" s="27" t="s">
        <v>10</v>
      </c>
      <c r="B142" s="147" t="s">
        <v>246</v>
      </c>
      <c r="C142" s="53">
        <f>+C123+C127+C132+C137</f>
        <v>214976211</v>
      </c>
      <c r="D142" s="53">
        <f>+D123+D127+D132+D137</f>
        <v>214976211</v>
      </c>
    </row>
    <row r="143" spans="1:4" s="7" customFormat="1" ht="18" customHeight="1" thickBot="1">
      <c r="A143" s="54" t="s">
        <v>11</v>
      </c>
      <c r="B143" s="161" t="s">
        <v>247</v>
      </c>
      <c r="C143" s="53">
        <f>+C122+C142</f>
        <v>876040950</v>
      </c>
      <c r="D143" s="53">
        <f>+D122+D142</f>
        <v>895749934</v>
      </c>
    </row>
    <row r="144" spans="1:4" s="7" customFormat="1" ht="18" customHeight="1" thickBot="1">
      <c r="A144" s="55"/>
      <c r="B144" s="56"/>
      <c r="C144" s="42"/>
      <c r="D144" s="42"/>
    </row>
    <row r="145" spans="1:5" s="7" customFormat="1" ht="18" customHeight="1" thickBot="1">
      <c r="A145" s="57" t="s">
        <v>307</v>
      </c>
      <c r="B145" s="58"/>
      <c r="C145" s="22">
        <f>SUM('9.1.1'!C145,'9.1.2.'!C145)</f>
        <v>12</v>
      </c>
      <c r="D145" s="22">
        <f>SUM('9.1.1'!D145,'9.1.2.'!D145)</f>
        <v>11</v>
      </c>
      <c r="E145" s="15"/>
    </row>
    <row r="146" spans="1:4" s="13" customFormat="1" ht="18" customHeight="1" thickBot="1">
      <c r="A146" s="57" t="s">
        <v>102</v>
      </c>
      <c r="B146" s="58"/>
      <c r="C146" s="22">
        <f>SUM('9.1.1'!C146,'9.1.2.'!C146)</f>
        <v>3</v>
      </c>
      <c r="D146" s="22">
        <f>SUM('9.1.1'!D146,'9.1.2.'!D146)</f>
        <v>2</v>
      </c>
    </row>
    <row r="147" spans="3:4" s="7" customFormat="1" ht="18" customHeight="1">
      <c r="C147" s="16"/>
      <c r="D147" s="16"/>
    </row>
  </sheetData>
  <sheetProtection/>
  <mergeCells count="4">
    <mergeCell ref="B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CE,Félkövér"&amp;14
Nagymányok Város Önkormányzatának&amp;R&amp;"Times New Roman CE,Félkövér dőlt"&amp;11 9.1. melléklet a 9/2019 (XI.29.)  önkormányzati rendelethez</oddHeader>
  </headerFooter>
  <rowBreaks count="1" manualBreakCount="1">
    <brk id="8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tabSelected="1" view="pageLayout" workbookViewId="0" topLeftCell="A1">
      <selection activeCell="A1" sqref="A1:O1"/>
    </sheetView>
  </sheetViews>
  <sheetFormatPr defaultColWidth="9.00390625" defaultRowHeight="12.75"/>
  <cols>
    <col min="1" max="1" width="7.625" style="3" customWidth="1"/>
    <col min="2" max="2" width="64.125" style="3" customWidth="1"/>
    <col min="3" max="3" width="28.00390625" style="4" customWidth="1"/>
    <col min="4" max="4" width="23.50390625" style="4" customWidth="1"/>
    <col min="5" max="16384" width="9.375" style="5" customWidth="1"/>
  </cols>
  <sheetData>
    <row r="1" spans="1:7" s="7" customFormat="1" ht="39" customHeight="1">
      <c r="A1" s="284" t="s">
        <v>370</v>
      </c>
      <c r="B1" s="284"/>
      <c r="C1" s="284"/>
      <c r="D1" s="284"/>
      <c r="E1" s="173"/>
      <c r="F1" s="173"/>
      <c r="G1" s="173"/>
    </row>
    <row r="2" spans="1:3" s="7" customFormat="1" ht="18" customHeight="1">
      <c r="A2" s="137"/>
      <c r="B2" s="283" t="s">
        <v>313</v>
      </c>
      <c r="C2" s="283"/>
    </row>
    <row r="3" spans="1:3" s="13" customFormat="1" ht="18" customHeight="1">
      <c r="A3" s="272" t="s">
        <v>0</v>
      </c>
      <c r="B3" s="272"/>
      <c r="C3" s="272"/>
    </row>
    <row r="4" spans="1:4" s="13" customFormat="1" ht="18" customHeight="1" thickBot="1">
      <c r="A4" s="273"/>
      <c r="B4" s="273"/>
      <c r="C4" s="8"/>
      <c r="D4" s="8" t="s">
        <v>372</v>
      </c>
    </row>
    <row r="5" spans="1:4" s="13" customFormat="1" ht="29.25" thickBot="1">
      <c r="A5" s="184" t="s">
        <v>37</v>
      </c>
      <c r="B5" s="185" t="s">
        <v>1</v>
      </c>
      <c r="C5" s="186" t="s">
        <v>284</v>
      </c>
      <c r="D5" s="186" t="s">
        <v>332</v>
      </c>
    </row>
    <row r="6" spans="1:4" s="13" customFormat="1" ht="19.5" thickBot="1">
      <c r="A6" s="177">
        <v>1</v>
      </c>
      <c r="B6" s="178">
        <v>2</v>
      </c>
      <c r="C6" s="179">
        <v>3</v>
      </c>
      <c r="D6" s="179">
        <v>4</v>
      </c>
    </row>
    <row r="7" spans="1:4" s="13" customFormat="1" ht="19.5" thickBot="1">
      <c r="A7" s="19" t="s">
        <v>2</v>
      </c>
      <c r="B7" s="143" t="s">
        <v>126</v>
      </c>
      <c r="C7" s="20">
        <f>SUM(C8:C11)</f>
        <v>173437622</v>
      </c>
      <c r="D7" s="20">
        <f>SUM(D8:D13)</f>
        <v>181141345</v>
      </c>
    </row>
    <row r="8" spans="1:4" s="13" customFormat="1" ht="27">
      <c r="A8" s="28" t="s">
        <v>49</v>
      </c>
      <c r="B8" s="136" t="s">
        <v>290</v>
      </c>
      <c r="C8" s="22">
        <v>68777184</v>
      </c>
      <c r="D8" s="22">
        <v>68777184</v>
      </c>
    </row>
    <row r="9" spans="1:4" s="13" customFormat="1" ht="27">
      <c r="A9" s="29" t="s">
        <v>50</v>
      </c>
      <c r="B9" s="60" t="s">
        <v>291</v>
      </c>
      <c r="C9" s="24">
        <v>54487601</v>
      </c>
      <c r="D9" s="24">
        <v>54487601</v>
      </c>
    </row>
    <row r="10" spans="1:4" s="13" customFormat="1" ht="27">
      <c r="A10" s="29" t="s">
        <v>51</v>
      </c>
      <c r="B10" s="60" t="s">
        <v>292</v>
      </c>
      <c r="C10" s="24">
        <v>47372897</v>
      </c>
      <c r="D10" s="24">
        <v>47372897</v>
      </c>
    </row>
    <row r="11" spans="1:4" s="13" customFormat="1" ht="18" customHeight="1">
      <c r="A11" s="29" t="s">
        <v>286</v>
      </c>
      <c r="B11" s="60" t="s">
        <v>293</v>
      </c>
      <c r="C11" s="24">
        <v>2799940</v>
      </c>
      <c r="D11" s="24">
        <v>2799940</v>
      </c>
    </row>
    <row r="12" spans="1:4" s="13" customFormat="1" ht="25.5">
      <c r="A12" s="29" t="s">
        <v>60</v>
      </c>
      <c r="B12" s="144" t="s">
        <v>295</v>
      </c>
      <c r="C12" s="25"/>
      <c r="D12" s="191">
        <v>7307400</v>
      </c>
    </row>
    <row r="13" spans="1:4" s="13" customFormat="1" ht="19.5" thickBot="1">
      <c r="A13" s="30" t="s">
        <v>287</v>
      </c>
      <c r="B13" s="60" t="s">
        <v>294</v>
      </c>
      <c r="C13" s="26"/>
      <c r="D13" s="192">
        <v>396323</v>
      </c>
    </row>
    <row r="14" spans="1:4" s="13" customFormat="1" ht="19.5" thickBot="1">
      <c r="A14" s="27" t="s">
        <v>3</v>
      </c>
      <c r="B14" s="145" t="s">
        <v>320</v>
      </c>
      <c r="C14" s="20">
        <f>+C15+C16+C17+C18+C19</f>
        <v>20242200</v>
      </c>
      <c r="D14" s="20">
        <f>+D15+D16+D17+D18+D19</f>
        <v>40969561</v>
      </c>
    </row>
    <row r="15" spans="1:4" s="13" customFormat="1" ht="18.75">
      <c r="A15" s="28" t="s">
        <v>55</v>
      </c>
      <c r="B15" s="136" t="s">
        <v>127</v>
      </c>
      <c r="C15" s="22"/>
      <c r="D15" s="22"/>
    </row>
    <row r="16" spans="1:4" s="13" customFormat="1" ht="18.75">
      <c r="A16" s="29" t="s">
        <v>56</v>
      </c>
      <c r="B16" s="60" t="s">
        <v>128</v>
      </c>
      <c r="C16" s="24"/>
      <c r="D16" s="24"/>
    </row>
    <row r="17" spans="1:4" s="13" customFormat="1" ht="27">
      <c r="A17" s="29" t="s">
        <v>57</v>
      </c>
      <c r="B17" s="60" t="s">
        <v>275</v>
      </c>
      <c r="C17" s="24"/>
      <c r="D17" s="24"/>
    </row>
    <row r="18" spans="1:4" s="13" customFormat="1" ht="18" customHeight="1">
      <c r="A18" s="29" t="s">
        <v>58</v>
      </c>
      <c r="B18" s="60" t="s">
        <v>276</v>
      </c>
      <c r="C18" s="24"/>
      <c r="D18" s="24"/>
    </row>
    <row r="19" spans="1:4" s="13" customFormat="1" ht="25.5">
      <c r="A19" s="29" t="s">
        <v>59</v>
      </c>
      <c r="B19" s="18" t="s">
        <v>296</v>
      </c>
      <c r="C19" s="24">
        <v>20242200</v>
      </c>
      <c r="D19" s="24">
        <v>40969561</v>
      </c>
    </row>
    <row r="20" spans="1:4" s="13" customFormat="1" ht="19.5" thickBot="1">
      <c r="A20" s="30" t="s">
        <v>65</v>
      </c>
      <c r="B20" s="146" t="s">
        <v>129</v>
      </c>
      <c r="C20" s="32"/>
      <c r="D20" s="32"/>
    </row>
    <row r="21" spans="1:4" s="13" customFormat="1" ht="26.25" thickBot="1">
      <c r="A21" s="27" t="s">
        <v>4</v>
      </c>
      <c r="B21" s="147" t="s">
        <v>321</v>
      </c>
      <c r="C21" s="20">
        <f>+C22+C23+C24+C25+C26</f>
        <v>0</v>
      </c>
      <c r="D21" s="20">
        <f>+D22+D23+D24+D25+D26</f>
        <v>0</v>
      </c>
    </row>
    <row r="22" spans="1:4" s="13" customFormat="1" ht="18.75">
      <c r="A22" s="28" t="s">
        <v>38</v>
      </c>
      <c r="B22" s="136" t="s">
        <v>288</v>
      </c>
      <c r="C22" s="22">
        <v>0</v>
      </c>
      <c r="D22" s="22">
        <v>0</v>
      </c>
    </row>
    <row r="23" spans="1:4" s="13" customFormat="1" ht="27">
      <c r="A23" s="29" t="s">
        <v>39</v>
      </c>
      <c r="B23" s="60" t="s">
        <v>130</v>
      </c>
      <c r="C23" s="22"/>
      <c r="D23" s="22"/>
    </row>
    <row r="24" spans="1:4" s="13" customFormat="1" ht="27">
      <c r="A24" s="29" t="s">
        <v>40</v>
      </c>
      <c r="B24" s="60" t="s">
        <v>277</v>
      </c>
      <c r="C24" s="22"/>
      <c r="D24" s="22"/>
    </row>
    <row r="25" spans="1:4" s="13" customFormat="1" ht="27">
      <c r="A25" s="29" t="s">
        <v>41</v>
      </c>
      <c r="B25" s="60" t="s">
        <v>278</v>
      </c>
      <c r="C25" s="22"/>
      <c r="D25" s="22"/>
    </row>
    <row r="26" spans="1:4" s="13" customFormat="1" ht="18" customHeight="1">
      <c r="A26" s="29" t="s">
        <v>77</v>
      </c>
      <c r="B26" s="60" t="s">
        <v>131</v>
      </c>
      <c r="C26" s="22"/>
      <c r="D26" s="22"/>
    </row>
    <row r="27" spans="1:4" s="13" customFormat="1" ht="18" customHeight="1" thickBot="1">
      <c r="A27" s="30" t="s">
        <v>78</v>
      </c>
      <c r="B27" s="146" t="s">
        <v>314</v>
      </c>
      <c r="C27" s="22">
        <v>0</v>
      </c>
      <c r="D27" s="22">
        <v>0</v>
      </c>
    </row>
    <row r="28" spans="1:4" s="13" customFormat="1" ht="18" customHeight="1" thickBot="1">
      <c r="A28" s="27" t="s">
        <v>79</v>
      </c>
      <c r="B28" s="147" t="s">
        <v>133</v>
      </c>
      <c r="C28" s="20">
        <f>+C29+C32+C33+C34</f>
        <v>64182140</v>
      </c>
      <c r="D28" s="20">
        <f>+D29+D32+D33+D34</f>
        <v>64182140</v>
      </c>
    </row>
    <row r="29" spans="1:4" s="13" customFormat="1" ht="18" customHeight="1">
      <c r="A29" s="28" t="s">
        <v>134</v>
      </c>
      <c r="B29" s="136" t="s">
        <v>140</v>
      </c>
      <c r="C29" s="33">
        <f>+C30+C31</f>
        <v>56962357</v>
      </c>
      <c r="D29" s="33">
        <f>+D30+D31</f>
        <v>56962357</v>
      </c>
    </row>
    <row r="30" spans="1:4" s="13" customFormat="1" ht="18.75">
      <c r="A30" s="29" t="s">
        <v>135</v>
      </c>
      <c r="B30" s="60" t="s">
        <v>298</v>
      </c>
      <c r="C30" s="22">
        <v>1913763</v>
      </c>
      <c r="D30" s="22">
        <v>1913763</v>
      </c>
    </row>
    <row r="31" spans="1:4" s="13" customFormat="1" ht="18" customHeight="1">
      <c r="A31" s="29" t="s">
        <v>136</v>
      </c>
      <c r="B31" s="60" t="s">
        <v>299</v>
      </c>
      <c r="C31" s="22">
        <v>55048594</v>
      </c>
      <c r="D31" s="22">
        <v>55048594</v>
      </c>
    </row>
    <row r="32" spans="1:4" s="13" customFormat="1" ht="18" customHeight="1">
      <c r="A32" s="29" t="s">
        <v>137</v>
      </c>
      <c r="B32" s="60" t="s">
        <v>300</v>
      </c>
      <c r="C32" s="22">
        <v>6520562</v>
      </c>
      <c r="D32" s="22">
        <v>6520562</v>
      </c>
    </row>
    <row r="33" spans="1:4" s="13" customFormat="1" ht="18" customHeight="1">
      <c r="A33" s="29" t="s">
        <v>138</v>
      </c>
      <c r="B33" s="60" t="s">
        <v>141</v>
      </c>
      <c r="C33" s="22"/>
      <c r="D33" s="22"/>
    </row>
    <row r="34" spans="1:4" s="13" customFormat="1" ht="18" customHeight="1" thickBot="1">
      <c r="A34" s="30" t="s">
        <v>139</v>
      </c>
      <c r="B34" s="146" t="s">
        <v>142</v>
      </c>
      <c r="C34" s="22">
        <v>699221</v>
      </c>
      <c r="D34" s="22">
        <v>699221</v>
      </c>
    </row>
    <row r="35" spans="1:4" s="13" customFormat="1" ht="18" customHeight="1" thickBot="1">
      <c r="A35" s="27" t="s">
        <v>6</v>
      </c>
      <c r="B35" s="147" t="s">
        <v>143</v>
      </c>
      <c r="C35" s="20">
        <f>SUM(C36:C45)</f>
        <v>89505231</v>
      </c>
      <c r="D35" s="20">
        <f>SUM(D36:D45)</f>
        <v>100178188</v>
      </c>
    </row>
    <row r="36" spans="1:4" s="13" customFormat="1" ht="18" customHeight="1">
      <c r="A36" s="28" t="s">
        <v>42</v>
      </c>
      <c r="B36" s="136" t="s">
        <v>146</v>
      </c>
      <c r="C36" s="22"/>
      <c r="D36" s="22"/>
    </row>
    <row r="37" spans="1:4" s="13" customFormat="1" ht="18" customHeight="1">
      <c r="A37" s="29" t="s">
        <v>43</v>
      </c>
      <c r="B37" s="60" t="s">
        <v>301</v>
      </c>
      <c r="C37" s="22">
        <v>78805765</v>
      </c>
      <c r="D37" s="22">
        <v>89478722</v>
      </c>
    </row>
    <row r="38" spans="1:4" s="13" customFormat="1" ht="18" customHeight="1">
      <c r="A38" s="29" t="s">
        <v>44</v>
      </c>
      <c r="B38" s="60" t="s">
        <v>302</v>
      </c>
      <c r="C38" s="22">
        <v>903183</v>
      </c>
      <c r="D38" s="22">
        <v>903183</v>
      </c>
    </row>
    <row r="39" spans="1:4" s="13" customFormat="1" ht="18" customHeight="1">
      <c r="A39" s="29" t="s">
        <v>81</v>
      </c>
      <c r="B39" s="60" t="s">
        <v>303</v>
      </c>
      <c r="C39" s="22"/>
      <c r="D39" s="22"/>
    </row>
    <row r="40" spans="1:4" s="13" customFormat="1" ht="18" customHeight="1">
      <c r="A40" s="29" t="s">
        <v>82</v>
      </c>
      <c r="B40" s="60" t="s">
        <v>304</v>
      </c>
      <c r="C40" s="22">
        <v>0</v>
      </c>
      <c r="D40" s="22">
        <v>0</v>
      </c>
    </row>
    <row r="41" spans="1:4" s="13" customFormat="1" ht="18" customHeight="1">
      <c r="A41" s="29" t="s">
        <v>83</v>
      </c>
      <c r="B41" s="60" t="s">
        <v>305</v>
      </c>
      <c r="C41" s="22">
        <v>9796283</v>
      </c>
      <c r="D41" s="22">
        <v>9796283</v>
      </c>
    </row>
    <row r="42" spans="1:4" s="13" customFormat="1" ht="18" customHeight="1">
      <c r="A42" s="29" t="s">
        <v>84</v>
      </c>
      <c r="B42" s="60" t="s">
        <v>147</v>
      </c>
      <c r="C42" s="22"/>
      <c r="D42" s="22"/>
    </row>
    <row r="43" spans="1:4" s="13" customFormat="1" ht="18" customHeight="1">
      <c r="A43" s="29" t="s">
        <v>85</v>
      </c>
      <c r="B43" s="60" t="s">
        <v>148</v>
      </c>
      <c r="C43" s="22"/>
      <c r="D43" s="22"/>
    </row>
    <row r="44" spans="1:4" s="13" customFormat="1" ht="18" customHeight="1">
      <c r="A44" s="29" t="s">
        <v>144</v>
      </c>
      <c r="B44" s="60" t="s">
        <v>336</v>
      </c>
      <c r="C44" s="22"/>
      <c r="D44" s="22"/>
    </row>
    <row r="45" spans="1:4" s="13" customFormat="1" ht="18" customHeight="1" thickBot="1">
      <c r="A45" s="30" t="s">
        <v>145</v>
      </c>
      <c r="B45" s="146" t="s">
        <v>306</v>
      </c>
      <c r="C45" s="22"/>
      <c r="D45" s="22"/>
    </row>
    <row r="46" spans="1:4" s="13" customFormat="1" ht="18" customHeight="1" thickBot="1">
      <c r="A46" s="27" t="s">
        <v>7</v>
      </c>
      <c r="B46" s="147" t="s">
        <v>150</v>
      </c>
      <c r="C46" s="20">
        <f>SUM(C47:C51)</f>
        <v>0</v>
      </c>
      <c r="D46" s="20">
        <f>SUM(D47:D51)</f>
        <v>0</v>
      </c>
    </row>
    <row r="47" spans="1:4" s="13" customFormat="1" ht="18" customHeight="1">
      <c r="A47" s="28" t="s">
        <v>45</v>
      </c>
      <c r="B47" s="136" t="s">
        <v>154</v>
      </c>
      <c r="C47" s="187">
        <v>0</v>
      </c>
      <c r="D47" s="187">
        <v>0</v>
      </c>
    </row>
    <row r="48" spans="1:4" s="13" customFormat="1" ht="18" customHeight="1">
      <c r="A48" s="29" t="s">
        <v>46</v>
      </c>
      <c r="B48" s="60" t="s">
        <v>155</v>
      </c>
      <c r="C48" s="22"/>
      <c r="D48" s="22"/>
    </row>
    <row r="49" spans="1:4" s="13" customFormat="1" ht="18.75">
      <c r="A49" s="29" t="s">
        <v>151</v>
      </c>
      <c r="B49" s="60" t="s">
        <v>156</v>
      </c>
      <c r="C49" s="22"/>
      <c r="D49" s="22"/>
    </row>
    <row r="50" spans="1:4" s="13" customFormat="1" ht="18.75">
      <c r="A50" s="29" t="s">
        <v>152</v>
      </c>
      <c r="B50" s="60" t="s">
        <v>157</v>
      </c>
      <c r="C50" s="22"/>
      <c r="D50" s="22"/>
    </row>
    <row r="51" spans="1:4" s="13" customFormat="1" ht="19.5" thickBot="1">
      <c r="A51" s="30" t="s">
        <v>153</v>
      </c>
      <c r="B51" s="146" t="s">
        <v>158</v>
      </c>
      <c r="C51" s="22"/>
      <c r="D51" s="22"/>
    </row>
    <row r="52" spans="1:4" s="13" customFormat="1" ht="26.25" thickBot="1">
      <c r="A52" s="27" t="s">
        <v>86</v>
      </c>
      <c r="B52" s="147" t="s">
        <v>297</v>
      </c>
      <c r="C52" s="20">
        <f>SUM(C53:C55)</f>
        <v>0</v>
      </c>
      <c r="D52" s="20">
        <f>SUM(D53:D55)</f>
        <v>0</v>
      </c>
    </row>
    <row r="53" spans="1:4" s="13" customFormat="1" ht="27">
      <c r="A53" s="28" t="s">
        <v>47</v>
      </c>
      <c r="B53" s="136" t="s">
        <v>280</v>
      </c>
      <c r="C53" s="22"/>
      <c r="D53" s="22"/>
    </row>
    <row r="54" spans="1:4" s="13" customFormat="1" ht="18" customHeight="1">
      <c r="A54" s="29" t="s">
        <v>48</v>
      </c>
      <c r="B54" s="60" t="s">
        <v>281</v>
      </c>
      <c r="C54" s="22"/>
      <c r="D54" s="22"/>
    </row>
    <row r="55" spans="1:4" s="13" customFormat="1" ht="18.75">
      <c r="A55" s="29" t="s">
        <v>161</v>
      </c>
      <c r="B55" s="60" t="s">
        <v>337</v>
      </c>
      <c r="C55" s="22"/>
      <c r="D55" s="22"/>
    </row>
    <row r="56" spans="1:4" s="13" customFormat="1" ht="19.5" thickBot="1">
      <c r="A56" s="30" t="s">
        <v>162</v>
      </c>
      <c r="B56" s="146" t="s">
        <v>166</v>
      </c>
      <c r="C56" s="22"/>
      <c r="D56" s="22"/>
    </row>
    <row r="57" spans="1:4" s="13" customFormat="1" ht="19.5" thickBot="1">
      <c r="A57" s="27" t="s">
        <v>9</v>
      </c>
      <c r="B57" s="145" t="s">
        <v>163</v>
      </c>
      <c r="C57" s="20">
        <f>SUM(C58:C60)</f>
        <v>0</v>
      </c>
      <c r="D57" s="20">
        <f>SUM(D58:D60)</f>
        <v>0</v>
      </c>
    </row>
    <row r="58" spans="1:4" s="13" customFormat="1" ht="27">
      <c r="A58" s="28" t="s">
        <v>87</v>
      </c>
      <c r="B58" s="136" t="s">
        <v>282</v>
      </c>
      <c r="C58" s="22"/>
      <c r="D58" s="22"/>
    </row>
    <row r="59" spans="1:4" s="13" customFormat="1" ht="18.75">
      <c r="A59" s="29" t="s">
        <v>88</v>
      </c>
      <c r="B59" s="60" t="s">
        <v>283</v>
      </c>
      <c r="C59" s="22"/>
      <c r="D59" s="22"/>
    </row>
    <row r="60" spans="1:4" s="13" customFormat="1" ht="18" customHeight="1">
      <c r="A60" s="29" t="s">
        <v>106</v>
      </c>
      <c r="B60" s="60" t="s">
        <v>165</v>
      </c>
      <c r="C60" s="22"/>
      <c r="D60" s="22"/>
    </row>
    <row r="61" spans="1:4" s="13" customFormat="1" ht="18" customHeight="1" thickBot="1">
      <c r="A61" s="30" t="s">
        <v>164</v>
      </c>
      <c r="B61" s="146" t="s">
        <v>166</v>
      </c>
      <c r="C61" s="22"/>
      <c r="D61" s="22"/>
    </row>
    <row r="62" spans="1:4" s="13" customFormat="1" ht="19.5" thickBot="1">
      <c r="A62" s="27" t="s">
        <v>10</v>
      </c>
      <c r="B62" s="147" t="s">
        <v>167</v>
      </c>
      <c r="C62" s="20">
        <f>+C7+C14+C21+C28+C35+C46+C52+C57</f>
        <v>347367193</v>
      </c>
      <c r="D62" s="20">
        <f>+D7+D14+D21+D28+D35+D46+D52+D57</f>
        <v>386471234</v>
      </c>
    </row>
    <row r="63" spans="1:4" s="13" customFormat="1" ht="19.5" thickBot="1">
      <c r="A63" s="34" t="s">
        <v>269</v>
      </c>
      <c r="B63" s="145" t="s">
        <v>322</v>
      </c>
      <c r="C63" s="20">
        <f>SUM(C64:C66)</f>
        <v>0</v>
      </c>
      <c r="D63" s="20">
        <f>SUM(D64:D66)</f>
        <v>0</v>
      </c>
    </row>
    <row r="64" spans="1:4" s="13" customFormat="1" ht="18" customHeight="1">
      <c r="A64" s="28" t="s">
        <v>196</v>
      </c>
      <c r="B64" s="136" t="s">
        <v>168</v>
      </c>
      <c r="C64" s="22"/>
      <c r="D64" s="22"/>
    </row>
    <row r="65" spans="1:4" s="13" customFormat="1" ht="27">
      <c r="A65" s="29" t="s">
        <v>205</v>
      </c>
      <c r="B65" s="60" t="s">
        <v>169</v>
      </c>
      <c r="C65" s="22"/>
      <c r="D65" s="22"/>
    </row>
    <row r="66" spans="1:4" s="13" customFormat="1" ht="19.5" thickBot="1">
      <c r="A66" s="30" t="s">
        <v>206</v>
      </c>
      <c r="B66" s="148" t="s">
        <v>170</v>
      </c>
      <c r="C66" s="22"/>
      <c r="D66" s="22"/>
    </row>
    <row r="67" spans="1:4" s="13" customFormat="1" ht="19.5" thickBot="1">
      <c r="A67" s="34" t="s">
        <v>171</v>
      </c>
      <c r="B67" s="145" t="s">
        <v>172</v>
      </c>
      <c r="C67" s="20">
        <f>SUM(C68:C71)</f>
        <v>0</v>
      </c>
      <c r="D67" s="20">
        <f>SUM(D68:D71)</f>
        <v>0</v>
      </c>
    </row>
    <row r="68" spans="1:4" s="13" customFormat="1" ht="18.75">
      <c r="A68" s="28" t="s">
        <v>69</v>
      </c>
      <c r="B68" s="136" t="s">
        <v>173</v>
      </c>
      <c r="C68" s="22"/>
      <c r="D68" s="22"/>
    </row>
    <row r="69" spans="1:4" s="13" customFormat="1" ht="18" customHeight="1">
      <c r="A69" s="29" t="s">
        <v>70</v>
      </c>
      <c r="B69" s="60" t="s">
        <v>174</v>
      </c>
      <c r="C69" s="22"/>
      <c r="D69" s="22"/>
    </row>
    <row r="70" spans="1:4" s="13" customFormat="1" ht="18" customHeight="1">
      <c r="A70" s="29" t="s">
        <v>197</v>
      </c>
      <c r="B70" s="60" t="s">
        <v>175</v>
      </c>
      <c r="C70" s="22"/>
      <c r="D70" s="22"/>
    </row>
    <row r="71" spans="1:4" s="13" customFormat="1" ht="18" customHeight="1" thickBot="1">
      <c r="A71" s="30" t="s">
        <v>198</v>
      </c>
      <c r="B71" s="146" t="s">
        <v>176</v>
      </c>
      <c r="C71" s="22"/>
      <c r="D71" s="22"/>
    </row>
    <row r="72" spans="1:4" s="13" customFormat="1" ht="18" customHeight="1" thickBot="1">
      <c r="A72" s="34" t="s">
        <v>177</v>
      </c>
      <c r="B72" s="145" t="s">
        <v>178</v>
      </c>
      <c r="C72" s="20">
        <f>SUM(C73)</f>
        <v>526173757</v>
      </c>
      <c r="D72" s="20">
        <f>SUM(D73)</f>
        <v>506518700</v>
      </c>
    </row>
    <row r="73" spans="1:4" s="13" customFormat="1" ht="18" customHeight="1">
      <c r="A73" s="28" t="s">
        <v>199</v>
      </c>
      <c r="B73" s="136" t="s">
        <v>179</v>
      </c>
      <c r="C73" s="22">
        <v>526173757</v>
      </c>
      <c r="D73" s="22">
        <v>506518700</v>
      </c>
    </row>
    <row r="74" spans="1:4" s="13" customFormat="1" ht="18" customHeight="1" thickBot="1">
      <c r="A74" s="30" t="s">
        <v>200</v>
      </c>
      <c r="B74" s="136" t="s">
        <v>327</v>
      </c>
      <c r="C74" s="22"/>
      <c r="D74" s="22"/>
    </row>
    <row r="75" spans="1:4" s="13" customFormat="1" ht="18" customHeight="1" thickBot="1">
      <c r="A75" s="34" t="s">
        <v>180</v>
      </c>
      <c r="B75" s="145" t="s">
        <v>181</v>
      </c>
      <c r="C75" s="20">
        <f>SUM(C76:C78)</f>
        <v>0</v>
      </c>
      <c r="D75" s="20">
        <f>SUM(D76:D78)</f>
        <v>0</v>
      </c>
    </row>
    <row r="76" spans="1:4" s="13" customFormat="1" ht="18" customHeight="1">
      <c r="A76" s="28" t="s">
        <v>201</v>
      </c>
      <c r="B76" s="136" t="s">
        <v>310</v>
      </c>
      <c r="C76" s="22"/>
      <c r="D76" s="22"/>
    </row>
    <row r="77" spans="1:4" s="13" customFormat="1" ht="18" customHeight="1">
      <c r="A77" s="29" t="s">
        <v>202</v>
      </c>
      <c r="B77" s="60" t="s">
        <v>182</v>
      </c>
      <c r="C77" s="22"/>
      <c r="D77" s="22"/>
    </row>
    <row r="78" spans="1:4" s="13" customFormat="1" ht="19.5" thickBot="1">
      <c r="A78" s="30" t="s">
        <v>203</v>
      </c>
      <c r="B78" s="146" t="s">
        <v>319</v>
      </c>
      <c r="C78" s="22"/>
      <c r="D78" s="22"/>
    </row>
    <row r="79" spans="1:4" s="13" customFormat="1" ht="20.25" customHeight="1" thickBot="1">
      <c r="A79" s="34" t="s">
        <v>184</v>
      </c>
      <c r="B79" s="145" t="s">
        <v>204</v>
      </c>
      <c r="C79" s="20">
        <f>SUM(C80:C83)</f>
        <v>0</v>
      </c>
      <c r="D79" s="20">
        <f>SUM(D80:D83)</f>
        <v>0</v>
      </c>
    </row>
    <row r="80" spans="1:4" s="13" customFormat="1" ht="18" customHeight="1">
      <c r="A80" s="35" t="s">
        <v>185</v>
      </c>
      <c r="B80" s="136" t="s">
        <v>186</v>
      </c>
      <c r="C80" s="22"/>
      <c r="D80" s="22"/>
    </row>
    <row r="81" spans="1:4" s="13" customFormat="1" ht="18" customHeight="1">
      <c r="A81" s="36" t="s">
        <v>187</v>
      </c>
      <c r="B81" s="60" t="s">
        <v>188</v>
      </c>
      <c r="C81" s="22"/>
      <c r="D81" s="22"/>
    </row>
    <row r="82" spans="1:4" s="13" customFormat="1" ht="30">
      <c r="A82" s="36" t="s">
        <v>189</v>
      </c>
      <c r="B82" s="60" t="s">
        <v>190</v>
      </c>
      <c r="C82" s="22"/>
      <c r="D82" s="22"/>
    </row>
    <row r="83" spans="1:4" s="13" customFormat="1" ht="18" customHeight="1" thickBot="1">
      <c r="A83" s="37" t="s">
        <v>191</v>
      </c>
      <c r="B83" s="146" t="s">
        <v>192</v>
      </c>
      <c r="C83" s="22"/>
      <c r="D83" s="22"/>
    </row>
    <row r="84" spans="1:4" s="13" customFormat="1" ht="19.5" thickBot="1">
      <c r="A84" s="34" t="s">
        <v>193</v>
      </c>
      <c r="B84" s="145" t="s">
        <v>318</v>
      </c>
      <c r="C84" s="22"/>
      <c r="D84" s="22"/>
    </row>
    <row r="85" spans="1:4" s="7" customFormat="1" ht="18" customHeight="1" thickBot="1">
      <c r="A85" s="34" t="s">
        <v>194</v>
      </c>
      <c r="B85" s="149" t="s">
        <v>195</v>
      </c>
      <c r="C85" s="20">
        <f>+C63+C67+C72+C75+C79+C84</f>
        <v>526173757</v>
      </c>
      <c r="D85" s="20">
        <f>+D63+D67+D72+D75+D79+D84</f>
        <v>506518700</v>
      </c>
    </row>
    <row r="86" spans="1:4" s="14" customFormat="1" ht="18" customHeight="1" thickBot="1">
      <c r="A86" s="39" t="s">
        <v>207</v>
      </c>
      <c r="B86" s="150" t="s">
        <v>273</v>
      </c>
      <c r="C86" s="20">
        <f>+C62+C85</f>
        <v>873540950</v>
      </c>
      <c r="D86" s="20">
        <f>+D62+D85</f>
        <v>892989934</v>
      </c>
    </row>
    <row r="87" spans="1:4" s="7" customFormat="1" ht="18" customHeight="1" thickBot="1">
      <c r="A87" s="40"/>
      <c r="B87" s="151"/>
      <c r="C87" s="41"/>
      <c r="D87" s="41"/>
    </row>
    <row r="88" spans="1:4" s="13" customFormat="1" ht="18" customHeight="1" thickBot="1">
      <c r="A88" s="139" t="s">
        <v>32</v>
      </c>
      <c r="B88" s="152"/>
      <c r="C88" s="140"/>
      <c r="D88" s="140"/>
    </row>
    <row r="89" spans="1:4" s="7" customFormat="1" ht="18" customHeight="1" thickBot="1">
      <c r="A89" s="27" t="s">
        <v>2</v>
      </c>
      <c r="B89" s="153" t="s">
        <v>316</v>
      </c>
      <c r="C89" s="141">
        <f>SUM(C90:C94)</f>
        <v>137522739</v>
      </c>
      <c r="D89" s="141">
        <f>SUM(D90:D94)</f>
        <v>147801563</v>
      </c>
    </row>
    <row r="90" spans="1:4" s="7" customFormat="1" ht="18" customHeight="1">
      <c r="A90" s="28" t="s">
        <v>49</v>
      </c>
      <c r="B90" s="154" t="s">
        <v>29</v>
      </c>
      <c r="C90" s="22">
        <v>47425090</v>
      </c>
      <c r="D90" s="22">
        <v>48375090</v>
      </c>
    </row>
    <row r="91" spans="1:4" s="7" customFormat="1" ht="18" customHeight="1">
      <c r="A91" s="29" t="s">
        <v>50</v>
      </c>
      <c r="B91" s="62" t="s">
        <v>89</v>
      </c>
      <c r="C91" s="22">
        <v>9746176</v>
      </c>
      <c r="D91" s="22">
        <v>10396176</v>
      </c>
    </row>
    <row r="92" spans="1:4" s="7" customFormat="1" ht="18" customHeight="1">
      <c r="A92" s="29" t="s">
        <v>51</v>
      </c>
      <c r="B92" s="62" t="s">
        <v>68</v>
      </c>
      <c r="C92" s="22">
        <v>64288513</v>
      </c>
      <c r="D92" s="22">
        <v>69732137</v>
      </c>
    </row>
    <row r="93" spans="1:4" s="7" customFormat="1" ht="18" customHeight="1">
      <c r="A93" s="29" t="s">
        <v>52</v>
      </c>
      <c r="B93" s="155" t="s">
        <v>90</v>
      </c>
      <c r="C93" s="22">
        <v>7352240</v>
      </c>
      <c r="D93" s="22">
        <v>10072440</v>
      </c>
    </row>
    <row r="94" spans="1:4" s="7" customFormat="1" ht="18" customHeight="1">
      <c r="A94" s="29" t="s">
        <v>60</v>
      </c>
      <c r="B94" s="156" t="s">
        <v>91</v>
      </c>
      <c r="C94" s="32">
        <f>SUM(C95:C104)</f>
        <v>8710720</v>
      </c>
      <c r="D94" s="32">
        <f>SUM(D95:D104)</f>
        <v>9225720</v>
      </c>
    </row>
    <row r="95" spans="1:4" s="7" customFormat="1" ht="18" customHeight="1">
      <c r="A95" s="29" t="s">
        <v>53</v>
      </c>
      <c r="B95" s="62" t="s">
        <v>210</v>
      </c>
      <c r="C95" s="22"/>
      <c r="D95" s="22">
        <v>775000</v>
      </c>
    </row>
    <row r="96" spans="1:4" s="7" customFormat="1" ht="18" customHeight="1">
      <c r="A96" s="29" t="s">
        <v>54</v>
      </c>
      <c r="B96" s="64" t="s">
        <v>211</v>
      </c>
      <c r="C96" s="22"/>
      <c r="D96" s="22"/>
    </row>
    <row r="97" spans="1:4" s="7" customFormat="1" ht="18" customHeight="1">
      <c r="A97" s="29" t="s">
        <v>61</v>
      </c>
      <c r="B97" s="62" t="s">
        <v>212</v>
      </c>
      <c r="C97" s="22"/>
      <c r="D97" s="22"/>
    </row>
    <row r="98" spans="1:4" s="7" customFormat="1" ht="18" customHeight="1">
      <c r="A98" s="29" t="s">
        <v>62</v>
      </c>
      <c r="B98" s="62" t="s">
        <v>323</v>
      </c>
      <c r="C98" s="22"/>
      <c r="D98" s="22"/>
    </row>
    <row r="99" spans="1:4" s="7" customFormat="1" ht="18" customHeight="1">
      <c r="A99" s="29" t="s">
        <v>63</v>
      </c>
      <c r="B99" s="64" t="s">
        <v>214</v>
      </c>
      <c r="C99" s="22">
        <v>2600000</v>
      </c>
      <c r="D99" s="22">
        <v>2600000</v>
      </c>
    </row>
    <row r="100" spans="1:4" s="7" customFormat="1" ht="18" customHeight="1">
      <c r="A100" s="29" t="s">
        <v>64</v>
      </c>
      <c r="B100" s="64" t="s">
        <v>215</v>
      </c>
      <c r="C100" s="22"/>
      <c r="D100" s="22"/>
    </row>
    <row r="101" spans="1:4" s="7" customFormat="1" ht="18" customHeight="1">
      <c r="A101" s="29" t="s">
        <v>66</v>
      </c>
      <c r="B101" s="62" t="s">
        <v>324</v>
      </c>
      <c r="C101" s="22"/>
      <c r="D101" s="22"/>
    </row>
    <row r="102" spans="1:4" s="7" customFormat="1" ht="18" customHeight="1">
      <c r="A102" s="49" t="s">
        <v>92</v>
      </c>
      <c r="B102" s="65" t="s">
        <v>217</v>
      </c>
      <c r="C102" s="22"/>
      <c r="D102" s="22"/>
    </row>
    <row r="103" spans="1:4" s="7" customFormat="1" ht="18" customHeight="1">
      <c r="A103" s="29" t="s">
        <v>208</v>
      </c>
      <c r="B103" s="65" t="s">
        <v>218</v>
      </c>
      <c r="C103" s="22"/>
      <c r="D103" s="22"/>
    </row>
    <row r="104" spans="1:4" s="7" customFormat="1" ht="18" customHeight="1" thickBot="1">
      <c r="A104" s="50" t="s">
        <v>209</v>
      </c>
      <c r="B104" s="66" t="s">
        <v>219</v>
      </c>
      <c r="C104" s="22">
        <v>6110720</v>
      </c>
      <c r="D104" s="22">
        <v>5850720</v>
      </c>
    </row>
    <row r="105" spans="1:4" s="7" customFormat="1" ht="18" customHeight="1" thickBot="1">
      <c r="A105" s="27" t="s">
        <v>3</v>
      </c>
      <c r="B105" s="157" t="s">
        <v>317</v>
      </c>
      <c r="C105" s="20">
        <f>+C106+C108+C110</f>
        <v>518042000</v>
      </c>
      <c r="D105" s="20">
        <f>+D106+D108+D110</f>
        <v>530212160</v>
      </c>
    </row>
    <row r="106" spans="1:4" s="7" customFormat="1" ht="18" customHeight="1">
      <c r="A106" s="28" t="s">
        <v>55</v>
      </c>
      <c r="B106" s="62" t="s">
        <v>105</v>
      </c>
      <c r="C106" s="22">
        <v>488042000</v>
      </c>
      <c r="D106" s="22">
        <v>331788800</v>
      </c>
    </row>
    <row r="107" spans="1:4" s="7" customFormat="1" ht="18" customHeight="1">
      <c r="A107" s="28" t="s">
        <v>56</v>
      </c>
      <c r="B107" s="65" t="s">
        <v>223</v>
      </c>
      <c r="C107" s="22"/>
      <c r="D107" s="22"/>
    </row>
    <row r="108" spans="1:4" s="7" customFormat="1" ht="18.75">
      <c r="A108" s="28" t="s">
        <v>57</v>
      </c>
      <c r="B108" s="65" t="s">
        <v>93</v>
      </c>
      <c r="C108" s="22">
        <v>30000000</v>
      </c>
      <c r="D108" s="22">
        <v>198423360</v>
      </c>
    </row>
    <row r="109" spans="1:4" s="7" customFormat="1" ht="18.75">
      <c r="A109" s="28" t="s">
        <v>58</v>
      </c>
      <c r="B109" s="65" t="s">
        <v>224</v>
      </c>
      <c r="C109" s="22">
        <v>0</v>
      </c>
      <c r="D109" s="22">
        <v>0</v>
      </c>
    </row>
    <row r="110" spans="1:4" s="7" customFormat="1" ht="18.75">
      <c r="A110" s="28" t="s">
        <v>59</v>
      </c>
      <c r="B110" s="158" t="s">
        <v>107</v>
      </c>
      <c r="C110" s="51">
        <f>SUM(C111:C118)</f>
        <v>0</v>
      </c>
      <c r="D110" s="51">
        <f>SUM(D111:D118)</f>
        <v>0</v>
      </c>
    </row>
    <row r="111" spans="1:4" s="7" customFormat="1" ht="25.5">
      <c r="A111" s="28" t="s">
        <v>65</v>
      </c>
      <c r="B111" s="159" t="s">
        <v>279</v>
      </c>
      <c r="C111" s="22"/>
      <c r="D111" s="22"/>
    </row>
    <row r="112" spans="1:4" s="7" customFormat="1" ht="25.5">
      <c r="A112" s="28" t="s">
        <v>67</v>
      </c>
      <c r="B112" s="69" t="s">
        <v>229</v>
      </c>
      <c r="C112" s="22"/>
      <c r="D112" s="22"/>
    </row>
    <row r="113" spans="1:4" s="7" customFormat="1" ht="25.5">
      <c r="A113" s="28" t="s">
        <v>94</v>
      </c>
      <c r="B113" s="62" t="s">
        <v>213</v>
      </c>
      <c r="C113" s="22"/>
      <c r="D113" s="22"/>
    </row>
    <row r="114" spans="1:4" s="7" customFormat="1" ht="18.75">
      <c r="A114" s="28" t="s">
        <v>95</v>
      </c>
      <c r="B114" s="62" t="s">
        <v>228</v>
      </c>
      <c r="C114" s="22"/>
      <c r="D114" s="22"/>
    </row>
    <row r="115" spans="1:4" s="7" customFormat="1" ht="18.75">
      <c r="A115" s="28" t="s">
        <v>96</v>
      </c>
      <c r="B115" s="62" t="s">
        <v>227</v>
      </c>
      <c r="C115" s="22"/>
      <c r="D115" s="22"/>
    </row>
    <row r="116" spans="1:4" s="7" customFormat="1" ht="18" customHeight="1">
      <c r="A116" s="28" t="s">
        <v>220</v>
      </c>
      <c r="B116" s="62" t="s">
        <v>324</v>
      </c>
      <c r="C116" s="22"/>
      <c r="D116" s="22"/>
    </row>
    <row r="117" spans="1:4" s="7" customFormat="1" ht="18" customHeight="1">
      <c r="A117" s="28" t="s">
        <v>221</v>
      </c>
      <c r="B117" s="62" t="s">
        <v>226</v>
      </c>
      <c r="C117" s="22"/>
      <c r="D117" s="22"/>
    </row>
    <row r="118" spans="1:4" s="7" customFormat="1" ht="18" customHeight="1" thickBot="1">
      <c r="A118" s="49" t="s">
        <v>222</v>
      </c>
      <c r="B118" s="62" t="s">
        <v>328</v>
      </c>
      <c r="C118" s="22"/>
      <c r="D118" s="22"/>
    </row>
    <row r="119" spans="1:4" s="7" customFormat="1" ht="18" customHeight="1" thickBot="1">
      <c r="A119" s="27" t="s">
        <v>4</v>
      </c>
      <c r="B119" s="147" t="s">
        <v>230</v>
      </c>
      <c r="C119" s="20">
        <f>+C120+C121</f>
        <v>3000000</v>
      </c>
      <c r="D119" s="20">
        <f>+D120+D121</f>
        <v>0</v>
      </c>
    </row>
    <row r="120" spans="1:4" s="7" customFormat="1" ht="18" customHeight="1">
      <c r="A120" s="28" t="s">
        <v>38</v>
      </c>
      <c r="B120" s="69" t="s">
        <v>33</v>
      </c>
      <c r="C120" s="22">
        <v>3000000</v>
      </c>
      <c r="D120" s="22">
        <v>0</v>
      </c>
    </row>
    <row r="121" spans="1:4" s="7" customFormat="1" ht="18" customHeight="1" thickBot="1">
      <c r="A121" s="30" t="s">
        <v>39</v>
      </c>
      <c r="B121" s="65" t="s">
        <v>34</v>
      </c>
      <c r="C121" s="22">
        <v>0</v>
      </c>
      <c r="D121" s="22">
        <v>0</v>
      </c>
    </row>
    <row r="122" spans="1:4" s="7" customFormat="1" ht="18" customHeight="1" thickBot="1">
      <c r="A122" s="27" t="s">
        <v>5</v>
      </c>
      <c r="B122" s="147" t="s">
        <v>231</v>
      </c>
      <c r="C122" s="20">
        <f>+C89+C105+C119</f>
        <v>658564739</v>
      </c>
      <c r="D122" s="20">
        <f>+D89+D105+D119</f>
        <v>678013723</v>
      </c>
    </row>
    <row r="123" spans="1:4" s="7" customFormat="1" ht="18" customHeight="1" thickBot="1">
      <c r="A123" s="27" t="s">
        <v>6</v>
      </c>
      <c r="B123" s="147" t="s">
        <v>325</v>
      </c>
      <c r="C123" s="20">
        <f>+C124+C125+C126</f>
        <v>0</v>
      </c>
      <c r="D123" s="20">
        <f>+D124+D125+D126</f>
        <v>0</v>
      </c>
    </row>
    <row r="124" spans="1:4" s="7" customFormat="1" ht="18" customHeight="1">
      <c r="A124" s="28" t="s">
        <v>42</v>
      </c>
      <c r="B124" s="69" t="s">
        <v>232</v>
      </c>
      <c r="C124" s="22"/>
      <c r="D124" s="22"/>
    </row>
    <row r="125" spans="1:4" s="7" customFormat="1" ht="18" customHeight="1">
      <c r="A125" s="28" t="s">
        <v>43</v>
      </c>
      <c r="B125" s="69" t="s">
        <v>326</v>
      </c>
      <c r="C125" s="22"/>
      <c r="D125" s="22"/>
    </row>
    <row r="126" spans="1:4" s="7" customFormat="1" ht="18" customHeight="1" thickBot="1">
      <c r="A126" s="49" t="s">
        <v>44</v>
      </c>
      <c r="B126" s="160" t="s">
        <v>233</v>
      </c>
      <c r="C126" s="22"/>
      <c r="D126" s="22"/>
    </row>
    <row r="127" spans="1:4" s="7" customFormat="1" ht="18" customHeight="1" thickBot="1">
      <c r="A127" s="27" t="s">
        <v>7</v>
      </c>
      <c r="B127" s="147" t="s">
        <v>268</v>
      </c>
      <c r="C127" s="20">
        <f>+C128+C129+C130+C131</f>
        <v>0</v>
      </c>
      <c r="D127" s="20">
        <f>+D128+D129+D130+D131</f>
        <v>0</v>
      </c>
    </row>
    <row r="128" spans="1:4" s="7" customFormat="1" ht="18" customHeight="1">
      <c r="A128" s="28" t="s">
        <v>45</v>
      </c>
      <c r="B128" s="69" t="s">
        <v>234</v>
      </c>
      <c r="C128" s="22"/>
      <c r="D128" s="22"/>
    </row>
    <row r="129" spans="1:4" s="7" customFormat="1" ht="18" customHeight="1">
      <c r="A129" s="28" t="s">
        <v>46</v>
      </c>
      <c r="B129" s="69" t="s">
        <v>235</v>
      </c>
      <c r="C129" s="22"/>
      <c r="D129" s="22"/>
    </row>
    <row r="130" spans="1:4" s="7" customFormat="1" ht="18" customHeight="1">
      <c r="A130" s="28" t="s">
        <v>151</v>
      </c>
      <c r="B130" s="69" t="s">
        <v>236</v>
      </c>
      <c r="C130" s="22"/>
      <c r="D130" s="22"/>
    </row>
    <row r="131" spans="1:4" s="7" customFormat="1" ht="18" customHeight="1" thickBot="1">
      <c r="A131" s="49" t="s">
        <v>152</v>
      </c>
      <c r="B131" s="160" t="s">
        <v>237</v>
      </c>
      <c r="C131" s="22"/>
      <c r="D131" s="22"/>
    </row>
    <row r="132" spans="1:4" s="7" customFormat="1" ht="18" customHeight="1" thickBot="1">
      <c r="A132" s="27" t="s">
        <v>8</v>
      </c>
      <c r="B132" s="147" t="s">
        <v>238</v>
      </c>
      <c r="C132" s="20">
        <f>SUM(C133:C136)</f>
        <v>214976211</v>
      </c>
      <c r="D132" s="20">
        <f>SUM(D133:D136)</f>
        <v>214976211</v>
      </c>
    </row>
    <row r="133" spans="1:4" s="7" customFormat="1" ht="18" customHeight="1">
      <c r="A133" s="28" t="s">
        <v>47</v>
      </c>
      <c r="B133" s="69" t="s">
        <v>239</v>
      </c>
      <c r="C133" s="22"/>
      <c r="D133" s="22"/>
    </row>
    <row r="134" spans="1:4" s="7" customFormat="1" ht="18" customHeight="1">
      <c r="A134" s="28" t="s">
        <v>48</v>
      </c>
      <c r="B134" s="69" t="s">
        <v>248</v>
      </c>
      <c r="C134" s="22">
        <v>6227560</v>
      </c>
      <c r="D134" s="22">
        <v>6227560</v>
      </c>
    </row>
    <row r="135" spans="1:4" s="7" customFormat="1" ht="18" customHeight="1">
      <c r="A135" s="28" t="s">
        <v>161</v>
      </c>
      <c r="B135" s="69" t="s">
        <v>240</v>
      </c>
      <c r="C135" s="22"/>
      <c r="D135" s="22"/>
    </row>
    <row r="136" spans="1:4" s="7" customFormat="1" ht="18" customHeight="1" thickBot="1">
      <c r="A136" s="49" t="s">
        <v>162</v>
      </c>
      <c r="B136" s="160" t="s">
        <v>289</v>
      </c>
      <c r="C136" s="22">
        <v>208748651</v>
      </c>
      <c r="D136" s="22">
        <v>208748651</v>
      </c>
    </row>
    <row r="137" spans="1:4" s="7" customFormat="1" ht="18" customHeight="1" thickBot="1">
      <c r="A137" s="27" t="s">
        <v>9</v>
      </c>
      <c r="B137" s="147" t="s">
        <v>241</v>
      </c>
      <c r="C137" s="52">
        <f>SUM(C138:C141)</f>
        <v>0</v>
      </c>
      <c r="D137" s="52">
        <f>SUM(D138:D141)</f>
        <v>0</v>
      </c>
    </row>
    <row r="138" spans="1:4" s="7" customFormat="1" ht="18" customHeight="1">
      <c r="A138" s="28" t="s">
        <v>87</v>
      </c>
      <c r="B138" s="69" t="s">
        <v>242</v>
      </c>
      <c r="C138" s="22"/>
      <c r="D138" s="22"/>
    </row>
    <row r="139" spans="1:4" s="7" customFormat="1" ht="18" customHeight="1">
      <c r="A139" s="28" t="s">
        <v>88</v>
      </c>
      <c r="B139" s="69" t="s">
        <v>243</v>
      </c>
      <c r="C139" s="22"/>
      <c r="D139" s="22"/>
    </row>
    <row r="140" spans="1:4" s="7" customFormat="1" ht="18" customHeight="1">
      <c r="A140" s="28" t="s">
        <v>106</v>
      </c>
      <c r="B140" s="69" t="s">
        <v>244</v>
      </c>
      <c r="C140" s="22"/>
      <c r="D140" s="22"/>
    </row>
    <row r="141" spans="1:4" s="7" customFormat="1" ht="18" customHeight="1" thickBot="1">
      <c r="A141" s="28" t="s">
        <v>164</v>
      </c>
      <c r="B141" s="69" t="s">
        <v>245</v>
      </c>
      <c r="C141" s="22"/>
      <c r="D141" s="22"/>
    </row>
    <row r="142" spans="1:5" s="7" customFormat="1" ht="18" customHeight="1" thickBot="1">
      <c r="A142" s="27" t="s">
        <v>10</v>
      </c>
      <c r="B142" s="147" t="s">
        <v>246</v>
      </c>
      <c r="C142" s="53">
        <f>+C123+C127+C132+C137</f>
        <v>214976211</v>
      </c>
      <c r="D142" s="53">
        <f>+D123+D127+D132+D137</f>
        <v>214976211</v>
      </c>
      <c r="E142" s="15"/>
    </row>
    <row r="143" spans="1:4" s="13" customFormat="1" ht="18" customHeight="1" thickBot="1">
      <c r="A143" s="54" t="s">
        <v>11</v>
      </c>
      <c r="B143" s="161" t="s">
        <v>247</v>
      </c>
      <c r="C143" s="53">
        <f>+C122+C142</f>
        <v>873540950</v>
      </c>
      <c r="D143" s="53">
        <f>+D122+D142</f>
        <v>892989934</v>
      </c>
    </row>
    <row r="144" spans="1:4" s="7" customFormat="1" ht="18" customHeight="1" thickBot="1">
      <c r="A144" s="55"/>
      <c r="B144" s="56"/>
      <c r="C144" s="42"/>
      <c r="D144" s="42"/>
    </row>
    <row r="145" spans="1:4" ht="16.5" thickBot="1">
      <c r="A145" s="57" t="s">
        <v>307</v>
      </c>
      <c r="B145" s="58"/>
      <c r="C145" s="59">
        <v>12</v>
      </c>
      <c r="D145" s="59">
        <v>11</v>
      </c>
    </row>
    <row r="146" spans="1:4" ht="16.5" thickBot="1">
      <c r="A146" s="57" t="s">
        <v>102</v>
      </c>
      <c r="B146" s="58"/>
      <c r="C146" s="59">
        <v>3</v>
      </c>
      <c r="D146" s="59">
        <v>2</v>
      </c>
    </row>
    <row r="147" spans="1:4" ht="18.75">
      <c r="A147" s="7"/>
      <c r="B147" s="7"/>
      <c r="C147" s="16"/>
      <c r="D147" s="16"/>
    </row>
  </sheetData>
  <sheetProtection/>
  <mergeCells count="4">
    <mergeCell ref="A3:C3"/>
    <mergeCell ref="A4:B4"/>
    <mergeCell ref="B2:C2"/>
    <mergeCell ref="A1:D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1" r:id="rId1"/>
  <headerFooter alignWithMargins="0">
    <oddHeader>&amp;C
&amp;"Times New Roman CE,Félkövér"&amp;12Nagymányok Város Önkormányzatának
2019.09.30
&amp;R&amp;"Times New Roman CE,Félkövér dőlt"&amp;11 9.1 1. melléklet a 9/2019 (XI.29.)  önkormányzati rendelethez</oddHeader>
  </headerFooter>
  <rowBreaks count="1" manualBreakCount="1">
    <brk id="87" max="8" man="1"/>
  </rowBreaks>
  <colBreaks count="1" manualBreakCount="1">
    <brk id="7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2019-11-19T11:55:07Z</cp:lastPrinted>
  <dcterms:created xsi:type="dcterms:W3CDTF">1999-10-30T10:30:45Z</dcterms:created>
  <dcterms:modified xsi:type="dcterms:W3CDTF">2019-12-02T10:58:49Z</dcterms:modified>
  <cp:category/>
  <cp:version/>
  <cp:contentType/>
  <cp:contentStatus/>
</cp:coreProperties>
</file>