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önkormányzati rész" sheetId="1" r:id="rId1"/>
    <sheet name="ÓVODA  1." sheetId="2" r:id="rId2"/>
    <sheet name="összesítő" sheetId="3" r:id="rId3"/>
    <sheet name="MŰV.HÁZ 2." sheetId="4" r:id="rId4"/>
  </sheets>
  <definedNames/>
  <calcPr fullCalcOnLoad="1"/>
</workbook>
</file>

<file path=xl/sharedStrings.xml><?xml version="1.0" encoding="utf-8"?>
<sst xmlns="http://schemas.openxmlformats.org/spreadsheetml/2006/main" count="242" uniqueCount="102">
  <si>
    <t>SZIHALOM KÖZSÉGI ÖNKORMÁNYZAT KÖLTSÉGVETÉSI SZERVEINEK CÍMENKÉNTI 2018. I. FÉLÉVI KIADÁSAI</t>
  </si>
  <si>
    <t>adatok 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</si>
  <si>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</si>
  <si>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</si>
  <si>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</si>
  <si>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</si>
  <si>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</si>
  <si>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</si>
  <si>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</si>
  <si>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</si>
  <si>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</si>
  <si>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</si>
  <si>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</si>
  <si>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</si>
  <si>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</si>
  <si>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</si>
  <si>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Működési célú támogatások áh.kívülre</t>
  </si>
  <si>
    <t>5. Működési célú támogatások áh.belülre</t>
  </si>
  <si>
    <t>6. Beruházás</t>
  </si>
  <si>
    <t>7. Felújítás</t>
  </si>
  <si>
    <t>8. Felhalmozási célú támogatások áh.kívülre</t>
  </si>
  <si>
    <t>9. Felhalmozási célú támogatások áh.belülre</t>
  </si>
  <si>
    <t>10. Ellátottak pénzbeni juttatásai</t>
  </si>
  <si>
    <t>11. Államháztartáson belüli megelőlegezés</t>
  </si>
  <si>
    <t>12. Helyi önkormányzatok befizetései</t>
  </si>
  <si>
    <t>13. Lakástámogatás</t>
  </si>
  <si>
    <t>14. Felhalmozási kölcsön nyújtás</t>
  </si>
  <si>
    <t>15. Tartalékok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</si>
  <si>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</si>
  <si>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</si>
  <si>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</si>
  <si>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</si>
  <si>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</si>
  <si>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</si>
  <si>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</si>
  <si>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LAKÁSHOZ JUTÁS</t>
  </si>
  <si>
    <t>(önként vállalt feladat)</t>
  </si>
  <si>
    <t>Felhalmozási kiadás</t>
  </si>
  <si>
    <t>Felhalmozási kölcsön nyújtás</t>
  </si>
  <si>
    <t>összesen</t>
  </si>
  <si>
    <t>GYERMEKÉTKEZTETÉS KÖZNEVELÉSI INTÉZMÉNYBEN</t>
  </si>
  <si>
    <t>ÖNKORMÁNYZATI VAGYONNAL VALÓ GAZDÁLKODÁS</t>
  </si>
  <si>
    <t>Felújítás</t>
  </si>
  <si>
    <t>Beruházás</t>
  </si>
  <si>
    <t>ÖNKORMÁNYZATI IGAZGATÁS</t>
  </si>
  <si>
    <t>Személyi jellegű kiadás</t>
  </si>
  <si>
    <t>Járulék</t>
  </si>
  <si>
    <t>Támogatás értékű működési kiadás</t>
  </si>
  <si>
    <t>Működési célú támogatások ÁHK</t>
  </si>
  <si>
    <t>Tartalék</t>
  </si>
  <si>
    <t>Részesedések beszerzése</t>
  </si>
  <si>
    <t>KÖZVILÁGÍTÁS</t>
  </si>
  <si>
    <t>VÁROS ÉS KÖZSÉGGAZDÁLKODÁS</t>
  </si>
  <si>
    <t>Járulékok</t>
  </si>
  <si>
    <t>SZOCIÁLIS ÖSZTÖNDÍJAK</t>
  </si>
  <si>
    <t>Működési célú támogatások áh.kívülre</t>
  </si>
  <si>
    <t>ORVOSI ÜGYELET</t>
  </si>
  <si>
    <t>FOGORVOSI ELLÁTÁS</t>
  </si>
  <si>
    <t>IFJÚSÁG-EGÉSZSÉGÜGYI GONDOZÁS</t>
  </si>
  <si>
    <t>IDŐSEK NAPPALI ELLÁTÁSA</t>
  </si>
  <si>
    <t>INTÉZMÉNYEN KÍVÜLI GYERMEKÉTKEZTETÉS</t>
  </si>
  <si>
    <t>CIVILEK TÁMOGATÁSA</t>
  </si>
  <si>
    <t>(önként feladat)</t>
  </si>
  <si>
    <t>Működési célú támogatások áh kívülre</t>
  </si>
  <si>
    <t>ÖNKORMÁNYZATOK ELSZÁMOLÁSAI KP.KTGV</t>
  </si>
  <si>
    <t>(államigazgatási feladat)</t>
  </si>
  <si>
    <t>Államháztartáson belüli megelőlegezés</t>
  </si>
  <si>
    <t>Helyi önkormányzatok befizetései</t>
  </si>
  <si>
    <t>EGYÉB SZOCIÁLIS TÁMOGATÁS</t>
  </si>
  <si>
    <t>Ellátottak pénzbeni juttatásai</t>
  </si>
  <si>
    <t>BÖLCSÖDEI ELLÁTÁS</t>
  </si>
  <si>
    <t>KÖZUTAK HIDAK ÜZEMELTETÉSE</t>
  </si>
  <si>
    <t>RENDEZVÉNYEK</t>
  </si>
  <si>
    <t>KÖZFOGLALKOZTATÁS</t>
  </si>
  <si>
    <t>VÍZILÉTESÍTMÉNY ÉPÍTÉS</t>
  </si>
  <si>
    <t>EFOP 3.9.2.</t>
  </si>
  <si>
    <t>KÖZTEMETŐ FENNTARTÁS</t>
  </si>
  <si>
    <t>TÁMOGATÁSI CÉLÚ FINANSZÍROZÁSI MŰVELETEK</t>
  </si>
  <si>
    <t>Irányító alá tartozó költségvetési szerveknek folyósított működési támogatás</t>
  </si>
  <si>
    <t>Működési célú támogatások ÁHB</t>
  </si>
  <si>
    <t xml:space="preserve"> ÖSSZESEN</t>
  </si>
  <si>
    <t>SZIHALOM KÖZSÉGI ÖNKORMÁNYZAT KÖLTSÉGVETÉSI SZERVEINEK CÍMENKÉNTI 2018. I.FÉLÉVI KIADÁSAI</t>
  </si>
  <si>
    <t>1. ÓVODA</t>
  </si>
  <si>
    <t>önállóan működő</t>
  </si>
  <si>
    <t>4. Mű. C. pe. Átadás</t>
  </si>
  <si>
    <t>5. Mű.c. tám.é.kiadás</t>
  </si>
  <si>
    <t>8. Felh. C. pe. Átadás</t>
  </si>
  <si>
    <t>9. Felh. C. tám. É pe. Átadás</t>
  </si>
  <si>
    <r>
      <t>10. Társ. És szocpol. jutt</t>
    </r>
    <r>
      <rPr>
        <sz val="10"/>
        <rFont val="Arial"/>
        <family val="2"/>
      </rPr>
      <t>.</t>
    </r>
  </si>
  <si>
    <t>1.1. Óvodai nevelés</t>
  </si>
  <si>
    <t>Személyi jellegű</t>
  </si>
  <si>
    <t>ALCÍM ÖSSZESÍTÉS</t>
  </si>
  <si>
    <t>ÖSSZESÍTETT SZIHALOM KÖZSÉGI ÖNKORMÁNYZAT 2018. I. FÉLÉVI KÖLTSÉGVETÉSI KIADÁSAI</t>
  </si>
  <si>
    <t>ELŐÍRÁNYZAT</t>
  </si>
  <si>
    <t>TÉNY</t>
  </si>
  <si>
    <t>ÖNKORMÁNYZAT</t>
  </si>
  <si>
    <t>2. MŰVELŐDÉSI HÁZ</t>
  </si>
  <si>
    <t>MINDÖSSZESEN</t>
  </si>
  <si>
    <r>
      <t>10. Társadalom és szoc. j</t>
    </r>
    <r>
      <rPr>
        <sz val="10"/>
        <rFont val="Arial"/>
        <family val="2"/>
      </rPr>
      <t>.</t>
    </r>
  </si>
  <si>
    <t>2.1. Művelődési házak tevékenysége</t>
  </si>
  <si>
    <t>2.2. Közművelődési könyvtári tevékenység</t>
  </si>
  <si>
    <t>2. számú melléklet a 6/2018. (VIII.30.)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</si>
</sst>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 shrinkToFit="1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zoomScalePageLayoutView="0" workbookViewId="0" topLeftCell="A1">
      <selection activeCell="I153" sqref="I153"/>
    </sheetView>
  </sheetViews>
  <sheetFormatPr defaultColWidth="9.140625" defaultRowHeight="12.75"/>
  <cols>
    <col min="4" max="4" width="22.28125" style="0" customWidth="1"/>
    <col min="5" max="5" width="31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</cols>
  <sheetData>
    <row r="2" spans="1:10" s="7" customFormat="1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12.75">
      <c r="A4" s="5" t="s">
        <v>2</v>
      </c>
      <c r="B4" s="5"/>
      <c r="C4" s="5"/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</row>
    <row r="5" spans="1:10" ht="12.75">
      <c r="A5" s="5" t="s">
        <v>10</v>
      </c>
      <c r="B5" s="5"/>
      <c r="C5" s="5"/>
      <c r="D5" s="11"/>
      <c r="E5" s="12" t="s">
        <v>11</v>
      </c>
      <c r="F5" s="12">
        <f>SUM(F6:F20)</f>
        <v>347838896</v>
      </c>
      <c r="G5" s="12">
        <f>SUM(G6:G20)</f>
        <v>23442885</v>
      </c>
      <c r="H5" s="12">
        <f>SUM(H6:H20)</f>
        <v>371281781</v>
      </c>
      <c r="I5" s="12">
        <f>SUM(I6:I20)</f>
        <v>0</v>
      </c>
      <c r="J5" s="11">
        <f aca="true" t="shared" si="0" ref="J5:J11">(I5/H5)*100</f>
        <v>0</v>
      </c>
    </row>
    <row r="6" spans="1:10" ht="12.75">
      <c r="A6" s="2" t="s">
        <v>12</v>
      </c>
      <c r="B6" s="2"/>
      <c r="C6" s="2"/>
      <c r="D6" s="11"/>
      <c r="E6" s="13" t="s">
        <v>13</v>
      </c>
      <c r="F6" s="13">
        <f>SUM(F49,F64,F81,F88,F130,F137,F148)</f>
        <v>35291000</v>
      </c>
      <c r="G6" s="11">
        <v>8830000</v>
      </c>
      <c r="H6" s="11">
        <f aca="true" t="shared" si="1" ref="H6:H23">SUM(F6:G6)</f>
        <v>44121000</v>
      </c>
      <c r="I6" s="11"/>
      <c r="J6" s="11">
        <f t="shared" si="0"/>
        <v>0</v>
      </c>
    </row>
    <row r="7" spans="1:10" ht="12.75">
      <c r="A7" s="11"/>
      <c r="B7" s="11"/>
      <c r="C7" s="11"/>
      <c r="D7" s="11"/>
      <c r="E7" s="13" t="s">
        <v>14</v>
      </c>
      <c r="F7" s="13">
        <f>SUM(F50,F65,F82,F89,F138,F149,F131)</f>
        <v>6803000</v>
      </c>
      <c r="G7" s="11">
        <v>1257000</v>
      </c>
      <c r="H7" s="11">
        <f t="shared" si="1"/>
        <v>8060000</v>
      </c>
      <c r="I7" s="11"/>
      <c r="J7" s="11">
        <f t="shared" si="0"/>
        <v>0</v>
      </c>
    </row>
    <row r="8" spans="1:10" ht="12.75">
      <c r="A8" s="11"/>
      <c r="B8" s="11"/>
      <c r="C8" s="11"/>
      <c r="D8" s="11"/>
      <c r="E8" s="13" t="s">
        <v>15</v>
      </c>
      <c r="F8" s="13">
        <f>SUM(F23,F28,F38,F43,F51,F60,F66,F76,F83,F90,F98,F115,F127,F150,F93)</f>
        <v>60463000</v>
      </c>
      <c r="G8" s="11">
        <v>5265000</v>
      </c>
      <c r="H8" s="11">
        <f t="shared" si="1"/>
        <v>65728000</v>
      </c>
      <c r="I8" s="11"/>
      <c r="J8" s="11">
        <f t="shared" si="0"/>
        <v>0</v>
      </c>
    </row>
    <row r="9" spans="1:10" ht="12.75">
      <c r="A9" s="11"/>
      <c r="B9" s="11"/>
      <c r="C9" s="11"/>
      <c r="D9" s="11"/>
      <c r="E9" s="13" t="s">
        <v>16</v>
      </c>
      <c r="F9" s="13">
        <f>SUM(F71,F103)</f>
        <v>2180000</v>
      </c>
      <c r="G9" s="11">
        <v>1370000</v>
      </c>
      <c r="H9" s="11">
        <f t="shared" si="1"/>
        <v>3550000</v>
      </c>
      <c r="I9" s="11"/>
      <c r="J9" s="11">
        <f t="shared" si="0"/>
        <v>0</v>
      </c>
    </row>
    <row r="10" spans="1:10" ht="12.75">
      <c r="A10" s="11"/>
      <c r="B10" s="11"/>
      <c r="C10" s="11"/>
      <c r="D10" s="11"/>
      <c r="E10" s="13" t="s">
        <v>17</v>
      </c>
      <c r="F10" s="13">
        <f>SUM(F29,F52,F94,F154)</f>
        <v>14544000</v>
      </c>
      <c r="G10" s="11">
        <v>180000</v>
      </c>
      <c r="H10" s="11">
        <f t="shared" si="1"/>
        <v>14724000</v>
      </c>
      <c r="I10" s="11"/>
      <c r="J10" s="11">
        <f t="shared" si="0"/>
        <v>0</v>
      </c>
    </row>
    <row r="11" spans="1:10" ht="12.75">
      <c r="A11" s="11"/>
      <c r="B11" s="11"/>
      <c r="C11" s="11"/>
      <c r="D11" s="11"/>
      <c r="E11" s="13" t="s">
        <v>18</v>
      </c>
      <c r="F11" s="13">
        <f>SUM(F45,F56,F84,F139,F67,F116,F151)</f>
        <v>203574000</v>
      </c>
      <c r="G11" s="11">
        <v>95000</v>
      </c>
      <c r="H11" s="11">
        <f t="shared" si="1"/>
        <v>203669000</v>
      </c>
      <c r="I11" s="11"/>
      <c r="J11" s="11">
        <f t="shared" si="0"/>
        <v>0</v>
      </c>
    </row>
    <row r="12" spans="1:10" ht="12.75">
      <c r="A12" s="11"/>
      <c r="B12" s="11"/>
      <c r="C12" s="11"/>
      <c r="D12" s="11"/>
      <c r="E12" s="13" t="s">
        <v>19</v>
      </c>
      <c r="F12" s="13">
        <f>SUM(F44)</f>
        <v>0</v>
      </c>
      <c r="G12" s="11"/>
      <c r="H12" s="11">
        <f t="shared" si="1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20</v>
      </c>
      <c r="F13" s="13"/>
      <c r="G13" s="11"/>
      <c r="H13" s="11">
        <f t="shared" si="1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21</v>
      </c>
      <c r="F14" s="13"/>
      <c r="G14" s="11"/>
      <c r="H14" s="11">
        <f t="shared" si="1"/>
        <v>0</v>
      </c>
      <c r="I14" s="11"/>
      <c r="J14" s="11"/>
    </row>
    <row r="15" spans="1:10" ht="12.75">
      <c r="A15" s="11"/>
      <c r="B15" s="11"/>
      <c r="C15" s="11"/>
      <c r="D15" s="11"/>
      <c r="E15" s="13" t="s">
        <v>22</v>
      </c>
      <c r="F15" s="13">
        <f>SUM(F111)</f>
        <v>3560000</v>
      </c>
      <c r="G15" s="11"/>
      <c r="H15" s="11">
        <f t="shared" si="1"/>
        <v>3560000</v>
      </c>
      <c r="I15" s="11"/>
      <c r="J15" s="11">
        <f aca="true" t="shared" si="2" ref="J15:J20">(I15/H15)*100</f>
        <v>0</v>
      </c>
    </row>
    <row r="16" spans="1:10" ht="12.75">
      <c r="A16" s="11"/>
      <c r="B16" s="11"/>
      <c r="C16" s="11"/>
      <c r="D16" s="11"/>
      <c r="E16" s="13" t="s">
        <v>23</v>
      </c>
      <c r="F16" s="13">
        <f>SUM(F107)</f>
        <v>3289672</v>
      </c>
      <c r="G16" s="11"/>
      <c r="H16" s="11">
        <f t="shared" si="1"/>
        <v>3289672</v>
      </c>
      <c r="I16" s="11"/>
      <c r="J16" s="11">
        <f t="shared" si="2"/>
        <v>0</v>
      </c>
    </row>
    <row r="17" spans="1:10" ht="12.75">
      <c r="A17" s="11"/>
      <c r="B17" s="11"/>
      <c r="C17" s="11"/>
      <c r="D17" s="11"/>
      <c r="E17" s="13" t="s">
        <v>24</v>
      </c>
      <c r="F17" s="13"/>
      <c r="G17" s="11">
        <v>2520000</v>
      </c>
      <c r="H17" s="11">
        <f t="shared" si="1"/>
        <v>2520000</v>
      </c>
      <c r="I17" s="11"/>
      <c r="J17" s="11">
        <f t="shared" si="2"/>
        <v>0</v>
      </c>
    </row>
    <row r="18" spans="1:10" ht="12.75">
      <c r="A18" s="11"/>
      <c r="B18" s="11"/>
      <c r="C18" s="11"/>
      <c r="D18" s="11"/>
      <c r="E18" s="13" t="s">
        <v>25</v>
      </c>
      <c r="F18" s="13">
        <v>300000</v>
      </c>
      <c r="G18" s="11"/>
      <c r="H18" s="11">
        <f t="shared" si="1"/>
        <v>300000</v>
      </c>
      <c r="I18" s="11"/>
      <c r="J18" s="11">
        <f t="shared" si="2"/>
        <v>0</v>
      </c>
    </row>
    <row r="19" spans="1:10" ht="12.75">
      <c r="A19" s="11"/>
      <c r="B19" s="11"/>
      <c r="C19" s="11"/>
      <c r="D19" s="11"/>
      <c r="E19" s="13" t="s">
        <v>26</v>
      </c>
      <c r="F19" s="13"/>
      <c r="G19" s="11">
        <v>100000</v>
      </c>
      <c r="H19" s="11">
        <f t="shared" si="1"/>
        <v>100000</v>
      </c>
      <c r="I19" s="11"/>
      <c r="J19" s="11">
        <f t="shared" si="2"/>
        <v>0</v>
      </c>
    </row>
    <row r="20" spans="1:10" ht="12.75">
      <c r="A20" s="11"/>
      <c r="B20" s="11"/>
      <c r="C20" s="11"/>
      <c r="D20" s="11"/>
      <c r="E20" s="13" t="s">
        <v>27</v>
      </c>
      <c r="F20" s="13">
        <f>SUM(F54)</f>
        <v>17834224</v>
      </c>
      <c r="G20" s="11">
        <v>3825885</v>
      </c>
      <c r="H20" s="11">
        <f t="shared" si="1"/>
        <v>21660109</v>
      </c>
      <c r="I20" s="11"/>
      <c r="J20" s="11">
        <f t="shared" si="2"/>
        <v>0</v>
      </c>
    </row>
    <row r="21" spans="1:10" ht="12.75">
      <c r="A21" s="5" t="s">
        <v>28</v>
      </c>
      <c r="B21" s="5"/>
      <c r="C21" s="5"/>
      <c r="D21" s="5"/>
      <c r="E21" s="11"/>
      <c r="F21" s="11"/>
      <c r="G21" s="11"/>
      <c r="H21" s="11">
        <f t="shared" si="1"/>
        <v>0</v>
      </c>
      <c r="I21" s="11"/>
      <c r="J21" s="11"/>
    </row>
    <row r="22" spans="1:10" ht="12.75">
      <c r="A22" s="9"/>
      <c r="B22" s="9"/>
      <c r="C22" s="9"/>
      <c r="D22" s="9"/>
      <c r="E22" s="11"/>
      <c r="F22" s="11"/>
      <c r="G22" s="11"/>
      <c r="H22" s="11">
        <f t="shared" si="1"/>
        <v>0</v>
      </c>
      <c r="I22" s="11"/>
      <c r="J22" s="11"/>
    </row>
    <row r="23" spans="1:10" ht="12.75">
      <c r="A23" s="14" t="s">
        <v>29</v>
      </c>
      <c r="B23" s="14"/>
      <c r="C23" s="9"/>
      <c r="D23" s="9"/>
      <c r="E23" s="13" t="s">
        <v>30</v>
      </c>
      <c r="F23" s="13">
        <v>155000</v>
      </c>
      <c r="G23" s="11"/>
      <c r="H23" s="11">
        <f t="shared" si="1"/>
        <v>155000</v>
      </c>
      <c r="I23" s="11"/>
      <c r="J23" s="11">
        <f>(I23/H23)*100</f>
        <v>0</v>
      </c>
    </row>
    <row r="24" spans="1:10" ht="25.5">
      <c r="A24" s="15" t="s">
        <v>31</v>
      </c>
      <c r="B24" s="9"/>
      <c r="C24" s="9"/>
      <c r="D24" s="9"/>
      <c r="E24" s="13" t="s">
        <v>32</v>
      </c>
      <c r="F24" s="16">
        <f>SUM(F23:F23)</f>
        <v>155000</v>
      </c>
      <c r="G24" s="16">
        <f>SUM(G23:G23)</f>
        <v>0</v>
      </c>
      <c r="H24" s="16">
        <f>SUM(H23:H23)</f>
        <v>155000</v>
      </c>
      <c r="I24" s="16">
        <f>SUM(I23:I23)</f>
        <v>0</v>
      </c>
      <c r="J24" s="11">
        <f>(I24/H24)*100</f>
        <v>0</v>
      </c>
    </row>
    <row r="25" spans="1:10" ht="12.75">
      <c r="A25" s="9"/>
      <c r="B25" s="9"/>
      <c r="C25" s="9"/>
      <c r="D25" s="9"/>
      <c r="E25" s="13"/>
      <c r="F25" s="13"/>
      <c r="G25" s="11"/>
      <c r="H25" s="11">
        <f>SUM(F25:G25)</f>
        <v>0</v>
      </c>
      <c r="I25" s="11"/>
      <c r="J25" s="11"/>
    </row>
    <row r="26" spans="1:10" ht="12.75">
      <c r="A26" s="6" t="s">
        <v>33</v>
      </c>
      <c r="B26" s="6"/>
      <c r="C26" s="6"/>
      <c r="D26" s="9"/>
      <c r="E26" s="13"/>
      <c r="F26" s="13"/>
      <c r="G26" s="11"/>
      <c r="H26" s="11">
        <f>SUM(F26:G26)</f>
        <v>0</v>
      </c>
      <c r="I26" s="11"/>
      <c r="J26" s="11"/>
    </row>
    <row r="27" spans="1:10" ht="15" customHeight="1">
      <c r="A27" s="17" t="s">
        <v>31</v>
      </c>
      <c r="B27" s="9"/>
      <c r="C27" s="9"/>
      <c r="D27" s="9"/>
      <c r="E27" s="13"/>
      <c r="F27" s="13"/>
      <c r="G27" s="11"/>
      <c r="H27" s="11">
        <f>SUM(F27:G27)</f>
        <v>0</v>
      </c>
      <c r="I27" s="11"/>
      <c r="J27" s="11"/>
    </row>
    <row r="28" spans="1:10" ht="12.75">
      <c r="A28" s="18"/>
      <c r="B28" s="9"/>
      <c r="C28" s="9"/>
      <c r="D28" s="9"/>
      <c r="E28" s="13" t="s">
        <v>30</v>
      </c>
      <c r="F28" s="13"/>
      <c r="G28" s="11"/>
      <c r="H28" s="11">
        <f>SUM(F28:G28)</f>
        <v>0</v>
      </c>
      <c r="I28" s="11"/>
      <c r="J28" s="11"/>
    </row>
    <row r="29" spans="1:10" ht="12.75">
      <c r="A29" s="9"/>
      <c r="B29" s="9"/>
      <c r="C29" s="9"/>
      <c r="D29" s="9"/>
      <c r="E29" s="13" t="s">
        <v>34</v>
      </c>
      <c r="F29" s="13">
        <v>44000</v>
      </c>
      <c r="G29" s="11"/>
      <c r="H29" s="11">
        <f>SUM(F29:G29)</f>
        <v>44000</v>
      </c>
      <c r="I29" s="11"/>
      <c r="J29" s="11">
        <f>(I29/H29)*100</f>
        <v>0</v>
      </c>
    </row>
    <row r="30" spans="1:10" ht="12.75">
      <c r="A30" s="9"/>
      <c r="B30" s="9"/>
      <c r="C30" s="9"/>
      <c r="D30" s="9"/>
      <c r="E30" s="13" t="s">
        <v>32</v>
      </c>
      <c r="F30" s="16">
        <f>SUM(F27:F29)</f>
        <v>44000</v>
      </c>
      <c r="G30" s="16">
        <f>SUM(G27:G29)</f>
        <v>0</v>
      </c>
      <c r="H30" s="16">
        <f>SUM(H27:H29)</f>
        <v>44000</v>
      </c>
      <c r="I30" s="16">
        <f>SUM(I27:I29)</f>
        <v>0</v>
      </c>
      <c r="J30" s="11">
        <f>(I30/H30)*100</f>
        <v>0</v>
      </c>
    </row>
    <row r="31" spans="1:10" ht="12.75">
      <c r="A31" s="12" t="s">
        <v>35</v>
      </c>
      <c r="B31" s="12"/>
      <c r="C31" s="12"/>
      <c r="D31" s="11"/>
      <c r="E31" s="13"/>
      <c r="F31" s="13"/>
      <c r="G31" s="11"/>
      <c r="H31" s="11">
        <f>SUM(F31:G31)</f>
        <v>0</v>
      </c>
      <c r="I31" s="11"/>
      <c r="J31" s="11"/>
    </row>
    <row r="32" spans="1:10" ht="12.75">
      <c r="A32" s="19" t="s">
        <v>36</v>
      </c>
      <c r="B32" s="19"/>
      <c r="C32" s="19"/>
      <c r="D32" s="19"/>
      <c r="E32" s="13" t="s">
        <v>37</v>
      </c>
      <c r="F32" s="13">
        <v>300000</v>
      </c>
      <c r="G32" s="11"/>
      <c r="H32" s="11">
        <f>SUM(F32:G32)</f>
        <v>300000</v>
      </c>
      <c r="I32" s="11"/>
      <c r="J32" s="11">
        <f>(I32/H32)*100</f>
        <v>0</v>
      </c>
    </row>
    <row r="33" spans="1:10" ht="12.75">
      <c r="A33" s="19"/>
      <c r="B33" s="19"/>
      <c r="C33" s="19"/>
      <c r="D33" s="19"/>
      <c r="E33" s="13" t="s">
        <v>38</v>
      </c>
      <c r="F33" s="13"/>
      <c r="G33" s="11">
        <v>100000</v>
      </c>
      <c r="H33" s="11">
        <f>SUM(F33:G33)</f>
        <v>100000</v>
      </c>
      <c r="I33" s="11"/>
      <c r="J33" s="11">
        <f>(I33/H33)*100</f>
        <v>0</v>
      </c>
    </row>
    <row r="34" spans="1:10" ht="12.75">
      <c r="A34" s="19"/>
      <c r="B34" s="19"/>
      <c r="C34" s="19"/>
      <c r="D34" s="19"/>
      <c r="E34" s="13" t="s">
        <v>39</v>
      </c>
      <c r="F34" s="16">
        <f>SUM(F32:F33)</f>
        <v>300000</v>
      </c>
      <c r="G34" s="16">
        <f>SUM(G32:G33)</f>
        <v>100000</v>
      </c>
      <c r="H34" s="16">
        <f>SUM(H32:H33)</f>
        <v>400000</v>
      </c>
      <c r="I34" s="16">
        <f>SUM(I32:I33)</f>
        <v>0</v>
      </c>
      <c r="J34" s="11">
        <f>(I34/H34)*100</f>
        <v>0</v>
      </c>
    </row>
    <row r="35" spans="1:10" ht="12.75">
      <c r="A35" s="19"/>
      <c r="B35" s="19"/>
      <c r="C35" s="19"/>
      <c r="D35" s="19"/>
      <c r="E35" s="13"/>
      <c r="F35" s="16"/>
      <c r="G35" s="11"/>
      <c r="H35" s="11">
        <f>SUM(F35:G35)</f>
        <v>0</v>
      </c>
      <c r="I35" s="11"/>
      <c r="J35" s="11"/>
    </row>
    <row r="36" spans="1:10" ht="12.75">
      <c r="A36" s="19"/>
      <c r="B36" s="19"/>
      <c r="C36" s="19"/>
      <c r="D36" s="19"/>
      <c r="E36" s="13"/>
      <c r="F36" s="13"/>
      <c r="G36" s="11"/>
      <c r="H36" s="11">
        <f>SUM(F36:G36)</f>
        <v>0</v>
      </c>
      <c r="I36" s="11"/>
      <c r="J36" s="11"/>
    </row>
    <row r="37" spans="1:10" ht="12.75">
      <c r="A37" s="12" t="s">
        <v>40</v>
      </c>
      <c r="B37" s="11"/>
      <c r="C37" s="11"/>
      <c r="D37" s="11"/>
      <c r="E37" s="13"/>
      <c r="F37" s="13"/>
      <c r="G37" s="11"/>
      <c r="H37" s="11">
        <f>SUM(F37:G37)</f>
        <v>0</v>
      </c>
      <c r="I37" s="11"/>
      <c r="J37" s="11"/>
    </row>
    <row r="38" spans="1:10" ht="12.75">
      <c r="A38" s="11" t="s">
        <v>31</v>
      </c>
      <c r="B38" s="11"/>
      <c r="C38" s="11"/>
      <c r="D38" s="11"/>
      <c r="E38" s="13" t="s">
        <v>30</v>
      </c>
      <c r="F38" s="13">
        <v>16740000</v>
      </c>
      <c r="G38" s="11"/>
      <c r="H38" s="11">
        <f>SUM(F38:G38)</f>
        <v>16740000</v>
      </c>
      <c r="I38" s="11"/>
      <c r="J38" s="11">
        <f>(I38/H38)*100</f>
        <v>0</v>
      </c>
    </row>
    <row r="39" spans="1:10" ht="12.75">
      <c r="A39" s="11"/>
      <c r="B39" s="11"/>
      <c r="C39" s="11"/>
      <c r="D39" s="11"/>
      <c r="E39" s="13" t="s">
        <v>32</v>
      </c>
      <c r="F39" s="16">
        <f>SUM(F38:F38)</f>
        <v>16740000</v>
      </c>
      <c r="G39" s="16">
        <f>SUM(G38:G38)</f>
        <v>0</v>
      </c>
      <c r="H39" s="16">
        <f>SUM(H38:H38)</f>
        <v>16740000</v>
      </c>
      <c r="I39" s="16">
        <f>SUM(I38:I38)</f>
        <v>0</v>
      </c>
      <c r="J39" s="11">
        <f>(I39/H39)*100</f>
        <v>0</v>
      </c>
    </row>
    <row r="40" spans="1:10" ht="12.75">
      <c r="A40" s="11"/>
      <c r="B40" s="11"/>
      <c r="C40" s="11"/>
      <c r="D40" s="11"/>
      <c r="E40" s="13"/>
      <c r="F40" s="16"/>
      <c r="G40" s="11"/>
      <c r="H40" s="11">
        <f aca="true" t="shared" si="3" ref="H40:H45">SUM(F40:G40)</f>
        <v>0</v>
      </c>
      <c r="I40" s="11"/>
      <c r="J40" s="11"/>
    </row>
    <row r="41" spans="1:10" ht="12.75">
      <c r="A41" s="11"/>
      <c r="B41" s="11"/>
      <c r="C41" s="11"/>
      <c r="D41" s="11"/>
      <c r="E41" s="13"/>
      <c r="F41" s="13"/>
      <c r="G41" s="11"/>
      <c r="H41" s="11">
        <f t="shared" si="3"/>
        <v>0</v>
      </c>
      <c r="I41" s="11"/>
      <c r="J41" s="11"/>
    </row>
    <row r="42" spans="1:10" ht="12.75">
      <c r="A42" s="12" t="s">
        <v>41</v>
      </c>
      <c r="B42" s="11"/>
      <c r="C42" s="11"/>
      <c r="D42" s="11"/>
      <c r="E42" s="13"/>
      <c r="F42" s="13"/>
      <c r="G42" s="11"/>
      <c r="H42" s="11">
        <f t="shared" si="3"/>
        <v>0</v>
      </c>
      <c r="I42" s="11"/>
      <c r="J42" s="11"/>
    </row>
    <row r="43" spans="1:10" ht="12.75">
      <c r="A43" s="11" t="s">
        <v>36</v>
      </c>
      <c r="B43" s="11"/>
      <c r="C43" s="11"/>
      <c r="D43" s="11"/>
      <c r="E43" s="13" t="s">
        <v>30</v>
      </c>
      <c r="F43" s="13">
        <v>6363000</v>
      </c>
      <c r="G43" s="11"/>
      <c r="H43" s="11">
        <f t="shared" si="3"/>
        <v>6363000</v>
      </c>
      <c r="I43" s="11"/>
      <c r="J43" s="11">
        <f>(I43/H43)*100</f>
        <v>0</v>
      </c>
    </row>
    <row r="44" spans="1:10" ht="12.75">
      <c r="A44" s="11"/>
      <c r="B44" s="11"/>
      <c r="C44" s="11"/>
      <c r="D44" s="11"/>
      <c r="E44" s="13" t="s">
        <v>42</v>
      </c>
      <c r="F44" s="13"/>
      <c r="G44" s="11"/>
      <c r="H44" s="11">
        <f t="shared" si="3"/>
        <v>0</v>
      </c>
      <c r="I44" s="11"/>
      <c r="J44" s="11"/>
    </row>
    <row r="45" spans="1:10" ht="12.75">
      <c r="A45" s="11"/>
      <c r="B45" s="11"/>
      <c r="C45" s="11"/>
      <c r="D45" s="11"/>
      <c r="E45" s="13" t="s">
        <v>43</v>
      </c>
      <c r="F45" s="13"/>
      <c r="G45" s="11"/>
      <c r="H45" s="11">
        <f t="shared" si="3"/>
        <v>0</v>
      </c>
      <c r="I45" s="11"/>
      <c r="J45" s="11"/>
    </row>
    <row r="46" spans="1:10" ht="12.75">
      <c r="A46" s="11"/>
      <c r="B46" s="11"/>
      <c r="C46" s="11"/>
      <c r="D46" s="11"/>
      <c r="E46" s="13" t="s">
        <v>32</v>
      </c>
      <c r="F46" s="16">
        <f>SUM(F43:F45)</f>
        <v>6363000</v>
      </c>
      <c r="G46" s="16">
        <f>SUM(G43:G45)</f>
        <v>0</v>
      </c>
      <c r="H46" s="16">
        <f>SUM(H43:H45)</f>
        <v>6363000</v>
      </c>
      <c r="I46" s="16">
        <f>SUM(I43:I45)</f>
        <v>0</v>
      </c>
      <c r="J46" s="11">
        <f>(I46/H46)*100</f>
        <v>0</v>
      </c>
    </row>
    <row r="47" spans="1:10" ht="12.75">
      <c r="A47" s="11"/>
      <c r="B47" s="11"/>
      <c r="C47" s="11"/>
      <c r="D47" s="11"/>
      <c r="E47" s="13"/>
      <c r="F47" s="13"/>
      <c r="G47" s="11"/>
      <c r="H47" s="11">
        <f aca="true" t="shared" si="4" ref="H47:H56">SUM(F47:G47)</f>
        <v>0</v>
      </c>
      <c r="I47" s="11"/>
      <c r="J47" s="11"/>
    </row>
    <row r="48" spans="1:10" ht="12.75">
      <c r="A48" s="12" t="s">
        <v>44</v>
      </c>
      <c r="B48" s="11"/>
      <c r="C48" s="11"/>
      <c r="D48" s="11"/>
      <c r="E48" s="13"/>
      <c r="F48" s="13"/>
      <c r="G48" s="11"/>
      <c r="H48" s="11">
        <f t="shared" si="4"/>
        <v>0</v>
      </c>
      <c r="I48" s="11"/>
      <c r="J48" s="11"/>
    </row>
    <row r="49" spans="1:10" ht="12.75">
      <c r="A49" s="11" t="s">
        <v>31</v>
      </c>
      <c r="B49" s="11"/>
      <c r="C49" s="11"/>
      <c r="D49" s="11"/>
      <c r="E49" s="13" t="s">
        <v>45</v>
      </c>
      <c r="F49" s="13">
        <v>12900000</v>
      </c>
      <c r="G49" s="11">
        <v>3300000</v>
      </c>
      <c r="H49" s="11">
        <f t="shared" si="4"/>
        <v>16200000</v>
      </c>
      <c r="I49" s="11"/>
      <c r="J49" s="11">
        <f aca="true" t="shared" si="5" ref="J49:J55">(I49/H49)*100</f>
        <v>0</v>
      </c>
    </row>
    <row r="50" spans="1:10" ht="12.75">
      <c r="A50" s="12"/>
      <c r="B50" s="11"/>
      <c r="C50" s="11"/>
      <c r="D50" s="11"/>
      <c r="E50" s="13" t="s">
        <v>46</v>
      </c>
      <c r="F50" s="13">
        <v>2629000</v>
      </c>
      <c r="G50" s="11">
        <v>500000</v>
      </c>
      <c r="H50" s="11">
        <f t="shared" si="4"/>
        <v>3129000</v>
      </c>
      <c r="I50" s="11"/>
      <c r="J50" s="11">
        <f t="shared" si="5"/>
        <v>0</v>
      </c>
    </row>
    <row r="51" spans="1:10" ht="12.75">
      <c r="A51" s="20"/>
      <c r="B51" s="11"/>
      <c r="C51" s="11"/>
      <c r="D51" s="11"/>
      <c r="E51" s="13" t="s">
        <v>30</v>
      </c>
      <c r="F51" s="21">
        <v>16208000</v>
      </c>
      <c r="G51" s="11">
        <v>300000</v>
      </c>
      <c r="H51" s="11">
        <f t="shared" si="4"/>
        <v>16508000</v>
      </c>
      <c r="I51" s="11"/>
      <c r="J51" s="11">
        <f t="shared" si="5"/>
        <v>0</v>
      </c>
    </row>
    <row r="52" spans="1:10" ht="12.75">
      <c r="A52" s="20"/>
      <c r="B52" s="11"/>
      <c r="C52" s="11"/>
      <c r="D52" s="11"/>
      <c r="E52" s="13" t="s">
        <v>47</v>
      </c>
      <c r="F52" s="13">
        <v>10400000</v>
      </c>
      <c r="G52" s="11"/>
      <c r="H52" s="11">
        <f t="shared" si="4"/>
        <v>10400000</v>
      </c>
      <c r="I52" s="11"/>
      <c r="J52" s="11">
        <f t="shared" si="5"/>
        <v>0</v>
      </c>
    </row>
    <row r="53" spans="1:10" ht="12.75">
      <c r="A53" s="20"/>
      <c r="B53" s="11"/>
      <c r="C53" s="11"/>
      <c r="D53" s="11"/>
      <c r="E53" s="13" t="s">
        <v>48</v>
      </c>
      <c r="F53" s="13"/>
      <c r="G53" s="11">
        <v>1550000</v>
      </c>
      <c r="H53" s="11">
        <f t="shared" si="4"/>
        <v>1550000</v>
      </c>
      <c r="I53" s="11"/>
      <c r="J53" s="11">
        <f t="shared" si="5"/>
        <v>0</v>
      </c>
    </row>
    <row r="54" spans="1:10" ht="12.75">
      <c r="A54" s="20"/>
      <c r="B54" s="11"/>
      <c r="C54" s="11"/>
      <c r="D54" s="11"/>
      <c r="E54" s="13" t="s">
        <v>49</v>
      </c>
      <c r="F54" s="13">
        <v>17834224</v>
      </c>
      <c r="G54" s="11">
        <v>3825885</v>
      </c>
      <c r="H54" s="11">
        <f t="shared" si="4"/>
        <v>21660109</v>
      </c>
      <c r="I54" s="11"/>
      <c r="J54" s="11">
        <f t="shared" si="5"/>
        <v>0</v>
      </c>
    </row>
    <row r="55" spans="1:10" ht="12.75">
      <c r="A55" s="20"/>
      <c r="B55" s="11"/>
      <c r="C55" s="11"/>
      <c r="D55" s="11"/>
      <c r="E55" s="13" t="s">
        <v>50</v>
      </c>
      <c r="F55" s="13"/>
      <c r="G55" s="11">
        <v>20000</v>
      </c>
      <c r="H55" s="11">
        <f t="shared" si="4"/>
        <v>20000</v>
      </c>
      <c r="I55" s="11"/>
      <c r="J55" s="11">
        <f t="shared" si="5"/>
        <v>0</v>
      </c>
    </row>
    <row r="56" spans="1:10" ht="12.75">
      <c r="A56" s="11"/>
      <c r="B56" s="11"/>
      <c r="C56" s="11"/>
      <c r="D56" s="11"/>
      <c r="E56" s="13" t="s">
        <v>43</v>
      </c>
      <c r="F56" s="13"/>
      <c r="G56" s="11"/>
      <c r="H56" s="11">
        <f t="shared" si="4"/>
        <v>0</v>
      </c>
      <c r="I56" s="11"/>
      <c r="J56" s="11"/>
    </row>
    <row r="57" spans="1:10" ht="12.75">
      <c r="A57" s="11"/>
      <c r="B57" s="11"/>
      <c r="C57" s="11"/>
      <c r="D57" s="11"/>
      <c r="E57" s="13" t="s">
        <v>32</v>
      </c>
      <c r="F57" s="16">
        <f>SUM(F49:F56)</f>
        <v>59971224</v>
      </c>
      <c r="G57" s="16">
        <f>SUM(G49:G56)</f>
        <v>9495885</v>
      </c>
      <c r="H57" s="16">
        <f>SUM(H49:H56)</f>
        <v>69467109</v>
      </c>
      <c r="I57" s="16">
        <f>SUM(I49:I56)</f>
        <v>0</v>
      </c>
      <c r="J57" s="11">
        <f>(I57/H57)*100</f>
        <v>0</v>
      </c>
    </row>
    <row r="58" spans="1:10" ht="12.75">
      <c r="A58" s="11"/>
      <c r="B58" s="11"/>
      <c r="C58" s="11"/>
      <c r="D58" s="11"/>
      <c r="E58" s="13"/>
      <c r="F58" s="13"/>
      <c r="G58" s="11"/>
      <c r="H58" s="11">
        <f>SUM(F58:G58)</f>
        <v>0</v>
      </c>
      <c r="I58" s="11"/>
      <c r="J58" s="11"/>
    </row>
    <row r="59" spans="1:10" ht="12.75">
      <c r="A59" s="12" t="s">
        <v>51</v>
      </c>
      <c r="B59" s="11"/>
      <c r="C59" s="11"/>
      <c r="D59" s="11"/>
      <c r="E59" s="13"/>
      <c r="F59" s="13"/>
      <c r="G59" s="11"/>
      <c r="H59" s="11">
        <f>SUM(F59:G59)</f>
        <v>0</v>
      </c>
      <c r="I59" s="11"/>
      <c r="J59" s="11"/>
    </row>
    <row r="60" spans="1:10" ht="12.75">
      <c r="A60" s="11" t="s">
        <v>31</v>
      </c>
      <c r="B60" s="11"/>
      <c r="C60" s="11"/>
      <c r="D60" s="11"/>
      <c r="E60" s="13" t="s">
        <v>30</v>
      </c>
      <c r="F60" s="13">
        <v>6700000</v>
      </c>
      <c r="G60" s="11"/>
      <c r="H60" s="11">
        <f>SUM(F60:G60)</f>
        <v>6700000</v>
      </c>
      <c r="I60" s="11"/>
      <c r="J60" s="11">
        <f>(I60/H60)*100</f>
        <v>0</v>
      </c>
    </row>
    <row r="61" spans="1:10" ht="12.75">
      <c r="A61" s="11"/>
      <c r="B61" s="11"/>
      <c r="C61" s="11"/>
      <c r="D61" s="11"/>
      <c r="E61" s="13" t="s">
        <v>32</v>
      </c>
      <c r="F61" s="16">
        <f>SUM(F60)</f>
        <v>6700000</v>
      </c>
      <c r="G61" s="16">
        <f>SUM(G60)</f>
        <v>0</v>
      </c>
      <c r="H61" s="16">
        <f>SUM(H60)</f>
        <v>6700000</v>
      </c>
      <c r="I61" s="16">
        <f>SUM(I60)</f>
        <v>0</v>
      </c>
      <c r="J61" s="11">
        <f>(I61/H61)*100</f>
        <v>0</v>
      </c>
    </row>
    <row r="62" spans="1:10" ht="12.75">
      <c r="A62" s="11"/>
      <c r="B62" s="11"/>
      <c r="C62" s="11"/>
      <c r="D62" s="11"/>
      <c r="E62" s="13"/>
      <c r="F62" s="13"/>
      <c r="G62" s="11"/>
      <c r="H62" s="11">
        <f aca="true" t="shared" si="6" ref="H62:H67">SUM(F62:G62)</f>
        <v>0</v>
      </c>
      <c r="I62" s="11"/>
      <c r="J62" s="11"/>
    </row>
    <row r="63" spans="1:10" ht="12.75">
      <c r="A63" s="12" t="s">
        <v>52</v>
      </c>
      <c r="B63" s="11"/>
      <c r="C63" s="11"/>
      <c r="D63" s="11"/>
      <c r="E63" s="13"/>
      <c r="F63" s="13"/>
      <c r="G63" s="11"/>
      <c r="H63" s="11">
        <f t="shared" si="6"/>
        <v>0</v>
      </c>
      <c r="I63" s="11"/>
      <c r="J63" s="11"/>
    </row>
    <row r="64" spans="1:10" ht="12.75">
      <c r="A64" s="22" t="s">
        <v>31</v>
      </c>
      <c r="B64" s="11"/>
      <c r="C64" s="11"/>
      <c r="D64" s="11"/>
      <c r="E64" s="13" t="s">
        <v>45</v>
      </c>
      <c r="F64" s="13">
        <v>8401000</v>
      </c>
      <c r="G64" s="11"/>
      <c r="H64" s="11">
        <f t="shared" si="6"/>
        <v>8401000</v>
      </c>
      <c r="I64" s="11"/>
      <c r="J64" s="11">
        <f>(I64/H64)*100</f>
        <v>0</v>
      </c>
    </row>
    <row r="65" spans="1:10" ht="12.75">
      <c r="A65" s="12"/>
      <c r="B65" s="11"/>
      <c r="C65" s="11"/>
      <c r="D65" s="11"/>
      <c r="E65" s="13" t="s">
        <v>53</v>
      </c>
      <c r="F65" s="13">
        <v>1549000</v>
      </c>
      <c r="G65" s="11"/>
      <c r="H65" s="11">
        <f t="shared" si="6"/>
        <v>1549000</v>
      </c>
      <c r="I65" s="11"/>
      <c r="J65" s="11">
        <f>(I65/H65)*100</f>
        <v>0</v>
      </c>
    </row>
    <row r="66" spans="1:10" ht="12.75">
      <c r="A66" s="11"/>
      <c r="B66" s="11"/>
      <c r="C66" s="11"/>
      <c r="D66" s="11"/>
      <c r="E66" s="13" t="s">
        <v>30</v>
      </c>
      <c r="F66" s="21">
        <v>2229000</v>
      </c>
      <c r="G66" s="11">
        <v>801000</v>
      </c>
      <c r="H66" s="11">
        <f t="shared" si="6"/>
        <v>3030000</v>
      </c>
      <c r="I66" s="11"/>
      <c r="J66" s="11">
        <f>(I66/H66)*100</f>
        <v>0</v>
      </c>
    </row>
    <row r="67" spans="1:10" ht="12.75">
      <c r="A67" s="11"/>
      <c r="B67" s="11"/>
      <c r="C67" s="11"/>
      <c r="D67" s="11"/>
      <c r="E67" s="13" t="s">
        <v>43</v>
      </c>
      <c r="F67" s="13">
        <v>1467000</v>
      </c>
      <c r="G67" s="11"/>
      <c r="H67" s="11">
        <f t="shared" si="6"/>
        <v>1467000</v>
      </c>
      <c r="I67" s="11"/>
      <c r="J67" s="11">
        <f>(I67/H67)*100</f>
        <v>0</v>
      </c>
    </row>
    <row r="68" spans="1:10" ht="12.75">
      <c r="A68" s="11"/>
      <c r="B68" s="11"/>
      <c r="C68" s="11"/>
      <c r="D68" s="11"/>
      <c r="E68" s="13" t="s">
        <v>32</v>
      </c>
      <c r="F68" s="16">
        <f>SUM(F64:F67)</f>
        <v>13646000</v>
      </c>
      <c r="G68" s="16">
        <f>SUM(G64:G67)</f>
        <v>801000</v>
      </c>
      <c r="H68" s="16">
        <f>SUM(H64:H67)</f>
        <v>14447000</v>
      </c>
      <c r="I68" s="16">
        <f>SUM(I64:I67)</f>
        <v>0</v>
      </c>
      <c r="J68" s="11">
        <f>(I68/H68)*100</f>
        <v>0</v>
      </c>
    </row>
    <row r="69" spans="1:10" ht="12.75">
      <c r="A69" s="11"/>
      <c r="B69" s="11"/>
      <c r="C69" s="11"/>
      <c r="D69" s="11"/>
      <c r="E69" s="13"/>
      <c r="F69" s="13"/>
      <c r="G69" s="11"/>
      <c r="H69" s="11">
        <f>SUM(F69:G69)</f>
        <v>0</v>
      </c>
      <c r="I69" s="11"/>
      <c r="J69" s="11"/>
    </row>
    <row r="70" spans="1:10" ht="12.75">
      <c r="A70" s="12" t="s">
        <v>54</v>
      </c>
      <c r="B70" s="11"/>
      <c r="C70" s="11"/>
      <c r="D70" s="11"/>
      <c r="E70" s="11"/>
      <c r="F70" s="22"/>
      <c r="G70" s="11"/>
      <c r="H70" s="11">
        <f>SUM(F70:G70)</f>
        <v>0</v>
      </c>
      <c r="I70" s="11"/>
      <c r="J70" s="11"/>
    </row>
    <row r="71" spans="1:10" ht="12.75">
      <c r="A71" s="11" t="s">
        <v>36</v>
      </c>
      <c r="B71" s="11"/>
      <c r="C71" s="11"/>
      <c r="D71" s="11"/>
      <c r="E71" s="13" t="s">
        <v>55</v>
      </c>
      <c r="F71" s="13">
        <v>180000</v>
      </c>
      <c r="G71" s="11"/>
      <c r="H71" s="11">
        <f>SUM(F71:G71)</f>
        <v>180000</v>
      </c>
      <c r="I71" s="11"/>
      <c r="J71" s="11">
        <f>(I71/H71)*100</f>
        <v>0</v>
      </c>
    </row>
    <row r="72" spans="1:10" ht="12.75">
      <c r="A72" s="11"/>
      <c r="B72" s="11"/>
      <c r="C72" s="11"/>
      <c r="D72" s="11"/>
      <c r="E72" s="13" t="s">
        <v>32</v>
      </c>
      <c r="F72" s="16">
        <f>SUM(F71)</f>
        <v>180000</v>
      </c>
      <c r="G72" s="16">
        <f>SUM(G71)</f>
        <v>0</v>
      </c>
      <c r="H72" s="16">
        <f>SUM(H71)</f>
        <v>180000</v>
      </c>
      <c r="I72" s="16">
        <f>SUM(I71)</f>
        <v>0</v>
      </c>
      <c r="J72" s="11">
        <f>(I72/H72)*100</f>
        <v>0</v>
      </c>
    </row>
    <row r="73" spans="1:10" ht="12.75">
      <c r="A73" s="11"/>
      <c r="B73" s="11"/>
      <c r="C73" s="11"/>
      <c r="D73" s="11"/>
      <c r="E73" s="13"/>
      <c r="F73" s="13"/>
      <c r="G73" s="11"/>
      <c r="H73" s="11">
        <f>SUM(F73:G73)</f>
        <v>0</v>
      </c>
      <c r="I73" s="11"/>
      <c r="J73" s="11"/>
    </row>
    <row r="74" spans="1:10" ht="12.75">
      <c r="A74" s="11"/>
      <c r="B74" s="11"/>
      <c r="C74" s="11"/>
      <c r="D74" s="11"/>
      <c r="E74" s="13"/>
      <c r="F74" s="13"/>
      <c r="G74" s="11"/>
      <c r="H74" s="11">
        <f>SUM(F74:G74)</f>
        <v>0</v>
      </c>
      <c r="I74" s="11"/>
      <c r="J74" s="11"/>
    </row>
    <row r="75" spans="1:10" ht="12.75">
      <c r="A75" s="12" t="s">
        <v>56</v>
      </c>
      <c r="B75" s="13"/>
      <c r="C75" s="13"/>
      <c r="D75" s="13"/>
      <c r="E75" s="13"/>
      <c r="F75" s="13"/>
      <c r="G75" s="11"/>
      <c r="H75" s="11">
        <f>SUM(F75:G75)</f>
        <v>0</v>
      </c>
      <c r="I75" s="11"/>
      <c r="J75" s="11"/>
    </row>
    <row r="76" spans="1:10" ht="12.75">
      <c r="A76" s="11" t="s">
        <v>31</v>
      </c>
      <c r="B76" s="11"/>
      <c r="C76" s="11"/>
      <c r="D76" s="11"/>
      <c r="E76" s="13" t="s">
        <v>30</v>
      </c>
      <c r="F76" s="13">
        <v>425000</v>
      </c>
      <c r="G76" s="11"/>
      <c r="H76" s="11">
        <f>SUM(F76:G76)</f>
        <v>425000</v>
      </c>
      <c r="I76" s="11"/>
      <c r="J76" s="11">
        <f>(I76/H76)*100</f>
        <v>0</v>
      </c>
    </row>
    <row r="77" spans="1:10" ht="12.75">
      <c r="A77" s="11"/>
      <c r="B77" s="11"/>
      <c r="C77" s="11"/>
      <c r="D77" s="11"/>
      <c r="E77" s="13" t="s">
        <v>32</v>
      </c>
      <c r="F77" s="16">
        <f>SUM(F76)</f>
        <v>425000</v>
      </c>
      <c r="G77" s="16">
        <f>SUM(G76)</f>
        <v>0</v>
      </c>
      <c r="H77" s="16">
        <f>SUM(H76)</f>
        <v>425000</v>
      </c>
      <c r="I77" s="16">
        <f>SUM(I76)</f>
        <v>0</v>
      </c>
      <c r="J77" s="11">
        <f>(I77/H77)*100</f>
        <v>0</v>
      </c>
    </row>
    <row r="78" spans="1:10" ht="12.75">
      <c r="A78" s="11"/>
      <c r="B78" s="11"/>
      <c r="C78" s="11"/>
      <c r="D78" s="11"/>
      <c r="E78" s="13"/>
      <c r="F78" s="16"/>
      <c r="G78" s="16"/>
      <c r="H78" s="16"/>
      <c r="I78" s="16"/>
      <c r="J78" s="11"/>
    </row>
    <row r="79" spans="1:10" ht="12.75">
      <c r="A79" s="11"/>
      <c r="B79" s="11"/>
      <c r="C79" s="11"/>
      <c r="D79" s="11"/>
      <c r="E79" s="13"/>
      <c r="F79" s="13"/>
      <c r="G79" s="11"/>
      <c r="H79" s="11">
        <f aca="true" t="shared" si="7" ref="H79:H84">SUM(F79:G79)</f>
        <v>0</v>
      </c>
      <c r="I79" s="11"/>
      <c r="J79" s="11"/>
    </row>
    <row r="80" spans="1:10" ht="12.75">
      <c r="A80" s="12" t="s">
        <v>57</v>
      </c>
      <c r="B80" s="11"/>
      <c r="C80" s="11"/>
      <c r="D80" s="11"/>
      <c r="E80" s="13"/>
      <c r="F80" s="13"/>
      <c r="G80" s="11"/>
      <c r="H80" s="11">
        <f t="shared" si="7"/>
        <v>0</v>
      </c>
      <c r="I80" s="11"/>
      <c r="J80" s="11"/>
    </row>
    <row r="81" spans="1:10" ht="12.75">
      <c r="A81" s="22" t="s">
        <v>31</v>
      </c>
      <c r="B81" s="11"/>
      <c r="C81" s="11"/>
      <c r="D81" s="11"/>
      <c r="E81" s="13" t="s">
        <v>45</v>
      </c>
      <c r="F81" s="13">
        <v>7700000</v>
      </c>
      <c r="G81" s="11"/>
      <c r="H81" s="11">
        <f t="shared" si="7"/>
        <v>7700000</v>
      </c>
      <c r="I81" s="11"/>
      <c r="J81" s="11">
        <f>(I81/H81)*100</f>
        <v>0</v>
      </c>
    </row>
    <row r="82" spans="1:10" ht="12.75">
      <c r="A82" s="12"/>
      <c r="B82" s="11"/>
      <c r="C82" s="11"/>
      <c r="D82" s="11"/>
      <c r="E82" s="13" t="s">
        <v>53</v>
      </c>
      <c r="F82" s="13">
        <v>1542000</v>
      </c>
      <c r="G82" s="11"/>
      <c r="H82" s="11">
        <f t="shared" si="7"/>
        <v>1542000</v>
      </c>
      <c r="I82" s="11"/>
      <c r="J82" s="11">
        <f>(I82/H82)*100</f>
        <v>0</v>
      </c>
    </row>
    <row r="83" spans="1:10" ht="12.75">
      <c r="A83" s="11"/>
      <c r="B83" s="11"/>
      <c r="C83" s="11"/>
      <c r="D83" s="11"/>
      <c r="E83" s="13" t="s">
        <v>30</v>
      </c>
      <c r="F83" s="13">
        <v>1855000</v>
      </c>
      <c r="G83" s="11">
        <v>45000</v>
      </c>
      <c r="H83" s="11">
        <f t="shared" si="7"/>
        <v>1900000</v>
      </c>
      <c r="I83" s="11"/>
      <c r="J83" s="11">
        <f>(I83/H83)*100</f>
        <v>0</v>
      </c>
    </row>
    <row r="84" spans="1:10" ht="12.75">
      <c r="A84" s="11"/>
      <c r="B84" s="11"/>
      <c r="C84" s="11"/>
      <c r="D84" s="11"/>
      <c r="E84" s="13" t="s">
        <v>43</v>
      </c>
      <c r="F84" s="13">
        <v>500000</v>
      </c>
      <c r="G84" s="11"/>
      <c r="H84" s="11">
        <f t="shared" si="7"/>
        <v>500000</v>
      </c>
      <c r="I84" s="11"/>
      <c r="J84" s="11">
        <f>(I84/H84)*100</f>
        <v>0</v>
      </c>
    </row>
    <row r="85" spans="1:10" ht="12.75">
      <c r="A85" s="11"/>
      <c r="B85" s="11"/>
      <c r="C85" s="11"/>
      <c r="D85" s="11"/>
      <c r="E85" s="13" t="s">
        <v>32</v>
      </c>
      <c r="F85" s="16">
        <f>SUM(F81:F84)</f>
        <v>11597000</v>
      </c>
      <c r="G85" s="16">
        <f>SUM(G81:G84)</f>
        <v>45000</v>
      </c>
      <c r="H85" s="16">
        <f>SUM(H81:H84)</f>
        <v>11642000</v>
      </c>
      <c r="I85" s="16">
        <f>SUM(I81:I84)</f>
        <v>0</v>
      </c>
      <c r="J85" s="11">
        <f>(I85/H85)*100</f>
        <v>0</v>
      </c>
    </row>
    <row r="86" spans="1:10" ht="12.75">
      <c r="A86" s="11"/>
      <c r="B86" s="11"/>
      <c r="C86" s="11"/>
      <c r="D86" s="11"/>
      <c r="E86" s="13"/>
      <c r="F86" s="13"/>
      <c r="G86" s="11"/>
      <c r="H86" s="11">
        <f>SUM(F86:G86)</f>
        <v>0</v>
      </c>
      <c r="I86" s="11"/>
      <c r="J86" s="11"/>
    </row>
    <row r="87" spans="1:10" ht="12.75">
      <c r="A87" s="12" t="s">
        <v>58</v>
      </c>
      <c r="B87" s="11"/>
      <c r="C87" s="11"/>
      <c r="D87" s="11"/>
      <c r="E87" s="13"/>
      <c r="F87" s="13"/>
      <c r="G87" s="11"/>
      <c r="H87" s="11">
        <f>SUM(F87:G87)</f>
        <v>0</v>
      </c>
      <c r="I87" s="11"/>
      <c r="J87" s="11"/>
    </row>
    <row r="88" spans="1:10" ht="12.75">
      <c r="A88" s="11" t="s">
        <v>31</v>
      </c>
      <c r="B88" s="11"/>
      <c r="C88" s="11"/>
      <c r="D88" s="11"/>
      <c r="E88" s="13" t="s">
        <v>45</v>
      </c>
      <c r="F88" s="13">
        <v>3688000</v>
      </c>
      <c r="G88" s="11"/>
      <c r="H88" s="11">
        <f>SUM(F88:G88)</f>
        <v>3688000</v>
      </c>
      <c r="I88" s="11"/>
      <c r="J88" s="11">
        <f>(I88/H88)*100</f>
        <v>0</v>
      </c>
    </row>
    <row r="89" spans="1:10" ht="12.75">
      <c r="A89" s="11"/>
      <c r="B89" s="11"/>
      <c r="C89" s="11"/>
      <c r="D89" s="11"/>
      <c r="E89" s="13" t="s">
        <v>53</v>
      </c>
      <c r="F89" s="13">
        <v>704000</v>
      </c>
      <c r="G89" s="11"/>
      <c r="H89" s="11">
        <f>SUM(F89:G89)</f>
        <v>704000</v>
      </c>
      <c r="I89" s="11"/>
      <c r="J89" s="11">
        <f>(I89/H89)*100</f>
        <v>0</v>
      </c>
    </row>
    <row r="90" spans="1:10" ht="12.75">
      <c r="A90" s="11"/>
      <c r="B90" s="11"/>
      <c r="C90" s="11"/>
      <c r="D90" s="11"/>
      <c r="E90" s="13" t="s">
        <v>30</v>
      </c>
      <c r="F90" s="13">
        <v>684000</v>
      </c>
      <c r="G90" s="11">
        <v>10000</v>
      </c>
      <c r="H90" s="11">
        <f>SUM(F90:G90)</f>
        <v>694000</v>
      </c>
      <c r="I90" s="11"/>
      <c r="J90" s="11">
        <f>(I90/H90)*100</f>
        <v>0</v>
      </c>
    </row>
    <row r="91" spans="1:10" ht="12.75">
      <c r="A91" s="11"/>
      <c r="B91" s="11"/>
      <c r="C91" s="11"/>
      <c r="D91" s="11"/>
      <c r="E91" s="13" t="s">
        <v>32</v>
      </c>
      <c r="F91" s="16">
        <f>SUM(F88:F90)</f>
        <v>5076000</v>
      </c>
      <c r="G91" s="16">
        <f>SUM(G88:G90)</f>
        <v>10000</v>
      </c>
      <c r="H91" s="16">
        <f>SUM(H88:H90)</f>
        <v>5086000</v>
      </c>
      <c r="I91" s="16">
        <f>SUM(I88:I90)</f>
        <v>0</v>
      </c>
      <c r="J91" s="11">
        <f>(I91/H91)*100</f>
        <v>0</v>
      </c>
    </row>
    <row r="92" spans="1:10" ht="12.75">
      <c r="A92" s="12" t="s">
        <v>59</v>
      </c>
      <c r="B92" s="13"/>
      <c r="C92" s="13"/>
      <c r="D92" s="13"/>
      <c r="E92" s="13"/>
      <c r="F92" s="13"/>
      <c r="G92" s="11"/>
      <c r="H92" s="11">
        <f>SUM(F92:G92)</f>
        <v>0</v>
      </c>
      <c r="I92" s="11"/>
      <c r="J92" s="11"/>
    </row>
    <row r="93" spans="1:10" ht="12.75">
      <c r="A93" s="11" t="s">
        <v>31</v>
      </c>
      <c r="B93" s="11"/>
      <c r="C93" s="11"/>
      <c r="D93" s="11"/>
      <c r="E93" s="13" t="s">
        <v>30</v>
      </c>
      <c r="F93" s="13">
        <v>4524000</v>
      </c>
      <c r="G93" s="11">
        <v>-5000</v>
      </c>
      <c r="H93" s="11">
        <f>SUM(F93:G93)</f>
        <v>4519000</v>
      </c>
      <c r="I93" s="11"/>
      <c r="J93" s="11">
        <f>(I93/H93)*100</f>
        <v>0</v>
      </c>
    </row>
    <row r="94" spans="1:10" ht="12.75">
      <c r="A94" s="11"/>
      <c r="B94" s="11"/>
      <c r="C94" s="11"/>
      <c r="D94" s="11"/>
      <c r="E94" s="13" t="s">
        <v>34</v>
      </c>
      <c r="F94" s="13"/>
      <c r="G94" s="11">
        <v>5000</v>
      </c>
      <c r="H94" s="11">
        <f>SUM(F94:G94)</f>
        <v>5000</v>
      </c>
      <c r="I94" s="11"/>
      <c r="J94" s="11">
        <f>(I94/H94)*100</f>
        <v>0</v>
      </c>
    </row>
    <row r="95" spans="1:10" ht="12.75">
      <c r="A95" s="11"/>
      <c r="B95" s="11"/>
      <c r="C95" s="11"/>
      <c r="D95" s="11"/>
      <c r="E95" s="13" t="s">
        <v>32</v>
      </c>
      <c r="F95" s="16">
        <f>SUM(F93:F94)</f>
        <v>4524000</v>
      </c>
      <c r="G95" s="16">
        <f>SUM(G93:G94)</f>
        <v>0</v>
      </c>
      <c r="H95" s="16">
        <f>SUM(H93:H94)</f>
        <v>4524000</v>
      </c>
      <c r="I95" s="16">
        <f>SUM(I93:I94)</f>
        <v>0</v>
      </c>
      <c r="J95" s="11">
        <f>(I95/H95)*100</f>
        <v>0</v>
      </c>
    </row>
    <row r="96" spans="1:10" ht="12.75">
      <c r="A96" s="11"/>
      <c r="B96" s="11"/>
      <c r="C96" s="11"/>
      <c r="D96" s="11"/>
      <c r="E96" s="13"/>
      <c r="F96" s="13"/>
      <c r="G96" s="11"/>
      <c r="H96" s="11">
        <f>SUM(F96:G96)</f>
        <v>0</v>
      </c>
      <c r="I96" s="11"/>
      <c r="J96" s="11"/>
    </row>
    <row r="97" spans="1:10" ht="12.75">
      <c r="A97" s="12" t="s">
        <v>60</v>
      </c>
      <c r="B97" s="13"/>
      <c r="C97" s="13"/>
      <c r="D97" s="13"/>
      <c r="E97" s="13"/>
      <c r="F97" s="13"/>
      <c r="G97" s="11"/>
      <c r="H97" s="11">
        <f>SUM(F97:G97)</f>
        <v>0</v>
      </c>
      <c r="I97" s="11"/>
      <c r="J97" s="11"/>
    </row>
    <row r="98" spans="1:10" ht="12.75">
      <c r="A98" s="11" t="s">
        <v>31</v>
      </c>
      <c r="B98" s="11"/>
      <c r="C98" s="11"/>
      <c r="D98" s="11"/>
      <c r="E98" s="13" t="s">
        <v>30</v>
      </c>
      <c r="F98" s="13">
        <v>586000</v>
      </c>
      <c r="G98" s="11"/>
      <c r="H98" s="11">
        <f>SUM(F98:G98)</f>
        <v>586000</v>
      </c>
      <c r="I98" s="11"/>
      <c r="J98" s="11">
        <f>(I98/H98)*100</f>
        <v>0</v>
      </c>
    </row>
    <row r="99" spans="1:10" ht="12.75">
      <c r="A99" s="11"/>
      <c r="B99" s="11"/>
      <c r="C99" s="11"/>
      <c r="D99" s="11"/>
      <c r="E99" s="13" t="s">
        <v>32</v>
      </c>
      <c r="F99" s="16">
        <f>SUM(F98)</f>
        <v>586000</v>
      </c>
      <c r="G99" s="16">
        <f>SUM(G98)</f>
        <v>0</v>
      </c>
      <c r="H99" s="16">
        <f>SUM(H98)</f>
        <v>586000</v>
      </c>
      <c r="I99" s="16">
        <f>SUM(I98)</f>
        <v>0</v>
      </c>
      <c r="J99" s="11">
        <f>(I99/H99)*100</f>
        <v>0</v>
      </c>
    </row>
    <row r="100" spans="1:10" ht="12.75">
      <c r="A100" s="11"/>
      <c r="B100" s="11"/>
      <c r="C100" s="11"/>
      <c r="D100" s="11"/>
      <c r="E100" s="13"/>
      <c r="F100" s="13"/>
      <c r="G100" s="11"/>
      <c r="H100" s="11">
        <f>SUM(F100:G100)</f>
        <v>0</v>
      </c>
      <c r="I100" s="11"/>
      <c r="J100" s="11"/>
    </row>
    <row r="101" spans="1:10" ht="12.75">
      <c r="A101" s="11"/>
      <c r="B101" s="11"/>
      <c r="C101" s="11"/>
      <c r="D101" s="11"/>
      <c r="E101" s="13"/>
      <c r="F101" s="13"/>
      <c r="G101" s="11"/>
      <c r="H101" s="11">
        <f>SUM(F101:G101)</f>
        <v>0</v>
      </c>
      <c r="I101" s="11"/>
      <c r="J101" s="11"/>
    </row>
    <row r="102" spans="1:10" ht="12.75">
      <c r="A102" s="12" t="s">
        <v>61</v>
      </c>
      <c r="B102" s="11"/>
      <c r="C102" s="11"/>
      <c r="D102" s="11"/>
      <c r="E102" s="13"/>
      <c r="F102" s="13"/>
      <c r="G102" s="11"/>
      <c r="H102" s="11">
        <f>SUM(F102:G102)</f>
        <v>0</v>
      </c>
      <c r="I102" s="11"/>
      <c r="J102" s="11"/>
    </row>
    <row r="103" spans="1:10" ht="12.75">
      <c r="A103" s="11" t="s">
        <v>62</v>
      </c>
      <c r="B103" s="11"/>
      <c r="C103" s="11"/>
      <c r="D103" s="11"/>
      <c r="E103" s="13" t="s">
        <v>63</v>
      </c>
      <c r="F103" s="13">
        <v>2000000</v>
      </c>
      <c r="G103" s="11"/>
      <c r="H103" s="11">
        <f>SUM(F103:G103)</f>
        <v>2000000</v>
      </c>
      <c r="I103" s="11"/>
      <c r="J103" s="11">
        <f>(I103/H103)*100</f>
        <v>0</v>
      </c>
    </row>
    <row r="104" spans="1:10" ht="12.75">
      <c r="A104" s="11"/>
      <c r="B104" s="11"/>
      <c r="C104" s="11"/>
      <c r="D104" s="11"/>
      <c r="E104" s="13" t="s">
        <v>32</v>
      </c>
      <c r="F104" s="16">
        <f>SUM(F103)</f>
        <v>2000000</v>
      </c>
      <c r="G104" s="16">
        <f>SUM(G103)</f>
        <v>0</v>
      </c>
      <c r="H104" s="16">
        <f>SUM(H103)</f>
        <v>2000000</v>
      </c>
      <c r="I104" s="16">
        <f>SUM(I103)</f>
        <v>0</v>
      </c>
      <c r="J104" s="11">
        <f>(I104/H104)*100</f>
        <v>0</v>
      </c>
    </row>
    <row r="105" spans="1:10" ht="12.75">
      <c r="A105" s="11"/>
      <c r="B105" s="11"/>
      <c r="C105" s="11"/>
      <c r="D105" s="11"/>
      <c r="E105" s="13"/>
      <c r="F105" s="13"/>
      <c r="G105" s="11"/>
      <c r="H105" s="11">
        <f>SUM(F105:G105)</f>
        <v>0</v>
      </c>
      <c r="I105" s="11"/>
      <c r="J105" s="11"/>
    </row>
    <row r="106" spans="1:10" ht="12.75">
      <c r="A106" s="12" t="s">
        <v>64</v>
      </c>
      <c r="B106" s="11"/>
      <c r="C106" s="11"/>
      <c r="D106" s="11"/>
      <c r="E106" s="13"/>
      <c r="F106" s="13"/>
      <c r="G106" s="11"/>
      <c r="H106" s="11">
        <f>SUM(F106:G106)</f>
        <v>0</v>
      </c>
      <c r="I106" s="11"/>
      <c r="J106" s="11"/>
    </row>
    <row r="107" spans="1:10" ht="12.75">
      <c r="A107" s="11" t="s">
        <v>65</v>
      </c>
      <c r="B107" s="11"/>
      <c r="C107" s="11"/>
      <c r="D107" s="11"/>
      <c r="E107" s="13" t="s">
        <v>66</v>
      </c>
      <c r="F107" s="13">
        <v>3289672</v>
      </c>
      <c r="G107" s="11"/>
      <c r="H107" s="11">
        <f>SUM(F107:G107)</f>
        <v>3289672</v>
      </c>
      <c r="I107" s="11"/>
      <c r="J107" s="11">
        <f>(I107/H107)*100</f>
        <v>0</v>
      </c>
    </row>
    <row r="108" spans="1:10" ht="12.75">
      <c r="A108" s="11"/>
      <c r="B108" s="11"/>
      <c r="C108" s="11"/>
      <c r="D108" s="11"/>
      <c r="E108" s="13" t="s">
        <v>67</v>
      </c>
      <c r="F108" s="13"/>
      <c r="G108" s="11">
        <v>2520000</v>
      </c>
      <c r="H108" s="11">
        <f>SUM(F108:G108)</f>
        <v>2520000</v>
      </c>
      <c r="I108" s="11"/>
      <c r="J108" s="11">
        <f>(I108/H108)*100</f>
        <v>0</v>
      </c>
    </row>
    <row r="109" spans="1:10" ht="12.75">
      <c r="A109" s="11"/>
      <c r="B109" s="11"/>
      <c r="C109" s="11"/>
      <c r="D109" s="11"/>
      <c r="E109" s="13" t="s">
        <v>32</v>
      </c>
      <c r="F109" s="16">
        <f>SUM(F107:F108)</f>
        <v>3289672</v>
      </c>
      <c r="G109" s="16">
        <f>SUM(G107:G108)</f>
        <v>2520000</v>
      </c>
      <c r="H109" s="16">
        <f>SUM(H107:H108)</f>
        <v>5809672</v>
      </c>
      <c r="I109" s="16">
        <f>SUM(I107:I108)</f>
        <v>0</v>
      </c>
      <c r="J109" s="11">
        <f>(I109/H109)*100</f>
        <v>0</v>
      </c>
    </row>
    <row r="110" spans="1:10" ht="12.75">
      <c r="A110" s="12" t="s">
        <v>68</v>
      </c>
      <c r="B110" s="11"/>
      <c r="C110" s="11"/>
      <c r="D110" s="11"/>
      <c r="E110" s="13"/>
      <c r="F110" s="13"/>
      <c r="G110" s="11"/>
      <c r="H110" s="11">
        <f>SUM(F110:G110)</f>
        <v>0</v>
      </c>
      <c r="I110" s="11"/>
      <c r="J110" s="11"/>
    </row>
    <row r="111" spans="1:10" ht="12.75">
      <c r="A111" s="11" t="s">
        <v>65</v>
      </c>
      <c r="B111" s="11"/>
      <c r="C111" s="11"/>
      <c r="D111" s="11"/>
      <c r="E111" s="13" t="s">
        <v>69</v>
      </c>
      <c r="F111" s="13">
        <v>3560000</v>
      </c>
      <c r="G111" s="11"/>
      <c r="H111" s="11">
        <f>SUM(F111:G111)</f>
        <v>3560000</v>
      </c>
      <c r="I111" s="11"/>
      <c r="J111" s="11">
        <f>(I111/H111)*100</f>
        <v>0</v>
      </c>
    </row>
    <row r="112" spans="1:10" ht="12.75">
      <c r="A112" s="11"/>
      <c r="B112" s="11"/>
      <c r="C112" s="11"/>
      <c r="D112" s="11"/>
      <c r="E112" s="13" t="s">
        <v>32</v>
      </c>
      <c r="F112" s="16">
        <f>SUM(F111)</f>
        <v>3560000</v>
      </c>
      <c r="G112" s="16">
        <f>SUM(G111)</f>
        <v>0</v>
      </c>
      <c r="H112" s="16">
        <f>SUM(H111)</f>
        <v>3560000</v>
      </c>
      <c r="I112" s="16">
        <f>SUM(I111)</f>
        <v>0</v>
      </c>
      <c r="J112" s="11">
        <f>(I112/H112)*100</f>
        <v>0</v>
      </c>
    </row>
    <row r="113" spans="1:10" ht="12.75">
      <c r="A113" s="11"/>
      <c r="B113" s="11"/>
      <c r="C113" s="11"/>
      <c r="D113" s="11"/>
      <c r="E113" s="13"/>
      <c r="F113" s="16"/>
      <c r="G113" s="11"/>
      <c r="H113" s="11">
        <f>SUM(F113:G113)</f>
        <v>0</v>
      </c>
      <c r="I113" s="11"/>
      <c r="J113" s="11"/>
    </row>
    <row r="114" spans="1:10" ht="12.75">
      <c r="A114" s="12" t="s">
        <v>70</v>
      </c>
      <c r="B114" s="11"/>
      <c r="C114" s="11"/>
      <c r="D114" s="11"/>
      <c r="E114" s="13"/>
      <c r="F114" s="13"/>
      <c r="G114" s="11"/>
      <c r="H114" s="11">
        <f>SUM(F114:G114)</f>
        <v>0</v>
      </c>
      <c r="I114" s="11"/>
      <c r="J114" s="11"/>
    </row>
    <row r="115" spans="1:10" ht="12.75">
      <c r="A115" s="11" t="s">
        <v>36</v>
      </c>
      <c r="B115" s="11"/>
      <c r="C115" s="11"/>
      <c r="D115" s="11"/>
      <c r="E115" s="13" t="s">
        <v>30</v>
      </c>
      <c r="F115" s="13"/>
      <c r="G115" s="11">
        <v>10000</v>
      </c>
      <c r="H115" s="11">
        <f>SUM(F115:G115)</f>
        <v>10000</v>
      </c>
      <c r="I115" s="11"/>
      <c r="J115" s="11">
        <f>(I115/H115)*100</f>
        <v>0</v>
      </c>
    </row>
    <row r="116" spans="1:10" ht="12.75">
      <c r="A116" s="11"/>
      <c r="B116" s="11"/>
      <c r="C116" s="11"/>
      <c r="D116" s="11"/>
      <c r="E116" s="13" t="s">
        <v>43</v>
      </c>
      <c r="F116" s="13">
        <v>145662000</v>
      </c>
      <c r="G116" s="11">
        <v>-10000</v>
      </c>
      <c r="H116" s="11">
        <f>SUM(F116:G116)</f>
        <v>145652000</v>
      </c>
      <c r="I116" s="11"/>
      <c r="J116" s="11">
        <f>(I116/H116)*100</f>
        <v>0</v>
      </c>
    </row>
    <row r="117" spans="1:10" ht="12.75">
      <c r="A117" s="11"/>
      <c r="B117" s="11"/>
      <c r="C117" s="11"/>
      <c r="D117" s="11"/>
      <c r="E117" s="13" t="s">
        <v>32</v>
      </c>
      <c r="F117" s="16">
        <f>SUM(F115:F116)</f>
        <v>145662000</v>
      </c>
      <c r="G117" s="16">
        <f>SUM(G115:G116)</f>
        <v>0</v>
      </c>
      <c r="H117" s="16">
        <f>SUM(H115:H116)</f>
        <v>145662000</v>
      </c>
      <c r="I117" s="16">
        <f>SUM(I115:I116)</f>
        <v>0</v>
      </c>
      <c r="J117" s="11">
        <f>(I117/H117)*100</f>
        <v>0</v>
      </c>
    </row>
    <row r="118" spans="1:10" ht="12.75">
      <c r="A118" s="11"/>
      <c r="B118" s="11"/>
      <c r="C118" s="11"/>
      <c r="D118" s="11"/>
      <c r="E118" s="13"/>
      <c r="F118" s="16"/>
      <c r="G118" s="16"/>
      <c r="H118" s="16"/>
      <c r="I118" s="16"/>
      <c r="J118" s="11"/>
    </row>
    <row r="119" spans="1:10" ht="12.75">
      <c r="A119" s="11"/>
      <c r="B119" s="11"/>
      <c r="C119" s="11"/>
      <c r="D119" s="11"/>
      <c r="E119" s="13"/>
      <c r="F119" s="13"/>
      <c r="G119" s="11"/>
      <c r="H119" s="11"/>
      <c r="I119" s="11"/>
      <c r="J119" s="11"/>
    </row>
    <row r="120" spans="1:10" ht="12.75">
      <c r="A120" s="12" t="s">
        <v>71</v>
      </c>
      <c r="B120" s="11"/>
      <c r="C120" s="11"/>
      <c r="D120" s="11"/>
      <c r="E120" s="13"/>
      <c r="F120" s="13"/>
      <c r="G120" s="11"/>
      <c r="H120" s="11"/>
      <c r="I120" s="11"/>
      <c r="J120" s="11"/>
    </row>
    <row r="121" spans="1:10" ht="12.75">
      <c r="A121" s="11" t="s">
        <v>31</v>
      </c>
      <c r="B121" s="11"/>
      <c r="C121" s="11"/>
      <c r="D121" s="11"/>
      <c r="E121" s="13" t="s">
        <v>30</v>
      </c>
      <c r="F121" s="13"/>
      <c r="G121" s="11">
        <v>1480000</v>
      </c>
      <c r="H121" s="11">
        <f>SUM(F121:G121)</f>
        <v>1480000</v>
      </c>
      <c r="I121" s="11"/>
      <c r="J121" s="11">
        <f>(I121/H121)*100</f>
        <v>0</v>
      </c>
    </row>
    <row r="122" spans="1:10" ht="12.75">
      <c r="A122" s="11"/>
      <c r="B122" s="11"/>
      <c r="C122" s="11"/>
      <c r="D122" s="11"/>
      <c r="E122" s="13" t="s">
        <v>32</v>
      </c>
      <c r="F122" s="16">
        <f>SUM(F121)</f>
        <v>0</v>
      </c>
      <c r="G122" s="16">
        <f>SUM(G121)</f>
        <v>1480000</v>
      </c>
      <c r="H122" s="16">
        <f>SUM(H121)</f>
        <v>1480000</v>
      </c>
      <c r="I122" s="16">
        <f>SUM(I121)</f>
        <v>0</v>
      </c>
      <c r="J122" s="11">
        <f>(I122/H122)*100</f>
        <v>0</v>
      </c>
    </row>
    <row r="123" spans="1:10" ht="12.75">
      <c r="A123" s="11"/>
      <c r="B123" s="11"/>
      <c r="C123" s="11"/>
      <c r="D123" s="11"/>
      <c r="E123" s="13"/>
      <c r="F123" s="13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3"/>
      <c r="F124" s="13"/>
      <c r="G124" s="11"/>
      <c r="H124" s="11"/>
      <c r="I124" s="11"/>
      <c r="J124" s="11"/>
    </row>
    <row r="125" spans="1:10" ht="12.75">
      <c r="A125" s="11"/>
      <c r="B125" s="11"/>
      <c r="C125" s="11"/>
      <c r="D125" s="11"/>
      <c r="E125" s="13"/>
      <c r="F125" s="13"/>
      <c r="G125" s="11"/>
      <c r="H125" s="11"/>
      <c r="I125" s="11"/>
      <c r="J125" s="11"/>
    </row>
    <row r="126" spans="1:10" ht="12.75">
      <c r="A126" s="12" t="s">
        <v>72</v>
      </c>
      <c r="B126" s="11"/>
      <c r="C126" s="11"/>
      <c r="D126" s="11"/>
      <c r="E126" s="13"/>
      <c r="F126" s="13"/>
      <c r="G126" s="11"/>
      <c r="H126" s="11">
        <f>SUM(F126:G126)</f>
        <v>0</v>
      </c>
      <c r="I126" s="11"/>
      <c r="J126" s="11"/>
    </row>
    <row r="127" spans="1:10" ht="12.75">
      <c r="A127" s="11" t="s">
        <v>36</v>
      </c>
      <c r="B127" s="11"/>
      <c r="C127" s="11"/>
      <c r="D127" s="11"/>
      <c r="E127" s="13" t="s">
        <v>30</v>
      </c>
      <c r="F127" s="13">
        <v>2000000</v>
      </c>
      <c r="G127" s="11">
        <v>810000</v>
      </c>
      <c r="H127" s="11">
        <f>SUM(F127:G127)</f>
        <v>2810000</v>
      </c>
      <c r="I127" s="11"/>
      <c r="J127" s="11">
        <f>(I127/H127)*100</f>
        <v>0</v>
      </c>
    </row>
    <row r="128" spans="1:10" ht="12.75">
      <c r="A128" s="11"/>
      <c r="B128" s="11"/>
      <c r="C128" s="11"/>
      <c r="D128" s="11"/>
      <c r="E128" s="13" t="s">
        <v>32</v>
      </c>
      <c r="F128" s="16">
        <f>SUM(F127)</f>
        <v>2000000</v>
      </c>
      <c r="G128" s="16">
        <f>SUM(G127)</f>
        <v>810000</v>
      </c>
      <c r="H128" s="16">
        <f>SUM(H127)</f>
        <v>2810000</v>
      </c>
      <c r="I128" s="16">
        <f>SUM(I127)</f>
        <v>0</v>
      </c>
      <c r="J128" s="11">
        <f>(I128/H128)*100</f>
        <v>0</v>
      </c>
    </row>
    <row r="129" spans="1:10" ht="12.75">
      <c r="A129" s="12" t="s">
        <v>73</v>
      </c>
      <c r="B129" s="11"/>
      <c r="C129" s="11"/>
      <c r="D129" s="11"/>
      <c r="E129" s="13"/>
      <c r="F129" s="13"/>
      <c r="G129" s="11"/>
      <c r="H129" s="11">
        <f>SUM(F129:G129)</f>
        <v>0</v>
      </c>
      <c r="I129" s="11"/>
      <c r="J129" s="11"/>
    </row>
    <row r="130" spans="1:10" ht="12.75">
      <c r="A130" s="11" t="s">
        <v>31</v>
      </c>
      <c r="B130" s="11"/>
      <c r="C130" s="11"/>
      <c r="D130" s="11"/>
      <c r="E130" s="13" t="s">
        <v>45</v>
      </c>
      <c r="F130" s="13">
        <v>1444000</v>
      </c>
      <c r="G130" s="11">
        <v>5040000</v>
      </c>
      <c r="H130" s="11">
        <f>SUM(F130:G130)</f>
        <v>6484000</v>
      </c>
      <c r="I130" s="11"/>
      <c r="J130" s="11">
        <f>(I130/H130)*100</f>
        <v>0</v>
      </c>
    </row>
    <row r="131" spans="1:10" ht="12.75">
      <c r="A131" s="11"/>
      <c r="B131" s="11"/>
      <c r="C131" s="11"/>
      <c r="D131" s="11"/>
      <c r="E131" s="13" t="s">
        <v>46</v>
      </c>
      <c r="F131" s="13">
        <v>153000</v>
      </c>
      <c r="G131" s="11">
        <v>657000</v>
      </c>
      <c r="H131" s="11">
        <f>SUM(F131:G131)</f>
        <v>810000</v>
      </c>
      <c r="I131" s="11"/>
      <c r="J131" s="11">
        <f>(I131/H131)*100</f>
        <v>0</v>
      </c>
    </row>
    <row r="132" spans="1:10" ht="12.75">
      <c r="A132" s="11"/>
      <c r="B132" s="11"/>
      <c r="C132" s="11"/>
      <c r="D132" s="11"/>
      <c r="E132" s="13" t="s">
        <v>30</v>
      </c>
      <c r="F132" s="13"/>
      <c r="G132" s="11">
        <v>913000</v>
      </c>
      <c r="H132" s="11">
        <f>SUM(F132:G132)</f>
        <v>913000</v>
      </c>
      <c r="I132" s="11"/>
      <c r="J132" s="11">
        <f>(I132/H132)*100</f>
        <v>0</v>
      </c>
    </row>
    <row r="133" spans="1:10" ht="12.75">
      <c r="A133" s="11"/>
      <c r="B133" s="11"/>
      <c r="C133" s="11"/>
      <c r="D133" s="11"/>
      <c r="E133" s="13" t="s">
        <v>43</v>
      </c>
      <c r="F133" s="13"/>
      <c r="G133" s="11">
        <v>130000</v>
      </c>
      <c r="H133" s="11">
        <f>SUM(F133:G133)</f>
        <v>130000</v>
      </c>
      <c r="I133" s="11"/>
      <c r="J133" s="11">
        <f>(I133/H133)*100</f>
        <v>0</v>
      </c>
    </row>
    <row r="134" spans="1:10" ht="12.75">
      <c r="A134" s="11"/>
      <c r="B134" s="11"/>
      <c r="C134" s="11"/>
      <c r="D134" s="11"/>
      <c r="E134" s="13" t="s">
        <v>32</v>
      </c>
      <c r="F134" s="16">
        <f>SUM(F130:F133)</f>
        <v>1597000</v>
      </c>
      <c r="G134" s="16">
        <f>SUM(G130:G133)</f>
        <v>6740000</v>
      </c>
      <c r="H134" s="16">
        <f>SUM(H130:H133)</f>
        <v>8337000</v>
      </c>
      <c r="I134" s="16">
        <f>SUM(I130:I133)</f>
        <v>0</v>
      </c>
      <c r="J134" s="11">
        <f>(I134/H134)*100</f>
        <v>0</v>
      </c>
    </row>
    <row r="135" spans="1:10" ht="12.75">
      <c r="A135" s="11"/>
      <c r="B135" s="11"/>
      <c r="C135" s="11"/>
      <c r="D135" s="11"/>
      <c r="E135" s="13"/>
      <c r="F135" s="13"/>
      <c r="G135" s="11"/>
      <c r="H135" s="11">
        <f>SUM(F135:G135)</f>
        <v>0</v>
      </c>
      <c r="I135" s="11"/>
      <c r="J135" s="11"/>
    </row>
    <row r="136" spans="1:10" ht="12.75">
      <c r="A136" s="12" t="s">
        <v>74</v>
      </c>
      <c r="B136" s="11"/>
      <c r="C136" s="11"/>
      <c r="D136" s="11"/>
      <c r="E136" s="13"/>
      <c r="F136" s="13"/>
      <c r="G136" s="11"/>
      <c r="H136" s="11">
        <f>SUM(F136:G136)</f>
        <v>0</v>
      </c>
      <c r="I136" s="11"/>
      <c r="J136" s="11"/>
    </row>
    <row r="137" spans="1:10" ht="12.75">
      <c r="A137" s="11" t="s">
        <v>31</v>
      </c>
      <c r="B137" s="11"/>
      <c r="C137" s="11"/>
      <c r="D137" s="11"/>
      <c r="E137" s="13" t="s">
        <v>45</v>
      </c>
      <c r="F137" s="13"/>
      <c r="G137" s="11"/>
      <c r="H137" s="11">
        <f>SUM(F137:G137)</f>
        <v>0</v>
      </c>
      <c r="I137" s="11"/>
      <c r="J137" s="11"/>
    </row>
    <row r="138" spans="1:10" ht="12.75">
      <c r="A138" s="11"/>
      <c r="B138" s="11"/>
      <c r="C138" s="11"/>
      <c r="D138" s="11"/>
      <c r="E138" s="13" t="s">
        <v>30</v>
      </c>
      <c r="F138" s="13"/>
      <c r="G138" s="11">
        <v>700000</v>
      </c>
      <c r="H138" s="11">
        <f>SUM(F138:G138)</f>
        <v>700000</v>
      </c>
      <c r="I138" s="11"/>
      <c r="J138" s="11">
        <f>(I138/H138)*100</f>
        <v>0</v>
      </c>
    </row>
    <row r="139" spans="1:10" ht="12.75">
      <c r="A139" s="11"/>
      <c r="B139" s="11"/>
      <c r="C139" s="11"/>
      <c r="D139" s="11"/>
      <c r="E139" s="13" t="s">
        <v>43</v>
      </c>
      <c r="F139" s="13">
        <v>54345000</v>
      </c>
      <c r="G139" s="11">
        <v>-700000</v>
      </c>
      <c r="H139" s="11">
        <f>SUM(F139:G139)</f>
        <v>53645000</v>
      </c>
      <c r="I139" s="11"/>
      <c r="J139" s="11">
        <f>(I139/H139)*100</f>
        <v>0</v>
      </c>
    </row>
    <row r="140" spans="1:10" ht="12.75">
      <c r="A140" s="11"/>
      <c r="B140" s="11"/>
      <c r="C140" s="11"/>
      <c r="D140" s="11"/>
      <c r="E140" s="13" t="s">
        <v>32</v>
      </c>
      <c r="F140" s="16">
        <f>SUM(F137:F139)</f>
        <v>54345000</v>
      </c>
      <c r="G140" s="16">
        <f>SUM(G137:G139)</f>
        <v>0</v>
      </c>
      <c r="H140" s="16">
        <f>SUM(H137:H139)</f>
        <v>54345000</v>
      </c>
      <c r="I140" s="16">
        <f>SUM(I137:I139)</f>
        <v>0</v>
      </c>
      <c r="J140" s="11">
        <f>(I140/H140)*100</f>
        <v>0</v>
      </c>
    </row>
    <row r="141" spans="1:10" ht="12.75">
      <c r="A141" s="12" t="s">
        <v>75</v>
      </c>
      <c r="B141" s="11"/>
      <c r="C141" s="11"/>
      <c r="D141" s="11"/>
      <c r="E141" s="13"/>
      <c r="F141" s="13"/>
      <c r="G141" s="11"/>
      <c r="H141" s="11">
        <f>SUM(F141:G141)</f>
        <v>0</v>
      </c>
      <c r="I141" s="11"/>
      <c r="J141" s="11"/>
    </row>
    <row r="142" spans="1:10" ht="12.75">
      <c r="A142" s="11" t="s">
        <v>62</v>
      </c>
      <c r="B142" s="11"/>
      <c r="C142" s="11"/>
      <c r="D142" s="11"/>
      <c r="E142" s="13" t="s">
        <v>45</v>
      </c>
      <c r="F142" s="13"/>
      <c r="G142" s="11">
        <v>490000</v>
      </c>
      <c r="H142" s="11">
        <f>SUM(F142:G142)</f>
        <v>490000</v>
      </c>
      <c r="I142" s="11"/>
      <c r="J142" s="11">
        <f>(I142/H142)*100</f>
        <v>0</v>
      </c>
    </row>
    <row r="143" spans="1:10" ht="12.75">
      <c r="A143" s="11"/>
      <c r="B143" s="11"/>
      <c r="C143" s="11"/>
      <c r="D143" s="11"/>
      <c r="E143" s="13" t="s">
        <v>46</v>
      </c>
      <c r="F143" s="13"/>
      <c r="G143" s="11">
        <v>100000</v>
      </c>
      <c r="H143" s="11">
        <f>SUM(F143:G143)</f>
        <v>100000</v>
      </c>
      <c r="I143" s="11"/>
      <c r="J143" s="11">
        <f>(I143/H143)*100</f>
        <v>0</v>
      </c>
    </row>
    <row r="144" spans="1:10" ht="12.75">
      <c r="A144" s="11"/>
      <c r="B144" s="11"/>
      <c r="C144" s="11"/>
      <c r="D144" s="11"/>
      <c r="E144" s="13" t="s">
        <v>30</v>
      </c>
      <c r="F144" s="13"/>
      <c r="G144" s="11">
        <v>201000</v>
      </c>
      <c r="H144" s="11">
        <f>SUM(F144:G144)</f>
        <v>201000</v>
      </c>
      <c r="I144" s="11"/>
      <c r="J144" s="11">
        <f>(I144/H144)*100</f>
        <v>0</v>
      </c>
    </row>
    <row r="145" spans="1:10" ht="12.75">
      <c r="A145" s="11"/>
      <c r="B145" s="11"/>
      <c r="C145" s="11"/>
      <c r="D145" s="11"/>
      <c r="E145" s="13" t="s">
        <v>43</v>
      </c>
      <c r="F145" s="13"/>
      <c r="G145" s="11">
        <v>650000</v>
      </c>
      <c r="H145" s="11">
        <f>SUM(F145:G145)</f>
        <v>650000</v>
      </c>
      <c r="I145" s="11"/>
      <c r="J145" s="11">
        <f>(I145/H145)*100</f>
        <v>0</v>
      </c>
    </row>
    <row r="146" spans="1:10" ht="12.75">
      <c r="A146" s="11"/>
      <c r="B146" s="11"/>
      <c r="C146" s="11"/>
      <c r="D146" s="11"/>
      <c r="E146" s="13" t="s">
        <v>32</v>
      </c>
      <c r="F146" s="16">
        <f>SUM(F142:F145)</f>
        <v>0</v>
      </c>
      <c r="G146" s="16">
        <f>SUM(G142:G145)</f>
        <v>1441000</v>
      </c>
      <c r="H146" s="16">
        <f>SUM(H142:H145)</f>
        <v>1441000</v>
      </c>
      <c r="I146" s="16">
        <f>SUM(I142:I145)</f>
        <v>0</v>
      </c>
      <c r="J146" s="11">
        <f>(I146/H146)*100</f>
        <v>0</v>
      </c>
    </row>
    <row r="147" spans="1:10" ht="12.75">
      <c r="A147" s="12" t="s">
        <v>76</v>
      </c>
      <c r="B147" s="11"/>
      <c r="C147" s="11"/>
      <c r="D147" s="11"/>
      <c r="E147" s="13"/>
      <c r="F147" s="13"/>
      <c r="G147" s="11"/>
      <c r="H147" s="11">
        <f>SUM(F147:G147)</f>
        <v>0</v>
      </c>
      <c r="I147" s="11"/>
      <c r="J147" s="11"/>
    </row>
    <row r="148" spans="1:10" ht="12.75">
      <c r="A148" s="11" t="s">
        <v>31</v>
      </c>
      <c r="B148" s="11"/>
      <c r="C148" s="11"/>
      <c r="D148" s="11"/>
      <c r="E148" s="13" t="s">
        <v>45</v>
      </c>
      <c r="F148" s="13">
        <v>1158000</v>
      </c>
      <c r="G148" s="11"/>
      <c r="H148" s="11">
        <f>SUM(F148:G148)</f>
        <v>1158000</v>
      </c>
      <c r="I148" s="11"/>
      <c r="J148" s="11">
        <f aca="true" t="shared" si="8" ref="J148:J155">(I148/H148)*100</f>
        <v>0</v>
      </c>
    </row>
    <row r="149" spans="1:10" ht="12.75">
      <c r="A149" s="11"/>
      <c r="B149" s="11"/>
      <c r="C149" s="11"/>
      <c r="D149" s="11"/>
      <c r="E149" s="13" t="s">
        <v>46</v>
      </c>
      <c r="F149" s="13">
        <v>226000</v>
      </c>
      <c r="G149" s="11"/>
      <c r="H149" s="11">
        <f>SUM(F149:G149)</f>
        <v>226000</v>
      </c>
      <c r="I149" s="11"/>
      <c r="J149" s="11">
        <f t="shared" si="8"/>
        <v>0</v>
      </c>
    </row>
    <row r="150" spans="1:10" ht="12.75">
      <c r="A150" s="11"/>
      <c r="B150" s="11"/>
      <c r="C150" s="11"/>
      <c r="D150" s="11"/>
      <c r="E150" s="13" t="s">
        <v>30</v>
      </c>
      <c r="F150" s="13">
        <v>1994000</v>
      </c>
      <c r="G150" s="11"/>
      <c r="H150" s="11">
        <f>SUM(F150:G150)</f>
        <v>1994000</v>
      </c>
      <c r="I150" s="11"/>
      <c r="J150" s="11">
        <f t="shared" si="8"/>
        <v>0</v>
      </c>
    </row>
    <row r="151" spans="1:10" ht="12.75">
      <c r="A151" s="11"/>
      <c r="B151" s="11"/>
      <c r="C151" s="11"/>
      <c r="D151" s="11"/>
      <c r="E151" s="13" t="s">
        <v>43</v>
      </c>
      <c r="F151" s="13">
        <v>1600000</v>
      </c>
      <c r="G151" s="23"/>
      <c r="H151" s="11">
        <f>SUM(F151:G151)</f>
        <v>1600000</v>
      </c>
      <c r="I151" s="23"/>
      <c r="J151" s="11">
        <f t="shared" si="8"/>
        <v>0</v>
      </c>
    </row>
    <row r="152" spans="1:10" ht="12.75">
      <c r="A152" s="11"/>
      <c r="B152" s="11"/>
      <c r="C152" s="11"/>
      <c r="D152" s="11"/>
      <c r="E152" s="13" t="s">
        <v>32</v>
      </c>
      <c r="F152" s="16">
        <f>SUM(F148:F151)</f>
        <v>4978000</v>
      </c>
      <c r="G152" s="16">
        <f>SUM(G148:G151)</f>
        <v>0</v>
      </c>
      <c r="H152" s="16">
        <f>SUM(H148:H151)</f>
        <v>4978000</v>
      </c>
      <c r="I152" s="16">
        <f>SUM(I148:I151)</f>
        <v>0</v>
      </c>
      <c r="J152" s="11">
        <f t="shared" si="8"/>
        <v>0</v>
      </c>
    </row>
    <row r="153" spans="1:10" ht="22.5">
      <c r="A153" s="12" t="s">
        <v>77</v>
      </c>
      <c r="B153" s="11"/>
      <c r="C153" s="11"/>
      <c r="D153" s="11"/>
      <c r="E153" s="24" t="s">
        <v>78</v>
      </c>
      <c r="F153" s="25">
        <v>56254774</v>
      </c>
      <c r="G153" s="25"/>
      <c r="H153" s="25">
        <v>56254776</v>
      </c>
      <c r="I153" s="25"/>
      <c r="J153" s="11">
        <f t="shared" si="8"/>
        <v>0</v>
      </c>
    </row>
    <row r="154" spans="1:10" ht="12.75">
      <c r="A154" s="12"/>
      <c r="B154" s="11"/>
      <c r="C154" s="11"/>
      <c r="D154" s="11"/>
      <c r="E154" s="24" t="s">
        <v>79</v>
      </c>
      <c r="F154" s="26">
        <v>4100000</v>
      </c>
      <c r="G154" s="11"/>
      <c r="H154" s="11">
        <f>SUM(F154:G154)</f>
        <v>4100000</v>
      </c>
      <c r="I154" s="11"/>
      <c r="J154" s="11">
        <f t="shared" si="8"/>
        <v>0</v>
      </c>
    </row>
    <row r="155" spans="1:10" ht="12.75">
      <c r="A155" s="12"/>
      <c r="B155" s="11"/>
      <c r="C155" s="11"/>
      <c r="D155" s="11"/>
      <c r="E155" s="24" t="s">
        <v>32</v>
      </c>
      <c r="F155" s="25">
        <f>SUM(F154)</f>
        <v>4100000</v>
      </c>
      <c r="G155" s="25">
        <f>SUM(G154)</f>
        <v>0</v>
      </c>
      <c r="H155" s="25">
        <f>SUM(H154)</f>
        <v>4100000</v>
      </c>
      <c r="I155" s="25">
        <f>SUM(I154)</f>
        <v>0</v>
      </c>
      <c r="J155" s="11">
        <f t="shared" si="8"/>
        <v>0</v>
      </c>
    </row>
    <row r="156" spans="1:10" ht="12.75">
      <c r="A156" s="11"/>
      <c r="B156" s="11"/>
      <c r="C156" s="11"/>
      <c r="D156" s="11"/>
      <c r="E156" s="13"/>
      <c r="F156" s="27"/>
      <c r="G156" s="11"/>
      <c r="H156" s="11">
        <f>SUM(F156:G156)</f>
        <v>0</v>
      </c>
      <c r="I156" s="11"/>
      <c r="J156" s="11"/>
    </row>
    <row r="157" spans="1:10" ht="12.75">
      <c r="A157" s="5" t="s">
        <v>80</v>
      </c>
      <c r="B157" s="5"/>
      <c r="C157" s="5"/>
      <c r="D157" s="5"/>
      <c r="E157" s="13"/>
      <c r="F157" s="28">
        <f>SUM(F152,F140,F134,F128,F122,F117,F109,F104,F99,F95,F91,F85,F77,F72,F68,F61:F61,F57,F46,F39,F34,F30,F24,F112,F155,F146)</f>
        <v>347838896</v>
      </c>
      <c r="G157" s="28">
        <f>SUM(G152,G140,G134,G128,G122,G117,G109,G104,G99,G95,G91,G85,G77,G72,G68,G61:G61,G57,G46,G39,G34,G30,G24,G112,G155,G146)</f>
        <v>23442885</v>
      </c>
      <c r="H157" s="28">
        <f>SUM(H152,H140,H134,H128,H122,H117,H109,H104,H99,H95,H91,H85,H77,H72,H68,H61:H61,H57,H46,H39,H34,H30,H24,H112,H155,H146)</f>
        <v>371281781</v>
      </c>
      <c r="I157" s="28">
        <f>SUM(I152,I140,I134,I128,I122,I117,I109,I104,I99,I95,I91,I85,I77,I72,I68,I61:I61,I57,I46,I39,I34,I30,I24,I112,I155,I146)</f>
        <v>0</v>
      </c>
      <c r="J157" s="12">
        <f>(I157/H157)*100</f>
        <v>0</v>
      </c>
    </row>
  </sheetData>
  <sheetProtection selectLockedCells="1" selectUnlockedCells="1"/>
  <mergeCells count="8">
    <mergeCell ref="A26:C26"/>
    <mergeCell ref="A157:D157"/>
    <mergeCell ref="A2:J2"/>
    <mergeCell ref="A3:J3"/>
    <mergeCell ref="A4:C4"/>
    <mergeCell ref="A5:C5"/>
    <mergeCell ref="A6:C6"/>
    <mergeCell ref="A21:D21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7" sqref="I17:I19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9" t="s">
        <v>1</v>
      </c>
    </row>
    <row r="3" spans="1:10" ht="12.75">
      <c r="A3" s="5" t="s">
        <v>2</v>
      </c>
      <c r="B3" s="5"/>
      <c r="C3" s="5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.75" customHeight="1">
      <c r="A4" s="1" t="s">
        <v>82</v>
      </c>
      <c r="B4" s="1"/>
      <c r="C4" s="1"/>
      <c r="D4" s="32" t="s">
        <v>83</v>
      </c>
      <c r="E4" s="12" t="s">
        <v>11</v>
      </c>
      <c r="F4" s="12">
        <f>SUM(F5:F14)</f>
        <v>47305000</v>
      </c>
      <c r="G4" s="12">
        <f>SUM(G5:G14)</f>
        <v>21310</v>
      </c>
      <c r="H4" s="12">
        <f>SUM(H5:H14)</f>
        <v>47326310</v>
      </c>
      <c r="I4" s="12">
        <f>SUM(I5:I14)</f>
        <v>0</v>
      </c>
      <c r="J4" s="12">
        <f>(I4/H4)*100</f>
        <v>0</v>
      </c>
    </row>
    <row r="5" spans="1:10" ht="12.75">
      <c r="A5" s="11"/>
      <c r="B5" s="11"/>
      <c r="C5" s="11"/>
      <c r="D5" s="32"/>
      <c r="E5" s="13" t="s">
        <v>13</v>
      </c>
      <c r="F5" s="11">
        <f>SUM(F17)</f>
        <v>36308000</v>
      </c>
      <c r="G5" s="11">
        <v>50000</v>
      </c>
      <c r="H5" s="11">
        <f aca="true" t="shared" si="0" ref="H5:H20">SUM(F5:G5)</f>
        <v>36358000</v>
      </c>
      <c r="I5" s="11"/>
      <c r="J5" s="11">
        <f>(I5/H5)*100</f>
        <v>0</v>
      </c>
    </row>
    <row r="6" spans="1:10" ht="12.75">
      <c r="A6" s="11"/>
      <c r="B6" s="11"/>
      <c r="C6" s="11"/>
      <c r="D6" s="11"/>
      <c r="E6" s="13" t="s">
        <v>14</v>
      </c>
      <c r="F6" s="11">
        <f>SUM(F18)</f>
        <v>6970000</v>
      </c>
      <c r="G6" s="11"/>
      <c r="H6" s="11">
        <f t="shared" si="0"/>
        <v>6970000</v>
      </c>
      <c r="I6" s="11"/>
      <c r="J6" s="11">
        <f>(I6/H6)*100</f>
        <v>0</v>
      </c>
    </row>
    <row r="7" spans="1:10" ht="12.75">
      <c r="A7" s="11"/>
      <c r="B7" s="11"/>
      <c r="C7" s="11"/>
      <c r="D7" s="11"/>
      <c r="E7" s="13" t="s">
        <v>15</v>
      </c>
      <c r="F7" s="11">
        <f>SUM(F19)</f>
        <v>3660000</v>
      </c>
      <c r="G7" s="11">
        <v>-28690</v>
      </c>
      <c r="H7" s="11">
        <f t="shared" si="0"/>
        <v>3631310</v>
      </c>
      <c r="I7" s="11"/>
      <c r="J7" s="11">
        <f>(I7/H7)*100</f>
        <v>0</v>
      </c>
    </row>
    <row r="8" spans="1:10" ht="12.75">
      <c r="A8" s="11"/>
      <c r="B8" s="11"/>
      <c r="C8" s="11"/>
      <c r="D8" s="11"/>
      <c r="E8" s="13" t="s">
        <v>84</v>
      </c>
      <c r="F8" s="11"/>
      <c r="G8" s="11"/>
      <c r="H8" s="11">
        <f t="shared" si="0"/>
        <v>0</v>
      </c>
      <c r="I8" s="11"/>
      <c r="J8" s="11"/>
    </row>
    <row r="9" spans="1:10" ht="12.75">
      <c r="A9" s="11"/>
      <c r="B9" s="11"/>
      <c r="C9" s="11"/>
      <c r="D9" s="11"/>
      <c r="E9" s="13" t="s">
        <v>85</v>
      </c>
      <c r="F9" s="11"/>
      <c r="G9" s="11"/>
      <c r="H9" s="11">
        <f t="shared" si="0"/>
        <v>0</v>
      </c>
      <c r="I9" s="11"/>
      <c r="J9" s="11"/>
    </row>
    <row r="10" spans="1:10" ht="12.75">
      <c r="A10" s="11"/>
      <c r="B10" s="11"/>
      <c r="C10" s="11"/>
      <c r="D10" s="11"/>
      <c r="E10" s="13" t="s">
        <v>18</v>
      </c>
      <c r="F10" s="11">
        <f>SUM(F20)</f>
        <v>367000</v>
      </c>
      <c r="G10" s="11"/>
      <c r="H10" s="11">
        <f t="shared" si="0"/>
        <v>367000</v>
      </c>
      <c r="I10" s="11"/>
      <c r="J10" s="11">
        <f>(I10/H10)*100</f>
        <v>0</v>
      </c>
    </row>
    <row r="11" spans="1:10" ht="12.75">
      <c r="A11" s="11"/>
      <c r="B11" s="11"/>
      <c r="C11" s="11"/>
      <c r="D11" s="11"/>
      <c r="E11" s="13" t="s">
        <v>19</v>
      </c>
      <c r="F11" s="11"/>
      <c r="G11" s="11"/>
      <c r="H11" s="11">
        <f t="shared" si="0"/>
        <v>0</v>
      </c>
      <c r="I11" s="11"/>
      <c r="J11" s="11"/>
    </row>
    <row r="12" spans="1:10" ht="12.75">
      <c r="A12" s="11"/>
      <c r="B12" s="11"/>
      <c r="C12" s="11"/>
      <c r="D12" s="11"/>
      <c r="E12" s="13" t="s">
        <v>86</v>
      </c>
      <c r="F12" s="11"/>
      <c r="G12" s="11"/>
      <c r="H12" s="11">
        <f t="shared" si="0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87</v>
      </c>
      <c r="F13" s="11"/>
      <c r="G13" s="11"/>
      <c r="H13" s="11">
        <f t="shared" si="0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88</v>
      </c>
      <c r="F14" s="11"/>
      <c r="G14" s="11"/>
      <c r="H14" s="11">
        <f t="shared" si="0"/>
        <v>0</v>
      </c>
      <c r="I14" s="11"/>
      <c r="J14" s="11"/>
    </row>
    <row r="15" spans="1:10" ht="12.75">
      <c r="A15" s="5" t="s">
        <v>28</v>
      </c>
      <c r="B15" s="5"/>
      <c r="C15" s="5"/>
      <c r="D15" s="5"/>
      <c r="E15" s="11"/>
      <c r="F15" s="11"/>
      <c r="G15" s="11"/>
      <c r="H15" s="11">
        <f t="shared" si="0"/>
        <v>0</v>
      </c>
      <c r="I15" s="11"/>
      <c r="J15" s="11"/>
    </row>
    <row r="16" spans="1:10" ht="12.75">
      <c r="A16" s="11" t="s">
        <v>89</v>
      </c>
      <c r="B16" s="11"/>
      <c r="C16" s="11"/>
      <c r="D16" s="11"/>
      <c r="E16" s="11"/>
      <c r="F16" s="11"/>
      <c r="G16" s="11"/>
      <c r="H16" s="11">
        <f t="shared" si="0"/>
        <v>0</v>
      </c>
      <c r="I16" s="11"/>
      <c r="J16" s="11"/>
    </row>
    <row r="17" spans="1:10" ht="12.75">
      <c r="A17" s="11" t="s">
        <v>31</v>
      </c>
      <c r="B17" s="11"/>
      <c r="C17" s="11"/>
      <c r="D17" s="11"/>
      <c r="E17" s="21" t="s">
        <v>90</v>
      </c>
      <c r="F17" s="11">
        <v>36308000</v>
      </c>
      <c r="G17" s="11">
        <v>50000</v>
      </c>
      <c r="H17" s="11">
        <f t="shared" si="0"/>
        <v>36358000</v>
      </c>
      <c r="I17" s="11"/>
      <c r="J17" s="11">
        <f aca="true" t="shared" si="1" ref="J17:J22">(I17/H17)*100</f>
        <v>0</v>
      </c>
    </row>
    <row r="18" spans="1:10" ht="12.75">
      <c r="A18" s="11"/>
      <c r="B18" s="11"/>
      <c r="C18" s="11"/>
      <c r="D18" s="11"/>
      <c r="E18" s="21" t="s">
        <v>46</v>
      </c>
      <c r="F18" s="11">
        <v>6970000</v>
      </c>
      <c r="G18" s="11"/>
      <c r="H18" s="11">
        <f t="shared" si="0"/>
        <v>6970000</v>
      </c>
      <c r="I18" s="11"/>
      <c r="J18" s="11">
        <f t="shared" si="1"/>
        <v>0</v>
      </c>
    </row>
    <row r="19" spans="1:10" ht="12.75">
      <c r="A19" s="11"/>
      <c r="B19" s="11"/>
      <c r="C19" s="11"/>
      <c r="D19" s="11"/>
      <c r="E19" s="21" t="s">
        <v>30</v>
      </c>
      <c r="F19" s="11">
        <v>3660000</v>
      </c>
      <c r="G19" s="11">
        <v>-28690</v>
      </c>
      <c r="H19" s="11">
        <f t="shared" si="0"/>
        <v>3631310</v>
      </c>
      <c r="I19" s="11"/>
      <c r="J19" s="11">
        <f t="shared" si="1"/>
        <v>0</v>
      </c>
    </row>
    <row r="20" spans="1:10" ht="12.75">
      <c r="A20" s="11"/>
      <c r="B20" s="11"/>
      <c r="C20" s="11"/>
      <c r="D20" s="11"/>
      <c r="E20" s="21" t="s">
        <v>43</v>
      </c>
      <c r="F20" s="11">
        <v>367000</v>
      </c>
      <c r="G20" s="11"/>
      <c r="H20" s="11">
        <f t="shared" si="0"/>
        <v>367000</v>
      </c>
      <c r="I20" s="11"/>
      <c r="J20" s="11">
        <f t="shared" si="1"/>
        <v>0</v>
      </c>
    </row>
    <row r="21" spans="1:10" ht="12.75">
      <c r="A21" s="11"/>
      <c r="B21" s="11"/>
      <c r="C21" s="11"/>
      <c r="D21" s="11"/>
      <c r="E21" s="21" t="s">
        <v>32</v>
      </c>
      <c r="F21" s="12">
        <f>SUM(F17:F20)</f>
        <v>47305000</v>
      </c>
      <c r="G21" s="12">
        <f>SUM(G17:G20)</f>
        <v>21310</v>
      </c>
      <c r="H21" s="12">
        <f>SUM(H17:H20)</f>
        <v>47326310</v>
      </c>
      <c r="I21" s="12">
        <f>SUM(I17:I20)</f>
        <v>0</v>
      </c>
      <c r="J21" s="12">
        <f t="shared" si="1"/>
        <v>0</v>
      </c>
    </row>
    <row r="22" spans="1:10" ht="12.75">
      <c r="A22" s="5" t="s">
        <v>91</v>
      </c>
      <c r="B22" s="5"/>
      <c r="C22" s="5"/>
      <c r="D22" s="5"/>
      <c r="E22" s="11"/>
      <c r="F22" s="12">
        <f>SUM(F21)</f>
        <v>47305000</v>
      </c>
      <c r="G22" s="12">
        <f>SUM(G21)</f>
        <v>21310</v>
      </c>
      <c r="H22" s="12">
        <f>SUM(H21)</f>
        <v>47326310</v>
      </c>
      <c r="I22" s="12">
        <f>SUM(I21)</f>
        <v>0</v>
      </c>
      <c r="J22" s="12">
        <f t="shared" si="1"/>
        <v>0</v>
      </c>
    </row>
    <row r="23" spans="1:10" ht="12.75" hidden="1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2:D22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4.140625" style="0" customWidth="1"/>
    <col min="8" max="8" width="13.28125" style="0" customWidth="1"/>
  </cols>
  <sheetData>
    <row r="1" ht="12.75">
      <c r="F1" t="s">
        <v>101</v>
      </c>
    </row>
    <row r="2" spans="1:9" ht="12.75">
      <c r="A2" s="4" t="s">
        <v>92</v>
      </c>
      <c r="B2" s="4"/>
      <c r="C2" s="4"/>
      <c r="D2" s="4"/>
      <c r="E2" s="4"/>
      <c r="F2" s="4"/>
      <c r="G2" s="4"/>
      <c r="H2" s="4"/>
      <c r="I2" s="4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 t="s">
        <v>1</v>
      </c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10" spans="5:9" ht="12.75">
      <c r="E10" s="10" t="s">
        <v>93</v>
      </c>
      <c r="F10" s="10" t="s">
        <v>6</v>
      </c>
      <c r="G10" s="10" t="s">
        <v>7</v>
      </c>
      <c r="H10" s="10" t="s">
        <v>94</v>
      </c>
      <c r="I10" s="10" t="s">
        <v>9</v>
      </c>
    </row>
    <row r="11" spans="5:9" ht="12.75">
      <c r="E11" s="10"/>
      <c r="F11" s="10"/>
      <c r="G11" s="10"/>
      <c r="H11" s="10"/>
      <c r="I11" s="10"/>
    </row>
    <row r="12" spans="1:9" ht="12.75">
      <c r="A12" s="29" t="s">
        <v>95</v>
      </c>
      <c r="E12" s="30">
        <f>'önkormányzati rész'!$F$157</f>
        <v>347838896</v>
      </c>
      <c r="F12" s="31">
        <f>'önkormányzati rész'!$G$157</f>
        <v>23442885</v>
      </c>
      <c r="G12" s="31">
        <f>'önkormányzati rész'!$H$157</f>
        <v>371281781</v>
      </c>
      <c r="H12" s="31">
        <f>'önkormányzati rész'!$I$157</f>
        <v>0</v>
      </c>
      <c r="I12" s="31">
        <f>'önkormányzati rész'!$J$157</f>
        <v>0</v>
      </c>
    </row>
    <row r="13" spans="5:9" ht="12.75">
      <c r="E13" s="10"/>
      <c r="F13" s="10"/>
      <c r="G13" s="10"/>
      <c r="H13" s="10"/>
      <c r="I13" s="10"/>
    </row>
    <row r="14" spans="1:9" ht="12.75">
      <c r="A14" s="29" t="s">
        <v>82</v>
      </c>
      <c r="B14" s="29"/>
      <c r="C14" s="29"/>
      <c r="E14" s="29">
        <f>'ÓVODA  1.'!$F$22</f>
        <v>47305000</v>
      </c>
      <c r="F14" s="31">
        <f>'ÓVODA  1.'!$G$22</f>
        <v>21310</v>
      </c>
      <c r="G14" s="31">
        <f>'ÓVODA  1.'!$H$22</f>
        <v>47326310</v>
      </c>
      <c r="H14" s="31">
        <f>'ÓVODA  1.'!$I$22</f>
        <v>0</v>
      </c>
      <c r="I14" s="31">
        <f>'ÓVODA  1.'!$J$22</f>
        <v>0</v>
      </c>
    </row>
    <row r="15" spans="1:5" ht="12.75">
      <c r="A15" s="29"/>
      <c r="B15" s="29"/>
      <c r="C15" s="29"/>
      <c r="E15" s="29"/>
    </row>
    <row r="16" spans="1:9" ht="12.75">
      <c r="A16" s="33" t="s">
        <v>96</v>
      </c>
      <c r="B16" s="33"/>
      <c r="C16" s="33"/>
      <c r="E16" s="29">
        <f>'MŰV.HÁZ 2.'!$F$26</f>
        <v>9530000</v>
      </c>
      <c r="F16" s="31">
        <f>'MŰV.HÁZ 2.'!$G$26</f>
        <v>0</v>
      </c>
      <c r="G16" s="31">
        <f>'MŰV.HÁZ 2.'!$H$26</f>
        <v>9530000</v>
      </c>
      <c r="H16" s="31">
        <f>'MŰV.HÁZ 2.'!$I$26</f>
        <v>0</v>
      </c>
      <c r="I16" s="31">
        <f>'MŰV.HÁZ 2.'!$J$26</f>
        <v>0</v>
      </c>
    </row>
    <row r="17" spans="1:5" ht="12.75">
      <c r="A17" s="29"/>
      <c r="B17" s="29"/>
      <c r="C17" s="29"/>
      <c r="E17" s="29"/>
    </row>
    <row r="18" spans="1:5" ht="12.75">
      <c r="A18" s="8"/>
      <c r="B18" s="8"/>
      <c r="C18" s="8"/>
      <c r="E18" s="29"/>
    </row>
    <row r="19" spans="1:5" ht="12.75">
      <c r="A19" s="8"/>
      <c r="B19" s="8"/>
      <c r="C19" s="8"/>
      <c r="E19" s="29"/>
    </row>
    <row r="20" spans="1:5" ht="12.75">
      <c r="A20" s="8"/>
      <c r="B20" s="8"/>
      <c r="C20" s="8"/>
      <c r="E20" s="29"/>
    </row>
    <row r="21" spans="1:5" ht="12.75">
      <c r="A21" s="29"/>
      <c r="B21" s="29"/>
      <c r="C21" s="29"/>
      <c r="E21" s="29"/>
    </row>
    <row r="22" spans="1:9" ht="12.75" customHeight="1">
      <c r="A22" s="33" t="s">
        <v>97</v>
      </c>
      <c r="B22" s="33"/>
      <c r="C22" s="33"/>
      <c r="E22" s="29">
        <f>SUM(E12:E17)</f>
        <v>404673896</v>
      </c>
      <c r="F22" s="29">
        <f>SUM(F12:F17)</f>
        <v>23464195</v>
      </c>
      <c r="G22" s="29">
        <f>SUM(G12:G17)</f>
        <v>428138091</v>
      </c>
      <c r="H22" s="29">
        <f>SUM(H12:H17)</f>
        <v>0</v>
      </c>
      <c r="I22" s="29">
        <f>(H22/G22)*100</f>
        <v>0</v>
      </c>
    </row>
  </sheetData>
  <sheetProtection selectLockedCells="1" selectUnlockedCells="1"/>
  <mergeCells count="3">
    <mergeCell ref="A2:I2"/>
    <mergeCell ref="A16:C16"/>
    <mergeCell ref="A22:C22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23" sqref="I23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9" t="s">
        <v>1</v>
      </c>
    </row>
    <row r="3" spans="1:10" ht="12.75">
      <c r="A3" s="5" t="s">
        <v>2</v>
      </c>
      <c r="B3" s="5"/>
      <c r="C3" s="5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.75" customHeight="1">
      <c r="A4" s="1" t="s">
        <v>96</v>
      </c>
      <c r="B4" s="1"/>
      <c r="C4" s="1"/>
      <c r="D4" s="32" t="s">
        <v>83</v>
      </c>
      <c r="E4" s="12" t="s">
        <v>11</v>
      </c>
      <c r="F4" s="12">
        <f>SUM(F5:F7)</f>
        <v>9530000</v>
      </c>
      <c r="G4" s="12">
        <f>SUM(G5:G7)</f>
        <v>0</v>
      </c>
      <c r="H4" s="12">
        <f>SUM(H5:H7)</f>
        <v>9530000</v>
      </c>
      <c r="I4" s="12">
        <f>SUM(I5:I7)</f>
        <v>0</v>
      </c>
      <c r="J4" s="12">
        <f aca="true" t="shared" si="0" ref="J4:J26">(I4/H4)*100</f>
        <v>0</v>
      </c>
    </row>
    <row r="5" spans="1:10" ht="12.75">
      <c r="A5" s="11"/>
      <c r="B5" s="11"/>
      <c r="C5" s="11"/>
      <c r="D5" s="32"/>
      <c r="E5" s="13" t="s">
        <v>13</v>
      </c>
      <c r="F5" s="11">
        <v>5479000</v>
      </c>
      <c r="G5" s="11"/>
      <c r="H5" s="11">
        <f aca="true" t="shared" si="1" ref="H5:H19">SUM(F5:G5)</f>
        <v>5479000</v>
      </c>
      <c r="I5" s="11"/>
      <c r="J5" s="11">
        <f t="shared" si="0"/>
        <v>0</v>
      </c>
    </row>
    <row r="6" spans="1:10" ht="12.75">
      <c r="A6" s="11"/>
      <c r="B6" s="11"/>
      <c r="C6" s="11"/>
      <c r="D6" s="11"/>
      <c r="E6" s="13" t="s">
        <v>14</v>
      </c>
      <c r="F6" s="11">
        <v>1108000</v>
      </c>
      <c r="G6" s="11"/>
      <c r="H6" s="11">
        <f t="shared" si="1"/>
        <v>1108000</v>
      </c>
      <c r="I6" s="11"/>
      <c r="J6" s="11">
        <f t="shared" si="0"/>
        <v>0</v>
      </c>
    </row>
    <row r="7" spans="1:10" ht="12.75">
      <c r="A7" s="11"/>
      <c r="B7" s="11"/>
      <c r="C7" s="11"/>
      <c r="D7" s="11"/>
      <c r="E7" s="13" t="s">
        <v>15</v>
      </c>
      <c r="F7" s="11">
        <v>2943000</v>
      </c>
      <c r="G7" s="11"/>
      <c r="H7" s="11">
        <f t="shared" si="1"/>
        <v>2943000</v>
      </c>
      <c r="I7" s="11"/>
      <c r="J7" s="11">
        <f t="shared" si="0"/>
        <v>0</v>
      </c>
    </row>
    <row r="8" spans="1:10" ht="12.75">
      <c r="A8" s="11"/>
      <c r="B8" s="11"/>
      <c r="C8" s="11"/>
      <c r="D8" s="11"/>
      <c r="E8" s="13" t="s">
        <v>84</v>
      </c>
      <c r="F8" s="11"/>
      <c r="G8" s="11"/>
      <c r="H8" s="11">
        <f t="shared" si="1"/>
        <v>0</v>
      </c>
      <c r="I8" s="11"/>
      <c r="J8" s="11"/>
    </row>
    <row r="9" spans="1:10" ht="12.75">
      <c r="A9" s="11"/>
      <c r="B9" s="11"/>
      <c r="C9" s="11"/>
      <c r="D9" s="11"/>
      <c r="E9" s="13" t="s">
        <v>85</v>
      </c>
      <c r="F9" s="11"/>
      <c r="G9" s="11"/>
      <c r="H9" s="11">
        <f t="shared" si="1"/>
        <v>0</v>
      </c>
      <c r="I9" s="11"/>
      <c r="J9" s="11"/>
    </row>
    <row r="10" spans="1:10" ht="12.75">
      <c r="A10" s="11"/>
      <c r="B10" s="11"/>
      <c r="C10" s="11"/>
      <c r="D10" s="11"/>
      <c r="E10" s="13" t="s">
        <v>18</v>
      </c>
      <c r="F10" s="11"/>
      <c r="G10" s="11"/>
      <c r="H10" s="11">
        <f t="shared" si="1"/>
        <v>0</v>
      </c>
      <c r="I10" s="11"/>
      <c r="J10" s="11"/>
    </row>
    <row r="11" spans="1:10" ht="12.75">
      <c r="A11" s="11"/>
      <c r="B11" s="11"/>
      <c r="C11" s="11"/>
      <c r="D11" s="11"/>
      <c r="E11" s="13" t="s">
        <v>19</v>
      </c>
      <c r="F11" s="11"/>
      <c r="G11" s="11"/>
      <c r="H11" s="11">
        <f t="shared" si="1"/>
        <v>0</v>
      </c>
      <c r="I11" s="11"/>
      <c r="J11" s="11"/>
    </row>
    <row r="12" spans="1:10" ht="12.75">
      <c r="A12" s="11"/>
      <c r="B12" s="11"/>
      <c r="C12" s="11"/>
      <c r="D12" s="11"/>
      <c r="E12" s="13" t="s">
        <v>86</v>
      </c>
      <c r="F12" s="11"/>
      <c r="G12" s="11"/>
      <c r="H12" s="11">
        <f t="shared" si="1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87</v>
      </c>
      <c r="F13" s="11"/>
      <c r="G13" s="11"/>
      <c r="H13" s="11">
        <f t="shared" si="1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98</v>
      </c>
      <c r="F14" s="11"/>
      <c r="G14" s="11"/>
      <c r="H14" s="11">
        <f t="shared" si="1"/>
        <v>0</v>
      </c>
      <c r="I14" s="11"/>
      <c r="J14" s="11"/>
    </row>
    <row r="15" spans="1:10" ht="12.75">
      <c r="A15" s="5" t="s">
        <v>28</v>
      </c>
      <c r="B15" s="5"/>
      <c r="C15" s="5"/>
      <c r="D15" s="5"/>
      <c r="E15" s="11"/>
      <c r="F15" s="11"/>
      <c r="G15" s="11"/>
      <c r="H15" s="11">
        <f t="shared" si="1"/>
        <v>0</v>
      </c>
      <c r="I15" s="11"/>
      <c r="J15" s="11"/>
    </row>
    <row r="16" spans="1:10" ht="12.75">
      <c r="A16" s="11" t="s">
        <v>99</v>
      </c>
      <c r="B16" s="11"/>
      <c r="C16" s="11"/>
      <c r="D16" s="11"/>
      <c r="E16" s="11"/>
      <c r="F16" s="11"/>
      <c r="G16" s="11"/>
      <c r="H16" s="11">
        <f t="shared" si="1"/>
        <v>0</v>
      </c>
      <c r="I16" s="11"/>
      <c r="J16" s="11"/>
    </row>
    <row r="17" spans="1:10" ht="12.75">
      <c r="A17" s="11" t="s">
        <v>31</v>
      </c>
      <c r="B17" s="11"/>
      <c r="C17" s="11"/>
      <c r="D17" s="11"/>
      <c r="E17" s="21" t="s">
        <v>90</v>
      </c>
      <c r="F17" s="11">
        <v>5479000</v>
      </c>
      <c r="G17" s="11"/>
      <c r="H17" s="11">
        <f t="shared" si="1"/>
        <v>5479000</v>
      </c>
      <c r="I17" s="11"/>
      <c r="J17" s="11">
        <f t="shared" si="0"/>
        <v>0</v>
      </c>
    </row>
    <row r="18" spans="1:10" ht="12.75">
      <c r="A18" s="11"/>
      <c r="B18" s="11"/>
      <c r="C18" s="11"/>
      <c r="D18" s="11"/>
      <c r="E18" s="21" t="s">
        <v>46</v>
      </c>
      <c r="F18" s="11">
        <v>1108000</v>
      </c>
      <c r="G18" s="11"/>
      <c r="H18" s="11">
        <f t="shared" si="1"/>
        <v>1108000</v>
      </c>
      <c r="I18" s="11"/>
      <c r="J18" s="11">
        <f t="shared" si="0"/>
        <v>0</v>
      </c>
    </row>
    <row r="19" spans="1:10" ht="12.75">
      <c r="A19" s="11"/>
      <c r="B19" s="11"/>
      <c r="C19" s="11"/>
      <c r="D19" s="11"/>
      <c r="E19" s="21" t="s">
        <v>30</v>
      </c>
      <c r="F19" s="11">
        <v>2258000</v>
      </c>
      <c r="G19" s="11"/>
      <c r="H19" s="11">
        <f t="shared" si="1"/>
        <v>2258000</v>
      </c>
      <c r="I19" s="11"/>
      <c r="J19" s="11">
        <f t="shared" si="0"/>
        <v>0</v>
      </c>
    </row>
    <row r="20" spans="1:10" ht="12.75">
      <c r="A20" s="11"/>
      <c r="B20" s="11"/>
      <c r="C20" s="11"/>
      <c r="D20" s="11"/>
      <c r="E20" s="21" t="s">
        <v>32</v>
      </c>
      <c r="F20" s="12">
        <f>SUM(F17:F19)</f>
        <v>8845000</v>
      </c>
      <c r="G20" s="12">
        <f>SUM(G17:G19)</f>
        <v>0</v>
      </c>
      <c r="H20" s="12">
        <f>SUM(H17:H19)</f>
        <v>8845000</v>
      </c>
      <c r="I20" s="12">
        <f>SUM(I17:I19)</f>
        <v>0</v>
      </c>
      <c r="J20" s="12">
        <f t="shared" si="0"/>
        <v>0</v>
      </c>
    </row>
    <row r="21" spans="1:10" ht="12.75">
      <c r="A21" s="11"/>
      <c r="B21" s="11"/>
      <c r="C21" s="11"/>
      <c r="D21" s="11"/>
      <c r="E21" s="11"/>
      <c r="F21" s="11"/>
      <c r="G21" s="11"/>
      <c r="H21" s="11">
        <f>SUM(F21:G21)</f>
        <v>0</v>
      </c>
      <c r="I21" s="11"/>
      <c r="J21" s="11"/>
    </row>
    <row r="22" spans="1:10" ht="12.75">
      <c r="A22" s="11" t="s">
        <v>100</v>
      </c>
      <c r="B22" s="11"/>
      <c r="C22" s="11"/>
      <c r="D22" s="11"/>
      <c r="E22" s="11"/>
      <c r="F22" s="11"/>
      <c r="G22" s="11"/>
      <c r="H22" s="11">
        <f>SUM(F22:G22)</f>
        <v>0</v>
      </c>
      <c r="I22" s="11"/>
      <c r="J22" s="11"/>
    </row>
    <row r="23" spans="1:10" ht="12.75">
      <c r="A23" s="11" t="s">
        <v>31</v>
      </c>
      <c r="B23" s="11"/>
      <c r="C23" s="11"/>
      <c r="D23" s="11"/>
      <c r="E23" s="21" t="s">
        <v>30</v>
      </c>
      <c r="F23" s="11">
        <v>685000</v>
      </c>
      <c r="G23" s="11"/>
      <c r="H23" s="11">
        <f>SUM(F23:G23)</f>
        <v>685000</v>
      </c>
      <c r="I23" s="11"/>
      <c r="J23" s="11">
        <f t="shared" si="0"/>
        <v>0</v>
      </c>
    </row>
    <row r="24" spans="1:10" ht="12.75">
      <c r="A24" s="11"/>
      <c r="B24" s="11"/>
      <c r="C24" s="11"/>
      <c r="D24" s="11"/>
      <c r="E24" s="21" t="s">
        <v>32</v>
      </c>
      <c r="F24" s="12">
        <f>SUM(F23)</f>
        <v>685000</v>
      </c>
      <c r="G24" s="12">
        <f>SUM(G23)</f>
        <v>0</v>
      </c>
      <c r="H24" s="12">
        <f>SUM(H23)</f>
        <v>685000</v>
      </c>
      <c r="I24" s="12">
        <f>SUM(I23)</f>
        <v>0</v>
      </c>
      <c r="J24" s="12">
        <f t="shared" si="0"/>
        <v>0</v>
      </c>
    </row>
    <row r="25" spans="1:10" ht="12.75">
      <c r="A25" s="11"/>
      <c r="B25" s="11"/>
      <c r="C25" s="11"/>
      <c r="D25" s="11"/>
      <c r="E25" s="11"/>
      <c r="F25" s="11"/>
      <c r="G25" s="11"/>
      <c r="H25" s="11">
        <f>SUM(F25:G25)</f>
        <v>0</v>
      </c>
      <c r="I25" s="11"/>
      <c r="J25" s="11"/>
    </row>
    <row r="26" spans="1:10" ht="12.75">
      <c r="A26" s="5" t="s">
        <v>91</v>
      </c>
      <c r="B26" s="5"/>
      <c r="C26" s="5"/>
      <c r="D26" s="5"/>
      <c r="E26" s="11"/>
      <c r="F26" s="12">
        <f>SUM(F24,F20)</f>
        <v>9530000</v>
      </c>
      <c r="G26" s="12">
        <f>SUM(G24,G20)</f>
        <v>0</v>
      </c>
      <c r="H26" s="12">
        <f>SUM(H24,H20)</f>
        <v>9530000</v>
      </c>
      <c r="I26" s="12">
        <f>SUM(I24,I20)</f>
        <v>0</v>
      </c>
      <c r="J26" s="12">
        <f t="shared" si="0"/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6:D2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2018-08-21T13:47:45Z</cp:lastPrinted>
  <dcterms:created xsi:type="dcterms:W3CDTF">2018-09-04T11:17:10Z</dcterms:created>
  <dcterms:modified xsi:type="dcterms:W3CDTF">2018-09-04T11:17:10Z</dcterms:modified>
  <cp:category/>
  <cp:version/>
  <cp:contentType/>
  <cp:contentStatus/>
</cp:coreProperties>
</file>