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4. melléklet" sheetId="1" state="visible" r:id="rId2"/>
    <sheet name="4.1 melléklet" sheetId="2" state="visible" r:id="rId3"/>
  </sheets>
  <definedNames>
    <definedName function="false" hidden="false" name="__shared_1_0_0" vbProcedure="false">SUM(#HIV!)</definedName>
    <definedName function="false" hidden="false" name="__shared_1_0_1" vbProcedure="false">SUM(#HIV!)</definedName>
    <definedName function="false" hidden="false" name="__shared_1_0_2" vbProcedure="false">SUM(#HIV!)</definedName>
    <definedName function="false" hidden="false" name="__shared_1_0_3" vbProcedure="false">SUM(#HIV!)</definedName>
    <definedName function="false" hidden="false" name="__shared_1_0_4" vbProcedure="false">+A2+A3</definedName>
    <definedName function="false" hidden="false" name="__shared_1_0_5" vbProcedure="false">+A2+A3</definedName>
    <definedName function="false" hidden="false" name="__shared_1_0_6" vbProcedure="false">SUM(#HIV!)</definedName>
    <definedName function="false" hidden="false" name="__shared_1_0_7" vbProcedure="false">+#HIV!+#HIV!</definedName>
    <definedName function="false" hidden="false" name="__shared_1_0_8" vbProcedure="false">+#HIV!+#HIV!</definedName>
    <definedName function="false" hidden="false" name="__shared_1_0_9" vbProcedure="false">SUM(#HIV!)</definedName>
    <definedName function="false" hidden="false" name="__shared_1_0_10" vbProcedure="false">+#HIV!+#HIV!</definedName>
    <definedName function="false" hidden="false" name="__shared_1_0_11" vbProcedure="false">+#HIV!+#HIV!</definedName>
    <definedName function="false" hidden="false" name="__shared_1_0_12" vbProcedure="false">SUM(#HIV!)</definedName>
    <definedName function="false" hidden="false" name="__shared_1_0_13" vbProcedure="false">+#HIV!+#HIV!+#HIV!+#HIV!+#HIV!+#HIV!</definedName>
    <definedName function="false" hidden="false" name="__shared_1_0_14" vbProcedure="false">+#HIV!+#HIV!+#HIV!+#HIV!+#HIV!+#HIV!</definedName>
    <definedName function="false" hidden="false" name="__shared_1_0_15" vbProcedure="false">+#HIV!+#HIV!+#HIV!+#HIV!+#HIV!+#HIV!+#HIV!</definedName>
    <definedName function="false" hidden="false" name="__shared_1_0_16" vbProcedure="false">+#HIV!+#HIV!+#HIV!+#HIV!+#HIV!+#HIV!+#HIV!</definedName>
    <definedName function="false" hidden="false" name="__shared_1_0_17" vbProcedure="false">SUM(#HIV!)</definedName>
    <definedName function="false" hidden="false" name="__shared_1_0_18" vbProcedure="false">#HIV!+#HIV!</definedName>
    <definedName function="false" hidden="false" name="__shared_1_0_19" vbProcedure="false">#HIV!+#HIV!</definedName>
    <definedName function="false" hidden="false" name="__shared_1_0_20" vbProcedure="false">#HIV!-A3</definedName>
    <definedName function="false" hidden="false" name="__shared_1_0_21" vbProcedure="false">#HIV!-A3</definedName>
    <definedName function="false" hidden="false" name="__shared_2_0_0" vbProcedure="false">SUM(#HIV!)</definedName>
    <definedName function="false" hidden="false" name="__shared_2_0_1" vbProcedure="false">SUM(#HIV!)</definedName>
    <definedName function="false" hidden="false" name="__shared_2_0_2" vbProcedure="false">SUM(#HIV!)</definedName>
    <definedName function="false" hidden="false" name="__shared_2_0_3" vbProcedure="false">SUM(#HIV!)</definedName>
    <definedName function="false" hidden="false" name="__shared_2_0_4" vbProcedure="false">+A2+A3</definedName>
    <definedName function="false" hidden="false" name="__shared_2_0_5" vbProcedure="false">+A2+A3</definedName>
    <definedName function="false" hidden="false" name="__shared_2_0_6" vbProcedure="false">SUM(#HIV!)</definedName>
    <definedName function="false" hidden="false" name="__shared_2_0_7" vbProcedure="false">SUM(#HIV!)</definedName>
    <definedName function="false" hidden="false" name="__shared_2_0_8" vbProcedure="false">+#HIV!+#HIV!</definedName>
    <definedName function="false" hidden="false" name="__shared_2_0_9" vbProcedure="false">+#HIV!+#HIV!</definedName>
    <definedName function="false" hidden="false" name="__shared_2_0_10" vbProcedure="false">SUM(#HIV!)</definedName>
    <definedName function="false" hidden="false" name="__shared_2_0_11" vbProcedure="false">+#HIV!+#HIV!</definedName>
    <definedName function="false" hidden="false" name="__shared_2_0_12" vbProcedure="false">+#HIV!+#HIV!</definedName>
    <definedName function="false" hidden="false" name="__shared_2_0_13" vbProcedure="false">SUM(#HIV!)</definedName>
    <definedName function="false" hidden="false" name="__shared_2_0_14" vbProcedure="false">+#HIV!+#HIV!+#HIV!+#HIV!+#HIV!+#HIV!</definedName>
    <definedName function="false" hidden="false" name="__shared_2_0_15" vbProcedure="false">+#HIV!+#HIV!+#HIV!+#HIV!+#HIV!+#HIV!</definedName>
    <definedName function="false" hidden="false" name="__shared_2_0_16" vbProcedure="false">+#HIV!+#HIV!+#HIV!+#HIV!+#HIV!+#HIV!+#HIV!</definedName>
    <definedName function="false" hidden="false" name="__shared_2_0_17" vbProcedure="false">+#HIV!+#HIV!+#HIV!+#HIV!+#HIV!+#HIV!+#HIV!</definedName>
    <definedName function="false" hidden="false" name="__shared_2_0_18" vbProcedure="false">SUM(#HIV!)</definedName>
    <definedName function="false" hidden="false" name="__shared_2_0_19" vbProcedure="false">#HIV!+#HIV!</definedName>
    <definedName function="false" hidden="false" name="__shared_2_0_20" vbProcedure="false">#HIV!+#HIV!</definedName>
    <definedName function="false" hidden="false" name="__shared_2_0_21" vbProcedure="false">#HIV!-A3</definedName>
    <definedName function="false" hidden="false" name="__shared_2_0_22" vbProcedure="false">#HIV!-A3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<sst xmlns="http://schemas.openxmlformats.org/spreadsheetml/2006/main" count="312" uniqueCount="162">
  <si>
    <t>13. melléklet a 34/2016. (IX. 15. ) önkormányzati rendelethez</t>
  </si>
  <si>
    <t>(4. melléklet a 6/2016. (II. 25.) önkormányzati rendelethez)</t>
  </si>
  <si>
    <t>Költségvetési szervek költségvetési kiadásai, kiemelt kiadási előirányzatonkénti részlezetésben</t>
  </si>
  <si>
    <t>Ft-ban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</si>
  <si>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</si>
  <si>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</si>
  <si>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</si>
  <si>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</si>
  <si>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</si>
  <si>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</si>
  <si>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</si>
  <si>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</si>
  <si>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</si>
  <si>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</si>
  <si>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</si>
  <si>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</si>
  <si>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</si>
  <si>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</si>
  <si>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</si>
  <si>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</si>
  <si>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</si>
  <si>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</si>
  <si>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</si>
  <si>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Cím</t>
  </si>
  <si>
    <t>Alcím</t>
  </si>
  <si>
    <t>Költségvetési szerv megnevezése</t>
  </si>
  <si>
    <t>Eredeti előirányzat</t>
  </si>
  <si>
    <t>Módosított előirányzat</t>
  </si>
  <si>
    <t>Működési költségvetés</t>
  </si>
  <si>
    <t>Felhalmozási költségvetés</t>
  </si>
  <si>
    <t>Költségvetési kiadások összesen</t>
  </si>
  <si>
    <t>Személyi juttatások
(K1)</t>
  </si>
  <si>
    <t>Munkaadókat terhelő járulékok és szociális hozzájárulási adó
(K2)</t>
  </si>
  <si>
    <t>Dologi kiadások
(K3)</t>
  </si>
  <si>
    <t>Ellátottak pénzbeli juttatásai
(K4)</t>
  </si>
  <si>
    <t>Egyéb működési célú kiadások 
(K5)</t>
  </si>
  <si>
    <t>Beruházások
(K6)</t>
  </si>
  <si>
    <t>Felújítások 
(K7)</t>
  </si>
  <si>
    <t>1.</t>
  </si>
  <si>
    <t>Ifjúság Utcai Óvoda</t>
  </si>
  <si>
    <t>2.</t>
  </si>
  <si>
    <t>Boldogfalva Óvoda</t>
  </si>
  <si>
    <t>3.</t>
  </si>
  <si>
    <t>Liget Óvoda</t>
  </si>
  <si>
    <t>4.</t>
  </si>
  <si>
    <t>Görgey Utcai Óvoda</t>
  </si>
  <si>
    <t>5.</t>
  </si>
  <si>
    <t>Lehel Utcai Óvoda</t>
  </si>
  <si>
    <t>6.</t>
  </si>
  <si>
    <t>Mosolykert Óvoda</t>
  </si>
  <si>
    <t>7.</t>
  </si>
  <si>
    <t>Sinay Miklós Utcai Óvoda</t>
  </si>
  <si>
    <t>8.</t>
  </si>
  <si>
    <t>Ispotály Utcai Óvoda</t>
  </si>
  <si>
    <t>9.</t>
  </si>
  <si>
    <t>Áchim András Utcai Óvoda</t>
  </si>
  <si>
    <t>10.</t>
  </si>
  <si>
    <t>Levendula Óvoda</t>
  </si>
  <si>
    <t>11.</t>
  </si>
  <si>
    <t>Közép Utcai Óvoda</t>
  </si>
  <si>
    <t>12.</t>
  </si>
  <si>
    <t>Szivárvány Óvoda</t>
  </si>
  <si>
    <t>13.</t>
  </si>
  <si>
    <t>Százszorszép Óvoda</t>
  </si>
  <si>
    <t>14.</t>
  </si>
  <si>
    <t>Angyalkert Óvoda</t>
  </si>
  <si>
    <t>15.</t>
  </si>
  <si>
    <t>Karácsony György Utcai Óvoda</t>
  </si>
  <si>
    <t>16.</t>
  </si>
  <si>
    <t>Mesekert Óvoda</t>
  </si>
  <si>
    <t>17.</t>
  </si>
  <si>
    <t>Szabadságtelepi Óvoda</t>
  </si>
  <si>
    <t>18.</t>
  </si>
  <si>
    <t>Faragó Utcai Óvoda</t>
  </si>
  <si>
    <t>19.</t>
  </si>
  <si>
    <t>Kemény Zsigmond Utcai Óvoda</t>
  </si>
  <si>
    <t>20.</t>
  </si>
  <si>
    <t>Táncsics Mihály Utcai Óvoda</t>
  </si>
  <si>
    <t>21.</t>
  </si>
  <si>
    <t>Sípos Utcai Óvoda</t>
  </si>
  <si>
    <t>22.</t>
  </si>
  <si>
    <t>Thaly Kálmán Utcai Óvoda</t>
  </si>
  <si>
    <t>23.</t>
  </si>
  <si>
    <t>Simonyi Úti Óvoda</t>
  </si>
  <si>
    <t>24.</t>
  </si>
  <si>
    <t>Pósa Utcai Óvoda</t>
  </si>
  <si>
    <t>25.</t>
  </si>
  <si>
    <t>Hajó Utcai Óvoda</t>
  </si>
  <si>
    <t>26.</t>
  </si>
  <si>
    <t>Nagyerdei Óvoda</t>
  </si>
  <si>
    <t>27.</t>
  </si>
  <si>
    <t>Gönczy Pál Utcai Óvoda</t>
  </si>
  <si>
    <t>28.</t>
  </si>
  <si>
    <t>Alsójózsai Kerekerdő Óvoda</t>
  </si>
  <si>
    <t>29.</t>
  </si>
  <si>
    <t>Margit Téri Óvoda</t>
  </si>
  <si>
    <t>30.</t>
  </si>
  <si>
    <t>Tócóskerti Óvoda</t>
  </si>
  <si>
    <t>31.</t>
  </si>
  <si>
    <t>Kuruc Utcai Óvoda</t>
  </si>
  <si>
    <t>32.</t>
  </si>
  <si>
    <t>Homokkerti Pitypang Óvoda</t>
  </si>
  <si>
    <t>33.</t>
  </si>
  <si>
    <t>Újkerti Manófalva Óvoda</t>
  </si>
  <si>
    <t>Ifjúság utcai Óvoda összesen</t>
  </si>
  <si>
    <t>34.</t>
  </si>
  <si>
    <t>Kodály Filharmónia Debrecen összesen</t>
  </si>
  <si>
    <t>34.1.</t>
  </si>
  <si>
    <t>ebből:
Kodály Filharmonikusok Debrecen</t>
  </si>
  <si>
    <t>34.2.</t>
  </si>
  <si>
    <t>Kodály Kórus Debrecen</t>
  </si>
  <si>
    <t>35.</t>
  </si>
  <si>
    <t>Méliusz Juhász Péter Könyvtár</t>
  </si>
  <si>
    <t>36.</t>
  </si>
  <si>
    <t>Debreceni Művelődési Központ</t>
  </si>
  <si>
    <t>Méliusz Juhász Péter Könyvtár összesen</t>
  </si>
  <si>
    <t>37.</t>
  </si>
  <si>
    <t>Csokonai Színház</t>
  </si>
  <si>
    <t>38.</t>
  </si>
  <si>
    <t>Vojtina Bábszínház</t>
  </si>
  <si>
    <t>Csokonai Színház összesen</t>
  </si>
  <si>
    <t>39.</t>
  </si>
  <si>
    <t>Déri Múzeum </t>
  </si>
  <si>
    <t>40.</t>
  </si>
  <si>
    <t>Debreceni Közterület Felügyelet </t>
  </si>
  <si>
    <t>41.</t>
  </si>
  <si>
    <t>Debreceni Intézményműködtető Központ</t>
  </si>
  <si>
    <t>42.</t>
  </si>
  <si>
    <t>DMJV Idősek Háza</t>
  </si>
  <si>
    <t>43.</t>
  </si>
  <si>
    <t>DMJV Városi Szociális Szolgálat</t>
  </si>
  <si>
    <t>44.</t>
  </si>
  <si>
    <t>DMJV Egyesített Bölcsődei Intézménye</t>
  </si>
  <si>
    <t>45.</t>
  </si>
  <si>
    <t>DMJV Gyermekvédelmi Intézménye</t>
  </si>
  <si>
    <t>46.</t>
  </si>
  <si>
    <t>DMJV Család- és Gyermekjóléti Központja</t>
  </si>
  <si>
    <t>Debreceni Intézményműködtető Központ összesen</t>
  </si>
  <si>
    <t>ÖSSZESEN</t>
  </si>
  <si>
    <t>47.</t>
  </si>
  <si>
    <t>DMJV Polgármesteri Hivatala</t>
  </si>
  <si>
    <t>MINDÖSSZESEN</t>
  </si>
  <si>
    <t>ebből: - kötelező feladat</t>
  </si>
  <si>
    <t>           - önként vállalt feladat</t>
  </si>
  <si>
    <t>           - állami (államigazgatási) feladat</t>
  </si>
  <si>
    <t>14. melléklet a 34/2016. (IX. 15. ) önkormányzati rendelethez</t>
  </si>
  <si>
    <t>(4.1. melléklet a 6/2016. (II. 25.) önkormányzati rendelethez)</t>
  </si>
  <si>
    <t>Kötött kiadások előirányzata
(a dologi kiadásokból visszatervezendő kiadási előirányzatok)</t>
  </si>
  <si>
    <t> Ft-ban</t>
  </si>
  <si>
    <t>T</t>
  </si>
  <si>
    <t>U</t>
  </si>
  <si>
    <t>Dologi kiadás</t>
  </si>
  <si>
    <t>ebből:</t>
  </si>
  <si>
    <t>Gyógyszer, vegyszer</t>
  </si>
  <si>
    <t>Élelmiszer beszerzés</t>
  </si>
  <si>
    <t>Vásárolt élelmiszer</t>
  </si>
  <si>
    <t>Gáz</t>
  </si>
  <si>
    <t>Villany</t>
  </si>
  <si>
    <t>Távhő</t>
  </si>
  <si>
    <t>Víz</t>
  </si>
  <si>
    <t>Összesen</t>
  </si>
  <si>
    <t>Déri Múzeum</t>
  </si>
</sst>
</file>

<file path=xl/styles.xml><?xml version="1.0" encoding="utf-8"?>
<styleSheet xmlns="http://schemas.openxmlformats.org/spreadsheetml/2006/main">
  <numFmts count="4">
    <numFmt formatCode="GENERAL" numFmtId="164"/>
    <numFmt formatCode="_-* #,##0.00\ _F_t_-;\-* #,##0.00\ _F_t_-;_-* \-??\ _F_t_-;_-@_-" numFmtId="165"/>
    <numFmt formatCode="#,##0" numFmtId="166"/>
    <numFmt formatCode="@" numFmtId="167"/>
  </numFmts>
  <fonts count="24">
    <font>
      <name val="SimSun"/>
      <charset val="238"/>
      <family val="2"/>
      <color rgb="00000000"/>
      <sz val="11"/>
    </font>
    <font>
      <name val="Arial"/>
      <charset val="238"/>
      <family val="0"/>
      <sz val="10"/>
    </font>
    <font>
      <name val="Arial"/>
      <charset val="238"/>
      <family val="0"/>
      <sz val="10"/>
    </font>
    <font>
      <name val="Arial"/>
      <charset val="238"/>
      <family val="0"/>
      <sz val="10"/>
    </font>
    <font>
      <name val="Calibri"/>
      <charset val="238"/>
      <family val="2"/>
      <color rgb="00000000"/>
      <sz val="11"/>
    </font>
    <font>
      <name val="Arial"/>
      <charset val="238"/>
      <family val="2"/>
      <sz val="10"/>
    </font>
    <font>
      <name val="Times New Roman"/>
      <charset val="238"/>
      <family val="1"/>
      <sz val="10"/>
    </font>
    <font>
      <name val="Times New Roman"/>
      <charset val="238"/>
      <family val="1"/>
      <sz val="12"/>
    </font>
    <font>
      <name val="Calibri"/>
      <charset val="238"/>
      <family val="2"/>
      <sz val="12"/>
    </font>
    <font>
      <name val="Arial"/>
      <charset val="238"/>
      <family val="2"/>
      <color rgb="00000000"/>
      <sz val="11"/>
    </font>
    <font>
      <name val="Times New Roman"/>
      <charset val="238"/>
      <family val="1"/>
      <b val="true"/>
      <sz val="14"/>
      <u val="single"/>
    </font>
    <font>
      <name val="Arial"/>
      <charset val="238"/>
      <family val="2"/>
      <sz val="13"/>
    </font>
    <font>
      <name val="Arial"/>
      <charset val="238"/>
      <family val="2"/>
      <b val="true"/>
      <sz val="12"/>
    </font>
    <font>
      <name val="Arial"/>
      <charset val="238"/>
      <family val="2"/>
      <b val="true"/>
      <sz val="14"/>
      <u val="single"/>
    </font>
    <font>
      <name val="Arial"/>
      <charset val="238"/>
      <family val="2"/>
      <b val="true"/>
      <sz val="10"/>
    </font>
    <font>
      <name val="Arial"/>
      <charset val="238"/>
      <family val="2"/>
      <sz val="12"/>
    </font>
    <font>
      <name val="Arial"/>
      <charset val="238"/>
      <family val="2"/>
      <color rgb="00000000"/>
      <sz val="12"/>
    </font>
    <font>
      <name val="Arial"/>
      <charset val="238"/>
      <family val="2"/>
      <b val="true"/>
      <color rgb="00000000"/>
      <sz val="12"/>
    </font>
    <font>
      <name val="Arial"/>
      <charset val="238"/>
      <family val="2"/>
      <b val="true"/>
      <color rgb="00000000"/>
      <sz val="11"/>
    </font>
    <font>
      <name val="Arial"/>
      <charset val="238"/>
      <family val="2"/>
      <b val="true"/>
      <i val="true"/>
      <sz val="12"/>
    </font>
    <font>
      <name val="Times New Roman"/>
      <charset val="238"/>
      <family val="1"/>
      <sz val="14"/>
    </font>
    <font>
      <name val="Times New Roman"/>
      <charset val="238"/>
      <family val="1"/>
      <b val="true"/>
      <sz val="12"/>
    </font>
    <font>
      <name val="Times New Roman"/>
      <charset val="238"/>
      <family val="1"/>
      <b val="true"/>
      <sz val="10"/>
    </font>
    <font>
      <name val="Times New Roman"/>
      <charset val="238"/>
      <family val="1"/>
      <b val="true"/>
      <i val="true"/>
      <sz val="12"/>
    </font>
  </fonts>
  <fills count="2">
    <fill>
      <patternFill patternType="none"/>
    </fill>
    <fill>
      <patternFill patternType="gray125"/>
    </fill>
  </fills>
  <borders count="5">
    <border diagonalDown="false" diagonalUp="false">
      <left/>
      <right/>
      <top/>
      <bottom/>
      <diagonal/>
    </border>
    <border diagonalDown="false" diagonalUp="false">
      <left/>
      <right/>
      <top/>
      <bottom style="thin"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thin"/>
      <right/>
      <top style="thin"/>
      <bottom style="thin"/>
      <diagonal/>
    </border>
  </borders>
  <cellStyleXfs count="3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5" numFmtId="165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0" numFmtId="165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6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4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7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8" numFmtId="164">
      <alignment horizontal="general" indent="0" shrinkToFit="false" textRotation="0" vertical="bottom" wrapText="false"/>
      <protection hidden="false" locked="true"/>
    </xf>
  </cellStyleXfs>
  <cellXfs count="70">
    <xf applyAlignment="false" applyBorder="false" applyFont="false" applyProtection="false" borderId="0" fillId="0" fontId="4" numFmtId="164" xfId="0"/>
    <xf applyAlignment="false" applyBorder="false" applyFont="true" applyProtection="false" borderId="0" fillId="0" fontId="9" numFmtId="164" xfId="0"/>
    <xf applyAlignment="true" applyBorder="false" applyFont="true" applyProtection="false" borderId="0" fillId="0" fontId="10" numFmtId="164" xfId="23">
      <alignment horizontal="right" indent="0" shrinkToFit="false" textRotation="0" vertical="bottom" wrapText="false"/>
    </xf>
    <xf applyAlignment="true" applyBorder="false" applyFont="true" applyProtection="false" borderId="0" fillId="0" fontId="11" numFmtId="164" xfId="0">
      <alignment horizontal="right" indent="0" shrinkToFit="false" textRotation="0" vertical="bottom" wrapText="false"/>
    </xf>
    <xf applyAlignment="true" applyBorder="false" applyFont="true" applyProtection="false" borderId="0" fillId="0" fontId="12" numFmtId="164" xfId="0">
      <alignment horizontal="right" indent="0" shrinkToFit="false" textRotation="0" vertical="bottom" wrapText="false"/>
    </xf>
    <xf applyAlignment="true" applyBorder="false" applyFont="true" applyProtection="false" borderId="0" fillId="0" fontId="13" numFmtId="164" xfId="0">
      <alignment horizontal="center" indent="0" shrinkToFit="false" textRotation="0" vertical="bottom" wrapText="false"/>
    </xf>
    <xf applyAlignment="true" applyBorder="true" applyFont="true" applyProtection="false" borderId="1" fillId="0" fontId="12" numFmtId="164" xfId="0">
      <alignment horizontal="right" indent="0" shrinkToFit="false" textRotation="0" vertical="bottom" wrapText="false"/>
    </xf>
    <xf applyAlignment="true" applyBorder="true" applyFont="true" applyProtection="false" borderId="2" fillId="0" fontId="5" numFmtId="164" xfId="23">
      <alignment horizontal="center" indent="0" shrinkToFit="false" textRotation="0" vertical="bottom" wrapText="false"/>
    </xf>
    <xf applyAlignment="true" applyBorder="true" applyFont="true" applyProtection="false" borderId="2" fillId="0" fontId="5" numFmtId="164" xfId="23">
      <alignment horizontal="center" indent="0" shrinkToFit="false" textRotation="0" vertical="bottom" wrapText="true"/>
    </xf>
    <xf applyAlignment="true" applyBorder="true" applyFont="true" applyProtection="true" borderId="3" fillId="0" fontId="14" numFmtId="164" xfId="23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2" fillId="0" fontId="14" numFmtId="164" xfId="23">
      <alignment horizontal="center" indent="0" shrinkToFit="false" textRotation="0" vertical="center" wrapText="true"/>
    </xf>
    <xf applyAlignment="true" applyBorder="true" applyFont="true" applyProtection="false" borderId="4" fillId="0" fontId="14" numFmtId="164" xfId="23">
      <alignment horizontal="center" indent="0" shrinkToFit="false" textRotation="0" vertical="center" wrapText="true"/>
    </xf>
    <xf applyAlignment="true" applyBorder="true" applyFont="true" applyProtection="false" borderId="3" fillId="0" fontId="14" numFmtId="164" xfId="23">
      <alignment horizontal="center" indent="0" shrinkToFit="false" textRotation="0" vertical="center" wrapText="true"/>
    </xf>
    <xf applyAlignment="true" applyBorder="true" applyFont="true" applyProtection="false" borderId="2" fillId="0" fontId="15" numFmtId="164" xfId="24">
      <alignment horizontal="center" indent="0" shrinkToFit="false" textRotation="0" vertical="center" wrapText="false"/>
    </xf>
    <xf applyAlignment="true" applyBorder="true" applyFont="true" applyProtection="false" borderId="2" fillId="0" fontId="15" numFmtId="166" xfId="28">
      <alignment horizontal="left" indent="0" shrinkToFit="false" textRotation="0" vertical="center" wrapText="true"/>
    </xf>
    <xf applyAlignment="false" applyBorder="true" applyFont="true" applyProtection="false" borderId="2" fillId="0" fontId="16" numFmtId="166" xfId="0"/>
    <xf applyAlignment="true" applyBorder="true" applyFont="true" applyProtection="false" borderId="2" fillId="0" fontId="12" numFmtId="164" xfId="0">
      <alignment horizontal="center" indent="0" shrinkToFit="false" textRotation="0" vertical="center" wrapText="false"/>
    </xf>
    <xf applyAlignment="false" applyBorder="true" applyFont="true" applyProtection="false" borderId="2" fillId="0" fontId="17" numFmtId="166" xfId="0"/>
    <xf applyAlignment="false" applyBorder="false" applyFont="true" applyProtection="false" borderId="0" fillId="0" fontId="18" numFmtId="164" xfId="0"/>
    <xf applyAlignment="true" applyBorder="true" applyFont="true" applyProtection="false" borderId="2" fillId="0" fontId="15" numFmtId="164" xfId="0">
      <alignment horizontal="center" indent="0" shrinkToFit="false" textRotation="0" vertical="center" wrapText="false"/>
    </xf>
    <xf applyAlignment="true" applyBorder="true" applyFont="true" applyProtection="false" borderId="2" fillId="0" fontId="12" numFmtId="164" xfId="26">
      <alignment horizontal="left" indent="0" shrinkToFit="false" textRotation="0" vertical="center" wrapText="true"/>
    </xf>
    <xf applyAlignment="true" applyBorder="true" applyFont="true" applyProtection="false" borderId="2" fillId="0" fontId="15" numFmtId="164" xfId="0">
      <alignment horizontal="general" indent="0" shrinkToFit="false" textRotation="0" vertical="center" wrapText="false"/>
    </xf>
    <xf applyAlignment="true" applyBorder="true" applyFont="true" applyProtection="false" borderId="2" fillId="0" fontId="15" numFmtId="167" xfId="23">
      <alignment horizontal="center" indent="0" shrinkToFit="false" textRotation="0" vertical="center" wrapText="false"/>
    </xf>
    <xf applyAlignment="true" applyBorder="true" applyFont="true" applyProtection="false" borderId="2" fillId="0" fontId="19" numFmtId="166" xfId="26">
      <alignment horizontal="left" indent="0" shrinkToFit="false" textRotation="0" vertical="center" wrapText="true"/>
    </xf>
    <xf applyAlignment="true" applyBorder="true" applyFont="true" applyProtection="false" borderId="2" fillId="0" fontId="15" numFmtId="166" xfId="26">
      <alignment horizontal="left" indent="0" shrinkToFit="false" textRotation="0" vertical="center" wrapText="true"/>
    </xf>
    <xf applyAlignment="true" applyBorder="true" applyFont="true" applyProtection="false" borderId="2" fillId="0" fontId="12" numFmtId="164" xfId="0">
      <alignment horizontal="center" indent="0" shrinkToFit="false" textRotation="0" vertical="center" wrapText="true"/>
    </xf>
    <xf applyAlignment="true" applyBorder="true" applyFont="true" applyProtection="false" borderId="2" fillId="0" fontId="15" numFmtId="164" xfId="0">
      <alignment horizontal="general" indent="0" shrinkToFit="false" textRotation="0" vertical="center" wrapText="true"/>
    </xf>
    <xf applyAlignment="true" applyBorder="true" applyFont="true" applyProtection="false" borderId="2" fillId="0" fontId="12" numFmtId="164" xfId="0">
      <alignment horizontal="left" indent="0" shrinkToFit="false" textRotation="0" vertical="center" wrapText="false"/>
    </xf>
    <xf applyAlignment="false" applyBorder="true" applyFont="true" applyProtection="false" borderId="2" fillId="0" fontId="12" numFmtId="166" xfId="0"/>
    <xf applyAlignment="false" applyBorder="false" applyFont="true" applyProtection="false" borderId="0" fillId="0" fontId="14" numFmtId="164" xfId="0"/>
    <xf applyAlignment="true" applyBorder="true" applyFont="true" applyProtection="false" borderId="2" fillId="0" fontId="12" numFmtId="164" xfId="0">
      <alignment horizontal="left" indent="0" shrinkToFit="false" textRotation="0" vertical="center" wrapText="true"/>
    </xf>
    <xf applyAlignment="true" applyBorder="true" applyFont="true" applyProtection="false" borderId="2" fillId="0" fontId="15" numFmtId="164" xfId="0">
      <alignment horizontal="left" indent="0" shrinkToFit="false" textRotation="0" vertical="center" wrapText="true"/>
    </xf>
    <xf applyAlignment="true" applyBorder="true" applyFont="true" applyProtection="false" borderId="2" fillId="0" fontId="15" numFmtId="164" xfId="0">
      <alignment horizontal="general" indent="0" shrinkToFit="false" textRotation="0" vertical="bottom" wrapText="false"/>
    </xf>
    <xf applyAlignment="true" applyBorder="true" applyFont="true" applyProtection="false" borderId="2" fillId="0" fontId="15" numFmtId="166" xfId="0">
      <alignment horizontal="general" indent="0" shrinkToFit="false" textRotation="0" vertical="center" wrapText="true"/>
    </xf>
    <xf applyAlignment="true" applyBorder="true" applyFont="true" applyProtection="false" borderId="2" fillId="0" fontId="15" numFmtId="166" xfId="0">
      <alignment horizontal="left" indent="0" shrinkToFit="false" textRotation="0" vertical="center" wrapText="true"/>
    </xf>
    <xf applyAlignment="true" applyBorder="true" applyFont="true" applyProtection="false" borderId="4" fillId="0" fontId="12" numFmtId="164" xfId="0">
      <alignment horizontal="center" indent="0" shrinkToFit="false" textRotation="0" vertical="center" wrapText="false"/>
    </xf>
    <xf applyAlignment="true" applyBorder="true" applyFont="true" applyProtection="false" borderId="4" fillId="0" fontId="12" numFmtId="164" xfId="0">
      <alignment horizontal="left" indent="0" shrinkToFit="false" textRotation="0" vertical="center" wrapText="true"/>
    </xf>
    <xf applyAlignment="false" applyBorder="true" applyFont="true" applyProtection="false" borderId="2" fillId="0" fontId="15" numFmtId="164" xfId="0"/>
    <xf applyAlignment="false" applyBorder="true" applyFont="true" applyProtection="false" borderId="2" fillId="0" fontId="15" numFmtId="166" xfId="23"/>
    <xf applyAlignment="false" applyBorder="false" applyFont="true" applyProtection="false" borderId="0" fillId="0" fontId="5" numFmtId="164" xfId="0"/>
    <xf applyAlignment="false" applyBorder="false" applyFont="true" applyProtection="false" borderId="0" fillId="0" fontId="6" numFmtId="164" xfId="23"/>
    <xf applyAlignment="true" applyBorder="false" applyFont="true" applyProtection="false" borderId="0" fillId="0" fontId="20" numFmtId="164" xfId="23">
      <alignment horizontal="right" indent="0" shrinkToFit="false" textRotation="0" vertical="bottom" wrapText="false"/>
    </xf>
    <xf applyAlignment="false" applyBorder="false" applyFont="true" applyProtection="false" borderId="0" fillId="0" fontId="7" numFmtId="164" xfId="23"/>
    <xf applyAlignment="true" applyBorder="false" applyFont="true" applyProtection="false" borderId="0" fillId="0" fontId="10" numFmtId="164" xfId="23">
      <alignment horizontal="center" indent="0" shrinkToFit="false" textRotation="0" vertical="bottom" wrapText="true"/>
    </xf>
    <xf applyAlignment="true" applyBorder="true" applyFont="true" applyProtection="false" borderId="1" fillId="0" fontId="7" numFmtId="164" xfId="23">
      <alignment horizontal="right" indent="0" shrinkToFit="false" textRotation="0" vertical="bottom" wrapText="false"/>
    </xf>
    <xf applyAlignment="true" applyBorder="true" applyFont="true" applyProtection="false" borderId="2" fillId="0" fontId="21" numFmtId="164" xfId="23">
      <alignment horizontal="center" indent="0" shrinkToFit="false" textRotation="0" vertical="bottom" wrapText="false"/>
    </xf>
    <xf applyAlignment="true" applyBorder="false" applyFont="true" applyProtection="false" borderId="0" fillId="0" fontId="22" numFmtId="164" xfId="23">
      <alignment horizontal="center" indent="0" shrinkToFit="false" textRotation="0" vertical="bottom" wrapText="false"/>
    </xf>
    <xf applyAlignment="true" applyBorder="true" applyFont="true" applyProtection="true" borderId="3" fillId="0" fontId="21" numFmtId="164" xfId="23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4" fillId="0" fontId="21" numFmtId="164" xfId="23">
      <alignment horizontal="center" indent="0" shrinkToFit="false" textRotation="0" vertical="bottom" wrapText="false"/>
    </xf>
    <xf applyAlignment="true" applyBorder="true" applyFont="true" applyProtection="false" borderId="2" fillId="0" fontId="21" numFmtId="164" xfId="23">
      <alignment horizontal="center" indent="0" shrinkToFit="false" textRotation="0" vertical="center" wrapText="true"/>
    </xf>
    <xf applyAlignment="true" applyBorder="true" applyFont="true" applyProtection="false" borderId="2" fillId="0" fontId="21" numFmtId="164" xfId="23">
      <alignment horizontal="center" indent="0" shrinkToFit="false" textRotation="0" vertical="center" wrapText="false"/>
    </xf>
    <xf applyAlignment="true" applyBorder="true" applyFont="true" applyProtection="false" borderId="2" fillId="0" fontId="7" numFmtId="164" xfId="23">
      <alignment horizontal="center" indent="0" shrinkToFit="false" textRotation="0" vertical="center" wrapText="false"/>
    </xf>
    <xf applyAlignment="true" applyBorder="true" applyFont="true" applyProtection="false" borderId="2" fillId="0" fontId="7" numFmtId="166" xfId="28">
      <alignment horizontal="left" indent="0" shrinkToFit="false" textRotation="0" vertical="center" wrapText="true"/>
    </xf>
    <xf applyAlignment="true" applyBorder="true" applyFont="true" applyProtection="false" borderId="2" fillId="0" fontId="7" numFmtId="166" xfId="23">
      <alignment horizontal="general" indent="0" shrinkToFit="false" textRotation="0" vertical="center" wrapText="false"/>
    </xf>
    <xf applyAlignment="false" applyBorder="false" applyFont="true" applyProtection="false" borderId="0" fillId="0" fontId="7" numFmtId="166" xfId="23"/>
    <xf applyAlignment="true" applyBorder="true" applyFont="true" applyProtection="false" borderId="2" fillId="0" fontId="21" numFmtId="166" xfId="23">
      <alignment horizontal="general" indent="0" shrinkToFit="false" textRotation="0" vertical="center" wrapText="false"/>
    </xf>
    <xf applyAlignment="false" applyBorder="false" applyFont="true" applyProtection="false" borderId="0" fillId="0" fontId="22" numFmtId="164" xfId="23"/>
    <xf applyAlignment="true" applyBorder="true" applyFont="true" applyProtection="false" borderId="2" fillId="0" fontId="21" numFmtId="164" xfId="27">
      <alignment horizontal="left" indent="0" shrinkToFit="false" textRotation="0" vertical="center" wrapText="true"/>
    </xf>
    <xf applyAlignment="true" applyBorder="true" applyFont="true" applyProtection="false" borderId="2" fillId="0" fontId="7" numFmtId="167" xfId="23">
      <alignment horizontal="center" indent="0" shrinkToFit="false" textRotation="0" vertical="center" wrapText="false"/>
    </xf>
    <xf applyAlignment="true" applyBorder="true" applyFont="true" applyProtection="false" borderId="2" fillId="0" fontId="23" numFmtId="166" xfId="27">
      <alignment horizontal="left" indent="0" shrinkToFit="false" textRotation="0" vertical="center" wrapText="true"/>
    </xf>
    <xf applyAlignment="true" applyBorder="true" applyFont="true" applyProtection="false" borderId="2" fillId="0" fontId="7" numFmtId="166" xfId="27">
      <alignment horizontal="left" indent="0" shrinkToFit="false" textRotation="0" vertical="center" wrapText="true"/>
    </xf>
    <xf applyAlignment="true" applyBorder="true" applyFont="true" applyProtection="false" borderId="2" fillId="0" fontId="7" numFmtId="164" xfId="23">
      <alignment horizontal="general" indent="0" shrinkToFit="false" textRotation="0" vertical="center" wrapText="true"/>
    </xf>
    <xf applyAlignment="true" applyBorder="true" applyFont="true" applyProtection="false" borderId="3" fillId="0" fontId="21" numFmtId="164" xfId="23">
      <alignment horizontal="center" indent="0" shrinkToFit="false" textRotation="0" vertical="center" wrapText="false"/>
    </xf>
    <xf applyAlignment="true" applyBorder="true" applyFont="true" applyProtection="false" borderId="2" fillId="0" fontId="21" numFmtId="164" xfId="23">
      <alignment horizontal="left" indent="0" shrinkToFit="false" textRotation="0" vertical="center" wrapText="false"/>
    </xf>
    <xf applyAlignment="true" applyBorder="true" applyFont="true" applyProtection="false" borderId="2" fillId="0" fontId="21" numFmtId="164" xfId="23">
      <alignment horizontal="left" indent="0" shrinkToFit="false" textRotation="0" vertical="center" wrapText="true"/>
    </xf>
    <xf applyAlignment="true" applyBorder="true" applyFont="true" applyProtection="false" borderId="2" fillId="0" fontId="7" numFmtId="164" xfId="23">
      <alignment horizontal="left" indent="0" shrinkToFit="false" textRotation="0" vertical="center" wrapText="true"/>
    </xf>
    <xf applyAlignment="true" applyBorder="true" applyFont="true" applyProtection="false" borderId="2" fillId="0" fontId="7" numFmtId="164" xfId="23">
      <alignment horizontal="general" indent="0" shrinkToFit="false" textRotation="0" vertical="bottom" wrapText="false"/>
    </xf>
    <xf applyAlignment="true" applyBorder="true" applyFont="true" applyProtection="false" borderId="2" fillId="0" fontId="7" numFmtId="166" xfId="23">
      <alignment horizontal="general" indent="0" shrinkToFit="false" textRotation="0" vertical="center" wrapText="true"/>
    </xf>
    <xf applyAlignment="true" applyBorder="true" applyFont="true" applyProtection="false" borderId="2" fillId="0" fontId="7" numFmtId="166" xfId="23">
      <alignment horizontal="left" indent="0" shrinkToFit="false" textRotation="0" vertical="center" wrapText="true"/>
    </xf>
    <xf applyAlignment="true" applyBorder="true" applyFont="true" applyProtection="false" borderId="2" fillId="0" fontId="7" numFmtId="167" xfId="23">
      <alignment horizontal="left" indent="0" shrinkToFit="false" textRotation="0" vertical="center" wrapText="false"/>
    </xf>
  </cellXfs>
  <cellStyles count="1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zres 2" xfId="20"/>
    <cellStyle builtinId="54" customBuiltin="true" name="Ezres 3" xfId="21"/>
    <cellStyle builtinId="54" customBuiltin="true" name="Normál 2" xfId="22"/>
    <cellStyle builtinId="54" customBuiltin="true" name="Normál 3" xfId="23"/>
    <cellStyle builtinId="54" customBuiltin="true" name="Normál 4" xfId="24"/>
    <cellStyle builtinId="54" customBuiltin="true" name="Normál 4 2" xfId="25"/>
    <cellStyle builtinId="54" customBuiltin="true" name="Normál_létszámkeret" xfId="26"/>
    <cellStyle builtinId="54" customBuiltin="true" name="Normál_létszámkeret 2" xfId="27"/>
    <cellStyle builtinId="54" customBuiltin="true" name="Normál_Munka1" xfId="28"/>
    <cellStyle builtinId="54" customBuiltin="true" name="TableStyleLight1" xfId="2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S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2" min="1" style="1" width="7.56470588235294"/>
    <col collapsed="false" hidden="false" max="3" min="3" style="1" width="36.1137254901961"/>
    <col collapsed="false" hidden="false" max="4" min="4" style="1" width="18.2"/>
    <col collapsed="false" hidden="false" max="5" min="5" style="1" width="17.9058823529412"/>
    <col collapsed="false" hidden="false" max="6" min="6" style="1" width="18.2"/>
    <col collapsed="false" hidden="false" max="10" min="7" style="1" width="16.0156862745098"/>
    <col collapsed="false" hidden="false" max="11" min="11" style="1" width="20.3882352941176"/>
    <col collapsed="false" hidden="false" max="13" min="12" style="1" width="18.6352941176471"/>
    <col collapsed="false" hidden="false" max="14" min="14" style="1" width="18.2"/>
    <col collapsed="false" hidden="false" max="18" min="15" style="1" width="16.0156862745098"/>
    <col collapsed="false" hidden="false" max="19" min="19" style="1" width="22.1333333333333"/>
    <col collapsed="false" hidden="false" max="247" min="20" style="1" width="9.31764705882353"/>
    <col collapsed="false" hidden="false" max="248" min="248" style="1" width="7.56470588235294"/>
    <col collapsed="false" hidden="false" max="249" min="249" style="1" width="36.1137254901961"/>
    <col collapsed="false" hidden="false" max="257" min="250" style="1" width="16.0156862745098"/>
    <col collapsed="false" hidden="false" max="503" min="258" style="1" width="9.31764705882353"/>
    <col collapsed="false" hidden="false" max="504" min="504" style="1" width="7.56470588235294"/>
    <col collapsed="false" hidden="false" max="505" min="505" style="1" width="36.1137254901961"/>
    <col collapsed="false" hidden="false" max="513" min="506" style="1" width="16.0156862745098"/>
    <col collapsed="false" hidden="false" max="759" min="514" style="1" width="9.31764705882353"/>
    <col collapsed="false" hidden="false" max="760" min="760" style="1" width="7.56470588235294"/>
    <col collapsed="false" hidden="false" max="761" min="761" style="1" width="36.1137254901961"/>
    <col collapsed="false" hidden="false" max="769" min="762" style="1" width="16.0156862745098"/>
    <col collapsed="false" hidden="false" max="1015" min="770" style="1" width="9.31764705882353"/>
    <col collapsed="false" hidden="false" max="1016" min="1016" style="1" width="7.56470588235294"/>
    <col collapsed="false" hidden="false" max="1017" min="1017" style="1" width="36.1137254901961"/>
    <col collapsed="false" hidden="false" max="1025" min="1018" style="1" width="16.0156862745098"/>
  </cols>
  <sheetData>
    <row collapsed="false" customFormat="false" customHeight="false" hidden="false" ht="18.35" outlineLevel="0" r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collapsed="false" customFormat="false" customHeight="false" hidden="false" ht="17.15" outlineLevel="0" r="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collapsed="false" customFormat="false" customHeight="false" hidden="false" ht="15.95" outlineLevel="0" r="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collapsed="false" customFormat="false" customHeight="false" hidden="false" ht="18.35" outlineLevel="0" r="4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collapsed="false" customFormat="false" customHeight="false" hidden="false" ht="15.95" outlineLevel="0" r="5">
      <c r="A5" s="6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collapsed="false" customFormat="false" customHeight="false" hidden="false" ht="14.75" outlineLevel="0" r="6">
      <c r="A6" s="7" t="s">
        <v>4</v>
      </c>
      <c r="B6" s="7" t="s">
        <v>5</v>
      </c>
      <c r="C6" s="7" t="s">
        <v>6</v>
      </c>
      <c r="D6" s="8" t="s">
        <v>7</v>
      </c>
      <c r="E6" s="8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14</v>
      </c>
      <c r="L6" s="7" t="s">
        <v>15</v>
      </c>
      <c r="M6" s="8" t="s">
        <v>16</v>
      </c>
      <c r="N6" s="7" t="s">
        <v>17</v>
      </c>
      <c r="O6" s="7" t="s">
        <v>18</v>
      </c>
      <c r="P6" s="7" t="s">
        <v>19</v>
      </c>
      <c r="Q6" s="7" t="s">
        <v>20</v>
      </c>
      <c r="R6" s="7" t="s">
        <v>21</v>
      </c>
      <c r="S6" s="7" t="s">
        <v>22</v>
      </c>
    </row>
    <row collapsed="false" customFormat="false" customHeight="true" hidden="false" ht="15" outlineLevel="0" r="7">
      <c r="A7" s="9" t="s">
        <v>23</v>
      </c>
      <c r="B7" s="9" t="s">
        <v>24</v>
      </c>
      <c r="C7" s="9" t="s">
        <v>25</v>
      </c>
      <c r="D7" s="10" t="s">
        <v>26</v>
      </c>
      <c r="E7" s="10"/>
      <c r="F7" s="10"/>
      <c r="G7" s="10"/>
      <c r="H7" s="10"/>
      <c r="I7" s="10"/>
      <c r="J7" s="10"/>
      <c r="K7" s="10"/>
      <c r="L7" s="10" t="s">
        <v>27</v>
      </c>
      <c r="M7" s="10"/>
      <c r="N7" s="10"/>
      <c r="O7" s="10"/>
      <c r="P7" s="10"/>
      <c r="Q7" s="10"/>
      <c r="R7" s="10"/>
      <c r="S7" s="10"/>
    </row>
    <row collapsed="false" customFormat="false" customHeight="true" hidden="false" ht="25.5" outlineLevel="0" r="8">
      <c r="A8" s="9"/>
      <c r="B8" s="9"/>
      <c r="C8" s="9"/>
      <c r="D8" s="11" t="s">
        <v>28</v>
      </c>
      <c r="E8" s="11"/>
      <c r="F8" s="11"/>
      <c r="G8" s="11"/>
      <c r="H8" s="11"/>
      <c r="I8" s="11" t="s">
        <v>29</v>
      </c>
      <c r="J8" s="11"/>
      <c r="K8" s="12" t="s">
        <v>30</v>
      </c>
      <c r="L8" s="11" t="s">
        <v>28</v>
      </c>
      <c r="M8" s="11"/>
      <c r="N8" s="11"/>
      <c r="O8" s="11"/>
      <c r="P8" s="11"/>
      <c r="Q8" s="11" t="s">
        <v>29</v>
      </c>
      <c r="R8" s="11"/>
      <c r="S8" s="12" t="s">
        <v>30</v>
      </c>
    </row>
    <row collapsed="false" customFormat="false" customHeight="false" hidden="false" ht="61.15" outlineLevel="0" r="9">
      <c r="A9" s="9"/>
      <c r="B9" s="9"/>
      <c r="C9" s="9"/>
      <c r="D9" s="10" t="s">
        <v>31</v>
      </c>
      <c r="E9" s="10" t="s">
        <v>32</v>
      </c>
      <c r="F9" s="10" t="s">
        <v>33</v>
      </c>
      <c r="G9" s="10" t="s">
        <v>34</v>
      </c>
      <c r="H9" s="10" t="s">
        <v>35</v>
      </c>
      <c r="I9" s="10" t="s">
        <v>36</v>
      </c>
      <c r="J9" s="10" t="s">
        <v>37</v>
      </c>
      <c r="K9" s="12"/>
      <c r="L9" s="10" t="s">
        <v>31</v>
      </c>
      <c r="M9" s="10" t="s">
        <v>32</v>
      </c>
      <c r="N9" s="10" t="s">
        <v>33</v>
      </c>
      <c r="O9" s="10" t="s">
        <v>34</v>
      </c>
      <c r="P9" s="10" t="s">
        <v>35</v>
      </c>
      <c r="Q9" s="10" t="s">
        <v>36</v>
      </c>
      <c r="R9" s="10" t="s">
        <v>37</v>
      </c>
      <c r="S9" s="12"/>
    </row>
    <row collapsed="false" customFormat="false" customHeight="false" hidden="false" ht="15.95" outlineLevel="0" r="10">
      <c r="A10" s="13" t="s">
        <v>38</v>
      </c>
      <c r="B10" s="13"/>
      <c r="C10" s="14" t="s">
        <v>39</v>
      </c>
      <c r="D10" s="15" t="n">
        <v>321364000</v>
      </c>
      <c r="E10" s="15" t="n">
        <v>93113000</v>
      </c>
      <c r="F10" s="15" t="n">
        <v>122152000</v>
      </c>
      <c r="G10" s="15" t="n">
        <v>0</v>
      </c>
      <c r="H10" s="15" t="n">
        <v>0</v>
      </c>
      <c r="I10" s="15" t="n">
        <v>4861000</v>
      </c>
      <c r="J10" s="15" t="n">
        <v>0</v>
      </c>
      <c r="K10" s="15" t="n">
        <f aca="false">SUM(D10:J10)</f>
        <v>541490000</v>
      </c>
      <c r="L10" s="15" t="n">
        <v>323123094</v>
      </c>
      <c r="M10" s="15" t="n">
        <v>94010579</v>
      </c>
      <c r="N10" s="15" t="n">
        <v>129557980</v>
      </c>
      <c r="O10" s="15" t="n">
        <v>0</v>
      </c>
      <c r="P10" s="15" t="n">
        <v>0</v>
      </c>
      <c r="Q10" s="15" t="n">
        <v>5208020</v>
      </c>
      <c r="R10" s="15" t="n">
        <v>0</v>
      </c>
      <c r="S10" s="15" t="n">
        <f aca="false">SUM(L10:R10)</f>
        <v>551899673</v>
      </c>
    </row>
    <row collapsed="false" customFormat="false" customHeight="false" hidden="false" ht="15.95" outlineLevel="0" r="11">
      <c r="A11" s="13" t="s">
        <v>40</v>
      </c>
      <c r="B11" s="13"/>
      <c r="C11" s="14" t="s">
        <v>41</v>
      </c>
      <c r="D11" s="15" t="n">
        <v>80907000</v>
      </c>
      <c r="E11" s="15" t="n">
        <v>24086000</v>
      </c>
      <c r="F11" s="15" t="n">
        <v>50050000</v>
      </c>
      <c r="G11" s="15" t="n">
        <v>0</v>
      </c>
      <c r="H11" s="15" t="n">
        <v>0</v>
      </c>
      <c r="I11" s="15" t="n">
        <v>1213000</v>
      </c>
      <c r="J11" s="15" t="n">
        <v>635000</v>
      </c>
      <c r="K11" s="15" t="n">
        <f aca="false">SUM(D11:J11)</f>
        <v>156891000</v>
      </c>
      <c r="L11" s="15" t="n">
        <v>80907000</v>
      </c>
      <c r="M11" s="15" t="n">
        <v>24215000</v>
      </c>
      <c r="N11" s="15" t="n">
        <v>55923349</v>
      </c>
      <c r="O11" s="15" t="n">
        <v>0</v>
      </c>
      <c r="P11" s="15" t="n">
        <v>0</v>
      </c>
      <c r="Q11" s="15" t="n">
        <v>1654960</v>
      </c>
      <c r="R11" s="15" t="n">
        <v>635000</v>
      </c>
      <c r="S11" s="15" t="n">
        <f aca="false">SUM(L11:R11)</f>
        <v>163335309</v>
      </c>
    </row>
    <row collapsed="false" customFormat="false" customHeight="false" hidden="false" ht="15.95" outlineLevel="0" r="12">
      <c r="A12" s="13" t="s">
        <v>42</v>
      </c>
      <c r="B12" s="13"/>
      <c r="C12" s="14" t="s">
        <v>43</v>
      </c>
      <c r="D12" s="15" t="n">
        <v>97697000</v>
      </c>
      <c r="E12" s="15" t="n">
        <v>28348000</v>
      </c>
      <c r="F12" s="15" t="n">
        <v>47584000</v>
      </c>
      <c r="G12" s="15" t="n">
        <v>0</v>
      </c>
      <c r="H12" s="15" t="n">
        <v>0</v>
      </c>
      <c r="I12" s="15" t="n">
        <v>1556000</v>
      </c>
      <c r="J12" s="15" t="n">
        <v>0</v>
      </c>
      <c r="K12" s="15" t="n">
        <f aca="false">SUM(D12:J12)</f>
        <v>175185000</v>
      </c>
      <c r="L12" s="15" t="n">
        <v>98124200</v>
      </c>
      <c r="M12" s="15" t="n">
        <v>28519344</v>
      </c>
      <c r="N12" s="15" t="n">
        <v>51721000</v>
      </c>
      <c r="O12" s="15" t="n">
        <v>0</v>
      </c>
      <c r="P12" s="15" t="n">
        <v>0</v>
      </c>
      <c r="Q12" s="15" t="n">
        <v>1556000</v>
      </c>
      <c r="R12" s="15" t="n">
        <v>0</v>
      </c>
      <c r="S12" s="15" t="n">
        <f aca="false">SUM(L12:R12)</f>
        <v>179920544</v>
      </c>
    </row>
    <row collapsed="false" customFormat="false" customHeight="false" hidden="false" ht="15.95" outlineLevel="0" r="13">
      <c r="A13" s="13" t="s">
        <v>44</v>
      </c>
      <c r="B13" s="13"/>
      <c r="C13" s="14" t="s">
        <v>45</v>
      </c>
      <c r="D13" s="15" t="n">
        <v>79910000</v>
      </c>
      <c r="E13" s="15" t="n">
        <v>22854000</v>
      </c>
      <c r="F13" s="15" t="n">
        <v>44960000</v>
      </c>
      <c r="G13" s="15" t="n">
        <v>0</v>
      </c>
      <c r="H13" s="15" t="n">
        <v>0</v>
      </c>
      <c r="I13" s="15" t="n">
        <v>1067000</v>
      </c>
      <c r="J13" s="15" t="n">
        <v>0</v>
      </c>
      <c r="K13" s="15" t="n">
        <f aca="false">SUM(D13:J13)</f>
        <v>148791000</v>
      </c>
      <c r="L13" s="15" t="n">
        <v>81226341</v>
      </c>
      <c r="M13" s="15" t="n">
        <v>23183257</v>
      </c>
      <c r="N13" s="15" t="n">
        <v>48193000</v>
      </c>
      <c r="O13" s="15" t="n">
        <v>0</v>
      </c>
      <c r="P13" s="15" t="n">
        <v>0</v>
      </c>
      <c r="Q13" s="15" t="n">
        <v>1067000</v>
      </c>
      <c r="R13" s="15" t="n">
        <v>0</v>
      </c>
      <c r="S13" s="15" t="n">
        <f aca="false">SUM(L13:R13)</f>
        <v>153669598</v>
      </c>
    </row>
    <row collapsed="false" customFormat="false" customHeight="false" hidden="false" ht="15.95" outlineLevel="0" r="14">
      <c r="A14" s="13" t="s">
        <v>46</v>
      </c>
      <c r="B14" s="13"/>
      <c r="C14" s="14" t="s">
        <v>47</v>
      </c>
      <c r="D14" s="15" t="n">
        <v>84630000</v>
      </c>
      <c r="E14" s="15" t="n">
        <v>24332000</v>
      </c>
      <c r="F14" s="15" t="n">
        <v>37686000</v>
      </c>
      <c r="G14" s="15" t="n">
        <v>0</v>
      </c>
      <c r="H14" s="15" t="n">
        <v>0</v>
      </c>
      <c r="I14" s="15" t="n">
        <v>1038000</v>
      </c>
      <c r="J14" s="15" t="n">
        <v>381000</v>
      </c>
      <c r="K14" s="15" t="n">
        <f aca="false">SUM(D14:J14)</f>
        <v>148067000</v>
      </c>
      <c r="L14" s="15" t="n">
        <v>84787200</v>
      </c>
      <c r="M14" s="15" t="n">
        <v>24482444</v>
      </c>
      <c r="N14" s="15" t="n">
        <v>40337000</v>
      </c>
      <c r="O14" s="15" t="n">
        <v>0</v>
      </c>
      <c r="P14" s="15" t="n">
        <v>0</v>
      </c>
      <c r="Q14" s="15" t="n">
        <v>1038000</v>
      </c>
      <c r="R14" s="15" t="n">
        <v>381000</v>
      </c>
      <c r="S14" s="15" t="n">
        <f aca="false">SUM(L14:R14)</f>
        <v>151025644</v>
      </c>
    </row>
    <row collapsed="false" customFormat="false" customHeight="false" hidden="false" ht="15.95" outlineLevel="0" r="15">
      <c r="A15" s="13" t="s">
        <v>48</v>
      </c>
      <c r="B15" s="13"/>
      <c r="C15" s="14" t="s">
        <v>49</v>
      </c>
      <c r="D15" s="15" t="n">
        <v>79787000</v>
      </c>
      <c r="E15" s="15" t="n">
        <v>23097000</v>
      </c>
      <c r="F15" s="15" t="n">
        <v>43261000</v>
      </c>
      <c r="G15" s="15" t="n">
        <v>0</v>
      </c>
      <c r="H15" s="15" t="n">
        <v>0</v>
      </c>
      <c r="I15" s="15" t="n">
        <v>1518000</v>
      </c>
      <c r="J15" s="15" t="n">
        <v>0</v>
      </c>
      <c r="K15" s="15" t="n">
        <f aca="false">SUM(D15:J15)</f>
        <v>147663000</v>
      </c>
      <c r="L15" s="15" t="n">
        <v>80051000</v>
      </c>
      <c r="M15" s="15" t="n">
        <v>23285280</v>
      </c>
      <c r="N15" s="15" t="n">
        <v>44909000</v>
      </c>
      <c r="O15" s="15" t="n">
        <v>0</v>
      </c>
      <c r="P15" s="15" t="n">
        <v>0</v>
      </c>
      <c r="Q15" s="15" t="n">
        <v>1518000</v>
      </c>
      <c r="R15" s="15" t="n">
        <v>0</v>
      </c>
      <c r="S15" s="15" t="n">
        <f aca="false">SUM(L15:R15)</f>
        <v>149763280</v>
      </c>
    </row>
    <row collapsed="false" customFormat="false" customHeight="false" hidden="false" ht="15.95" outlineLevel="0" r="16">
      <c r="A16" s="13" t="s">
        <v>50</v>
      </c>
      <c r="B16" s="13"/>
      <c r="C16" s="14" t="s">
        <v>51</v>
      </c>
      <c r="D16" s="15" t="n">
        <v>126491000</v>
      </c>
      <c r="E16" s="15" t="n">
        <v>36967000</v>
      </c>
      <c r="F16" s="15" t="n">
        <v>67252000</v>
      </c>
      <c r="G16" s="15" t="n">
        <v>0</v>
      </c>
      <c r="H16" s="15" t="n">
        <v>0</v>
      </c>
      <c r="I16" s="15" t="n">
        <v>1552000</v>
      </c>
      <c r="J16" s="15" t="n">
        <v>0</v>
      </c>
      <c r="K16" s="15" t="n">
        <f aca="false">SUM(D16:J16)</f>
        <v>232262000</v>
      </c>
      <c r="L16" s="15" t="n">
        <v>127384190</v>
      </c>
      <c r="M16" s="15" t="n">
        <v>37341447</v>
      </c>
      <c r="N16" s="15" t="n">
        <v>70898000</v>
      </c>
      <c r="O16" s="15" t="n">
        <v>0</v>
      </c>
      <c r="P16" s="15" t="n">
        <v>0</v>
      </c>
      <c r="Q16" s="15" t="n">
        <v>1552000</v>
      </c>
      <c r="R16" s="15" t="n">
        <v>0</v>
      </c>
      <c r="S16" s="15" t="n">
        <f aca="false">SUM(L16:R16)</f>
        <v>237175637</v>
      </c>
    </row>
    <row collapsed="false" customFormat="false" customHeight="false" hidden="false" ht="15.95" outlineLevel="0" r="17">
      <c r="A17" s="13" t="s">
        <v>52</v>
      </c>
      <c r="B17" s="13"/>
      <c r="C17" s="14" t="s">
        <v>53</v>
      </c>
      <c r="D17" s="15" t="n">
        <v>82933000</v>
      </c>
      <c r="E17" s="15" t="n">
        <v>23974000</v>
      </c>
      <c r="F17" s="15" t="n">
        <v>28732000</v>
      </c>
      <c r="G17" s="15" t="n">
        <v>0</v>
      </c>
      <c r="H17" s="15" t="n">
        <v>0</v>
      </c>
      <c r="I17" s="15" t="n">
        <v>1979000</v>
      </c>
      <c r="J17" s="15" t="n">
        <v>0</v>
      </c>
      <c r="K17" s="15" t="n">
        <f aca="false">SUM(D17:J17)</f>
        <v>137618000</v>
      </c>
      <c r="L17" s="15" t="n">
        <v>83123000</v>
      </c>
      <c r="M17" s="15" t="n">
        <v>24142300</v>
      </c>
      <c r="N17" s="15" t="n">
        <v>30898000</v>
      </c>
      <c r="O17" s="15" t="n">
        <v>0</v>
      </c>
      <c r="P17" s="15" t="n">
        <v>0</v>
      </c>
      <c r="Q17" s="15" t="n">
        <v>1979000</v>
      </c>
      <c r="R17" s="15" t="n">
        <v>0</v>
      </c>
      <c r="S17" s="15" t="n">
        <f aca="false">SUM(L17:R17)</f>
        <v>140142300</v>
      </c>
    </row>
    <row collapsed="false" customFormat="false" customHeight="false" hidden="false" ht="15.95" outlineLevel="0" r="18">
      <c r="A18" s="13" t="s">
        <v>54</v>
      </c>
      <c r="B18" s="13"/>
      <c r="C18" s="14" t="s">
        <v>55</v>
      </c>
      <c r="D18" s="15" t="n">
        <v>119280000</v>
      </c>
      <c r="E18" s="15" t="n">
        <v>34444000</v>
      </c>
      <c r="F18" s="15" t="n">
        <v>54070000</v>
      </c>
      <c r="G18" s="15" t="n">
        <v>0</v>
      </c>
      <c r="H18" s="15" t="n">
        <v>0</v>
      </c>
      <c r="I18" s="15" t="n">
        <v>2162000</v>
      </c>
      <c r="J18" s="15" t="n">
        <v>0</v>
      </c>
      <c r="K18" s="15" t="n">
        <f aca="false">SUM(D18:J18)</f>
        <v>209956000</v>
      </c>
      <c r="L18" s="15" t="n">
        <v>119724000</v>
      </c>
      <c r="M18" s="15" t="n">
        <v>34724880</v>
      </c>
      <c r="N18" s="15" t="n">
        <v>57220000</v>
      </c>
      <c r="O18" s="15" t="n">
        <v>0</v>
      </c>
      <c r="P18" s="15" t="n">
        <v>0</v>
      </c>
      <c r="Q18" s="15" t="n">
        <v>2162000</v>
      </c>
      <c r="R18" s="15" t="n">
        <v>0</v>
      </c>
      <c r="S18" s="15" t="n">
        <f aca="false">SUM(L18:R18)</f>
        <v>213830880</v>
      </c>
    </row>
    <row collapsed="false" customFormat="false" customHeight="false" hidden="false" ht="15.95" outlineLevel="0" r="19">
      <c r="A19" s="13" t="s">
        <v>56</v>
      </c>
      <c r="B19" s="13"/>
      <c r="C19" s="14" t="s">
        <v>57</v>
      </c>
      <c r="D19" s="15" t="n">
        <v>61114000</v>
      </c>
      <c r="E19" s="15" t="n">
        <v>16605000</v>
      </c>
      <c r="F19" s="15" t="n">
        <v>27517000</v>
      </c>
      <c r="G19" s="15" t="n">
        <v>0</v>
      </c>
      <c r="H19" s="15" t="n">
        <v>0</v>
      </c>
      <c r="I19" s="15" t="n">
        <v>1343000</v>
      </c>
      <c r="J19" s="15" t="n">
        <v>438000</v>
      </c>
      <c r="K19" s="15" t="n">
        <f aca="false">SUM(D19:J19)</f>
        <v>107017000</v>
      </c>
      <c r="L19" s="15" t="n">
        <v>61551077</v>
      </c>
      <c r="M19" s="15" t="n">
        <v>16694633</v>
      </c>
      <c r="N19" s="15" t="n">
        <v>29602000</v>
      </c>
      <c r="O19" s="15" t="n">
        <v>0</v>
      </c>
      <c r="P19" s="15" t="n">
        <v>0</v>
      </c>
      <c r="Q19" s="15" t="n">
        <v>1343000</v>
      </c>
      <c r="R19" s="15" t="n">
        <v>438000</v>
      </c>
      <c r="S19" s="15" t="n">
        <f aca="false">SUM(L19:R19)</f>
        <v>109628710</v>
      </c>
    </row>
    <row collapsed="false" customFormat="false" customHeight="false" hidden="false" ht="15.95" outlineLevel="0" r="20">
      <c r="A20" s="13" t="s">
        <v>58</v>
      </c>
      <c r="B20" s="13"/>
      <c r="C20" s="14" t="s">
        <v>59</v>
      </c>
      <c r="D20" s="15" t="n">
        <v>83760000</v>
      </c>
      <c r="E20" s="15" t="n">
        <v>24098000</v>
      </c>
      <c r="F20" s="15" t="n">
        <v>40226000</v>
      </c>
      <c r="G20" s="15" t="n">
        <v>0</v>
      </c>
      <c r="H20" s="15" t="n">
        <v>0</v>
      </c>
      <c r="I20" s="15" t="n">
        <v>1634000</v>
      </c>
      <c r="J20" s="15" t="n">
        <v>191000</v>
      </c>
      <c r="K20" s="15" t="n">
        <f aca="false">SUM(D20:J20)</f>
        <v>149909000</v>
      </c>
      <c r="L20" s="15" t="n">
        <v>85394823</v>
      </c>
      <c r="M20" s="15" t="n">
        <v>24461570</v>
      </c>
      <c r="N20" s="15" t="n">
        <v>43272000</v>
      </c>
      <c r="O20" s="15" t="n">
        <v>0</v>
      </c>
      <c r="P20" s="15" t="n">
        <v>0</v>
      </c>
      <c r="Q20" s="15" t="n">
        <v>1634000</v>
      </c>
      <c r="R20" s="15" t="n">
        <v>191000</v>
      </c>
      <c r="S20" s="15" t="n">
        <f aca="false">SUM(L20:R20)</f>
        <v>154953393</v>
      </c>
    </row>
    <row collapsed="false" customFormat="false" customHeight="false" hidden="false" ht="15.95" outlineLevel="0" r="21">
      <c r="A21" s="13" t="s">
        <v>60</v>
      </c>
      <c r="B21" s="13"/>
      <c r="C21" s="14" t="s">
        <v>61</v>
      </c>
      <c r="D21" s="15" t="n">
        <v>84187000</v>
      </c>
      <c r="E21" s="15" t="n">
        <v>24276000</v>
      </c>
      <c r="F21" s="15" t="n">
        <v>33187000</v>
      </c>
      <c r="G21" s="15" t="n">
        <v>0</v>
      </c>
      <c r="H21" s="15" t="n">
        <v>0</v>
      </c>
      <c r="I21" s="15" t="n">
        <v>1654000</v>
      </c>
      <c r="J21" s="15" t="n">
        <v>381000</v>
      </c>
      <c r="K21" s="15" t="n">
        <f aca="false">SUM(D21:J21)</f>
        <v>143685000</v>
      </c>
      <c r="L21" s="15" t="n">
        <v>84450500</v>
      </c>
      <c r="M21" s="15" t="n">
        <v>24460145</v>
      </c>
      <c r="N21" s="15" t="n">
        <v>36182000</v>
      </c>
      <c r="O21" s="15" t="n">
        <v>0</v>
      </c>
      <c r="P21" s="15" t="n">
        <v>0</v>
      </c>
      <c r="Q21" s="15" t="n">
        <v>2035000</v>
      </c>
      <c r="R21" s="15" t="n">
        <v>0</v>
      </c>
      <c r="S21" s="15" t="n">
        <f aca="false">SUM(L21:R21)</f>
        <v>147127645</v>
      </c>
    </row>
    <row collapsed="false" customFormat="false" customHeight="false" hidden="false" ht="15.95" outlineLevel="0" r="22">
      <c r="A22" s="13" t="s">
        <v>62</v>
      </c>
      <c r="B22" s="13"/>
      <c r="C22" s="14" t="s">
        <v>63</v>
      </c>
      <c r="D22" s="15" t="n">
        <v>91416000</v>
      </c>
      <c r="E22" s="15" t="n">
        <v>26427000</v>
      </c>
      <c r="F22" s="15" t="n">
        <v>48195000</v>
      </c>
      <c r="G22" s="15" t="n">
        <v>0</v>
      </c>
      <c r="H22" s="15" t="n">
        <v>0</v>
      </c>
      <c r="I22" s="15" t="n">
        <v>1800000</v>
      </c>
      <c r="J22" s="15" t="n">
        <v>0</v>
      </c>
      <c r="K22" s="15" t="n">
        <f aca="false">SUM(D22:J22)</f>
        <v>167838000</v>
      </c>
      <c r="L22" s="15" t="n">
        <v>91783000</v>
      </c>
      <c r="M22" s="15" t="n">
        <v>26655090</v>
      </c>
      <c r="N22" s="15" t="n">
        <v>51809000</v>
      </c>
      <c r="O22" s="15" t="n">
        <v>0</v>
      </c>
      <c r="P22" s="15" t="n">
        <v>0</v>
      </c>
      <c r="Q22" s="15" t="n">
        <v>1800000</v>
      </c>
      <c r="R22" s="15" t="n">
        <v>0</v>
      </c>
      <c r="S22" s="15" t="n">
        <f aca="false">SUM(L22:R22)</f>
        <v>172047090</v>
      </c>
    </row>
    <row collapsed="false" customFormat="false" customHeight="false" hidden="false" ht="15.95" outlineLevel="0" r="23">
      <c r="A23" s="13" t="s">
        <v>64</v>
      </c>
      <c r="B23" s="13"/>
      <c r="C23" s="14" t="s">
        <v>65</v>
      </c>
      <c r="D23" s="15" t="n">
        <v>90975000</v>
      </c>
      <c r="E23" s="15" t="n">
        <v>26472000</v>
      </c>
      <c r="F23" s="15" t="n">
        <v>46412000</v>
      </c>
      <c r="G23" s="15" t="n">
        <v>0</v>
      </c>
      <c r="H23" s="15" t="n">
        <v>0</v>
      </c>
      <c r="I23" s="15" t="n">
        <v>1848000</v>
      </c>
      <c r="J23" s="15" t="n">
        <v>0</v>
      </c>
      <c r="K23" s="15" t="n">
        <f aca="false">SUM(D23:J23)</f>
        <v>165707000</v>
      </c>
      <c r="L23" s="15" t="n">
        <v>91167500</v>
      </c>
      <c r="M23" s="15" t="n">
        <v>26647975</v>
      </c>
      <c r="N23" s="15" t="n">
        <v>49498000</v>
      </c>
      <c r="O23" s="15" t="n">
        <v>0</v>
      </c>
      <c r="P23" s="15" t="n">
        <v>0</v>
      </c>
      <c r="Q23" s="15" t="n">
        <v>1848000</v>
      </c>
      <c r="R23" s="15" t="n">
        <v>0</v>
      </c>
      <c r="S23" s="15" t="n">
        <f aca="false">SUM(L23:R23)</f>
        <v>169161475</v>
      </c>
    </row>
    <row collapsed="false" customFormat="false" customHeight="false" hidden="false" ht="15.95" outlineLevel="0" r="24">
      <c r="A24" s="13" t="s">
        <v>66</v>
      </c>
      <c r="B24" s="13"/>
      <c r="C24" s="14" t="s">
        <v>67</v>
      </c>
      <c r="D24" s="15" t="n">
        <v>65116000</v>
      </c>
      <c r="E24" s="15" t="n">
        <v>17619000</v>
      </c>
      <c r="F24" s="15" t="n">
        <v>26965000</v>
      </c>
      <c r="G24" s="15" t="n">
        <v>0</v>
      </c>
      <c r="H24" s="15" t="n">
        <v>0</v>
      </c>
      <c r="I24" s="15" t="n">
        <v>1609000</v>
      </c>
      <c r="J24" s="15" t="n">
        <v>0</v>
      </c>
      <c r="K24" s="15" t="n">
        <f aca="false">SUM(D24:J24)</f>
        <v>111309000</v>
      </c>
      <c r="L24" s="15" t="n">
        <v>65783531</v>
      </c>
      <c r="M24" s="15" t="n">
        <v>17710628</v>
      </c>
      <c r="N24" s="15" t="n">
        <v>28641000</v>
      </c>
      <c r="O24" s="15" t="n">
        <v>0</v>
      </c>
      <c r="P24" s="15" t="n">
        <v>0</v>
      </c>
      <c r="Q24" s="15" t="n">
        <v>1609000</v>
      </c>
      <c r="R24" s="15" t="n">
        <v>0</v>
      </c>
      <c r="S24" s="15" t="n">
        <f aca="false">SUM(L24:R24)</f>
        <v>113744159</v>
      </c>
    </row>
    <row collapsed="false" customFormat="false" customHeight="false" hidden="false" ht="15.95" outlineLevel="0" r="25">
      <c r="A25" s="13" t="s">
        <v>68</v>
      </c>
      <c r="B25" s="13"/>
      <c r="C25" s="14" t="s">
        <v>69</v>
      </c>
      <c r="D25" s="15" t="n">
        <v>87053000</v>
      </c>
      <c r="E25" s="15" t="n">
        <v>25465000</v>
      </c>
      <c r="F25" s="15" t="n">
        <v>45699000</v>
      </c>
      <c r="G25" s="15" t="n">
        <v>0</v>
      </c>
      <c r="H25" s="15" t="n">
        <v>0</v>
      </c>
      <c r="I25" s="15" t="n">
        <v>5218000</v>
      </c>
      <c r="J25" s="15" t="n">
        <v>254000</v>
      </c>
      <c r="K25" s="15" t="n">
        <f aca="false">SUM(D25:J25)</f>
        <v>163689000</v>
      </c>
      <c r="L25" s="15" t="n">
        <v>87333500</v>
      </c>
      <c r="M25" s="15" t="n">
        <v>25673735</v>
      </c>
      <c r="N25" s="15" t="n">
        <v>48451000</v>
      </c>
      <c r="O25" s="15" t="n">
        <v>0</v>
      </c>
      <c r="P25" s="15" t="n">
        <v>0</v>
      </c>
      <c r="Q25" s="15" t="n">
        <v>5218000</v>
      </c>
      <c r="R25" s="15" t="n">
        <v>254000</v>
      </c>
      <c r="S25" s="15" t="n">
        <f aca="false">SUM(L25:R25)</f>
        <v>166930235</v>
      </c>
    </row>
    <row collapsed="false" customFormat="false" customHeight="false" hidden="false" ht="15.95" outlineLevel="0" r="26">
      <c r="A26" s="13" t="s">
        <v>70</v>
      </c>
      <c r="B26" s="13"/>
      <c r="C26" s="14" t="s">
        <v>71</v>
      </c>
      <c r="D26" s="15" t="n">
        <v>88427000</v>
      </c>
      <c r="E26" s="15" t="n">
        <v>25628000</v>
      </c>
      <c r="F26" s="15" t="n">
        <v>48571000</v>
      </c>
      <c r="G26" s="15" t="n">
        <v>0</v>
      </c>
      <c r="H26" s="15" t="n">
        <v>0</v>
      </c>
      <c r="I26" s="15" t="n">
        <v>1992000</v>
      </c>
      <c r="J26" s="15" t="n">
        <v>870000</v>
      </c>
      <c r="K26" s="15" t="n">
        <f aca="false">SUM(D26:J26)</f>
        <v>165488000</v>
      </c>
      <c r="L26" s="15" t="n">
        <v>89007747</v>
      </c>
      <c r="M26" s="15" t="n">
        <v>25852394</v>
      </c>
      <c r="N26" s="15" t="n">
        <v>51816650</v>
      </c>
      <c r="O26" s="15" t="n">
        <v>0</v>
      </c>
      <c r="P26" s="15" t="n">
        <v>0</v>
      </c>
      <c r="Q26" s="15" t="n">
        <v>1992000</v>
      </c>
      <c r="R26" s="15" t="n">
        <v>870000</v>
      </c>
      <c r="S26" s="15" t="n">
        <f aca="false">SUM(L26:R26)</f>
        <v>169538791</v>
      </c>
    </row>
    <row collapsed="false" customFormat="false" customHeight="false" hidden="false" ht="15.95" outlineLevel="0" r="27">
      <c r="A27" s="13" t="s">
        <v>72</v>
      </c>
      <c r="B27" s="13"/>
      <c r="C27" s="14" t="s">
        <v>73</v>
      </c>
      <c r="D27" s="15" t="n">
        <v>86986000</v>
      </c>
      <c r="E27" s="15" t="n">
        <v>25297000</v>
      </c>
      <c r="F27" s="15" t="n">
        <v>41076000</v>
      </c>
      <c r="G27" s="15" t="n">
        <v>0</v>
      </c>
      <c r="H27" s="15" t="n">
        <v>0</v>
      </c>
      <c r="I27" s="15" t="n">
        <v>1476000</v>
      </c>
      <c r="J27" s="15" t="n">
        <v>0</v>
      </c>
      <c r="K27" s="15" t="n">
        <f aca="false">SUM(D27:J27)</f>
        <v>154835000</v>
      </c>
      <c r="L27" s="15" t="n">
        <v>87358300</v>
      </c>
      <c r="M27" s="15" t="n">
        <v>25521521</v>
      </c>
      <c r="N27" s="15" t="n">
        <v>43885000</v>
      </c>
      <c r="O27" s="15" t="n">
        <v>0</v>
      </c>
      <c r="P27" s="15" t="n">
        <v>0</v>
      </c>
      <c r="Q27" s="15" t="n">
        <v>1476000</v>
      </c>
      <c r="R27" s="15" t="n">
        <v>0</v>
      </c>
      <c r="S27" s="15" t="n">
        <f aca="false">SUM(L27:R27)</f>
        <v>158240821</v>
      </c>
    </row>
    <row collapsed="false" customFormat="false" customHeight="false" hidden="false" ht="15.95" outlineLevel="0" r="28">
      <c r="A28" s="13" t="s">
        <v>74</v>
      </c>
      <c r="B28" s="13"/>
      <c r="C28" s="14" t="s">
        <v>75</v>
      </c>
      <c r="D28" s="15" t="n">
        <v>88143000</v>
      </c>
      <c r="E28" s="15" t="n">
        <v>25544000</v>
      </c>
      <c r="F28" s="15" t="n">
        <v>38409000</v>
      </c>
      <c r="G28" s="15" t="n">
        <v>0</v>
      </c>
      <c r="H28" s="15" t="n">
        <v>0</v>
      </c>
      <c r="I28" s="15" t="n">
        <v>1140000</v>
      </c>
      <c r="J28" s="15" t="n">
        <v>254000</v>
      </c>
      <c r="K28" s="15" t="n">
        <f aca="false">SUM(D28:J28)</f>
        <v>153490000</v>
      </c>
      <c r="L28" s="15" t="n">
        <v>89544440</v>
      </c>
      <c r="M28" s="15" t="n">
        <v>25899838</v>
      </c>
      <c r="N28" s="15" t="n">
        <v>39846000</v>
      </c>
      <c r="O28" s="15" t="n">
        <v>0</v>
      </c>
      <c r="P28" s="15" t="n">
        <v>0</v>
      </c>
      <c r="Q28" s="15" t="n">
        <v>1140000</v>
      </c>
      <c r="R28" s="15" t="n">
        <v>254000</v>
      </c>
      <c r="S28" s="15" t="n">
        <f aca="false">SUM(L28:R28)</f>
        <v>156684278</v>
      </c>
    </row>
    <row collapsed="false" customFormat="false" customHeight="false" hidden="false" ht="15.95" outlineLevel="0" r="29">
      <c r="A29" s="13" t="s">
        <v>76</v>
      </c>
      <c r="B29" s="13"/>
      <c r="C29" s="14" t="s">
        <v>77</v>
      </c>
      <c r="D29" s="15" t="n">
        <v>92626000</v>
      </c>
      <c r="E29" s="15" t="n">
        <v>26788000</v>
      </c>
      <c r="F29" s="15" t="n">
        <v>38689000</v>
      </c>
      <c r="G29" s="15" t="n">
        <v>0</v>
      </c>
      <c r="H29" s="15" t="n">
        <v>0</v>
      </c>
      <c r="I29" s="15" t="n">
        <v>1470000</v>
      </c>
      <c r="J29" s="15" t="n">
        <v>0</v>
      </c>
      <c r="K29" s="15" t="n">
        <f aca="false">SUM(D29:J29)</f>
        <v>159573000</v>
      </c>
      <c r="L29" s="15" t="n">
        <v>92981000</v>
      </c>
      <c r="M29" s="15" t="n">
        <v>27020850</v>
      </c>
      <c r="N29" s="15" t="n">
        <v>41577000</v>
      </c>
      <c r="O29" s="15" t="n">
        <v>0</v>
      </c>
      <c r="P29" s="15" t="n">
        <v>0</v>
      </c>
      <c r="Q29" s="15" t="n">
        <v>1470000</v>
      </c>
      <c r="R29" s="15" t="n">
        <v>0</v>
      </c>
      <c r="S29" s="15" t="n">
        <f aca="false">SUM(L29:R29)</f>
        <v>163048850</v>
      </c>
    </row>
    <row collapsed="false" customFormat="false" customHeight="false" hidden="false" ht="15.95" outlineLevel="0" r="30">
      <c r="A30" s="13" t="s">
        <v>78</v>
      </c>
      <c r="B30" s="13"/>
      <c r="C30" s="14" t="s">
        <v>79</v>
      </c>
      <c r="D30" s="15" t="n">
        <v>105631000</v>
      </c>
      <c r="E30" s="15" t="n">
        <v>30635000</v>
      </c>
      <c r="F30" s="15" t="n">
        <v>48241000</v>
      </c>
      <c r="G30" s="15" t="n">
        <v>0</v>
      </c>
      <c r="H30" s="15" t="n">
        <v>0</v>
      </c>
      <c r="I30" s="15" t="n">
        <v>1197000</v>
      </c>
      <c r="J30" s="15" t="n">
        <v>0</v>
      </c>
      <c r="K30" s="15" t="n">
        <f aca="false">SUM(D30:J30)</f>
        <v>185704000</v>
      </c>
      <c r="L30" s="15" t="n">
        <v>106627472</v>
      </c>
      <c r="M30" s="15" t="n">
        <v>31005708</v>
      </c>
      <c r="N30" s="15" t="n">
        <v>51000000</v>
      </c>
      <c r="O30" s="15" t="n">
        <v>0</v>
      </c>
      <c r="P30" s="15" t="n">
        <v>0</v>
      </c>
      <c r="Q30" s="15" t="n">
        <v>1797000</v>
      </c>
      <c r="R30" s="15" t="n">
        <v>0</v>
      </c>
      <c r="S30" s="15" t="n">
        <f aca="false">SUM(L30:R30)</f>
        <v>190430180</v>
      </c>
    </row>
    <row collapsed="false" customFormat="false" customHeight="false" hidden="false" ht="15.95" outlineLevel="0" r="31">
      <c r="A31" s="13" t="s">
        <v>80</v>
      </c>
      <c r="B31" s="13"/>
      <c r="C31" s="14" t="s">
        <v>81</v>
      </c>
      <c r="D31" s="15" t="n">
        <v>83491000</v>
      </c>
      <c r="E31" s="15" t="n">
        <v>23972000</v>
      </c>
      <c r="F31" s="15" t="n">
        <v>35282000</v>
      </c>
      <c r="G31" s="15" t="n">
        <v>0</v>
      </c>
      <c r="H31" s="15" t="n">
        <v>0</v>
      </c>
      <c r="I31" s="15" t="n">
        <v>1533000</v>
      </c>
      <c r="J31" s="15" t="n">
        <v>0</v>
      </c>
      <c r="K31" s="15" t="n">
        <f aca="false">SUM(D31:J31)</f>
        <v>144278000</v>
      </c>
      <c r="L31" s="15" t="n">
        <v>85226733</v>
      </c>
      <c r="M31" s="15" t="n">
        <v>24358649</v>
      </c>
      <c r="N31" s="15" t="n">
        <v>37552869</v>
      </c>
      <c r="O31" s="15" t="n">
        <v>0</v>
      </c>
      <c r="P31" s="15" t="n">
        <v>0</v>
      </c>
      <c r="Q31" s="15" t="n">
        <v>1533000</v>
      </c>
      <c r="R31" s="15" t="n">
        <v>0</v>
      </c>
      <c r="S31" s="15" t="n">
        <f aca="false">SUM(L31:R31)</f>
        <v>148671251</v>
      </c>
    </row>
    <row collapsed="false" customFormat="false" customHeight="false" hidden="false" ht="15.95" outlineLevel="0" r="32">
      <c r="A32" s="13" t="s">
        <v>82</v>
      </c>
      <c r="B32" s="13"/>
      <c r="C32" s="14" t="s">
        <v>83</v>
      </c>
      <c r="D32" s="15" t="n">
        <v>72796000</v>
      </c>
      <c r="E32" s="15" t="n">
        <v>21186000</v>
      </c>
      <c r="F32" s="15" t="n">
        <v>40058000</v>
      </c>
      <c r="G32" s="15" t="n">
        <v>0</v>
      </c>
      <c r="H32" s="15" t="n">
        <v>0</v>
      </c>
      <c r="I32" s="15" t="n">
        <v>1587000</v>
      </c>
      <c r="J32" s="15" t="n">
        <v>0</v>
      </c>
      <c r="K32" s="15" t="n">
        <f aca="false">SUM(D32:J32)</f>
        <v>135627000</v>
      </c>
      <c r="L32" s="15" t="n">
        <v>73264855</v>
      </c>
      <c r="M32" s="15" t="n">
        <v>21384661</v>
      </c>
      <c r="N32" s="15" t="n">
        <v>43608000</v>
      </c>
      <c r="O32" s="15" t="n">
        <v>0</v>
      </c>
      <c r="P32" s="15" t="n">
        <v>0</v>
      </c>
      <c r="Q32" s="15" t="n">
        <v>1587000</v>
      </c>
      <c r="R32" s="15" t="n">
        <v>0</v>
      </c>
      <c r="S32" s="15" t="n">
        <f aca="false">SUM(L32:R32)</f>
        <v>139844516</v>
      </c>
    </row>
    <row collapsed="false" customFormat="false" customHeight="false" hidden="false" ht="15.95" outlineLevel="0" r="33">
      <c r="A33" s="13" t="s">
        <v>84</v>
      </c>
      <c r="B33" s="13"/>
      <c r="C33" s="14" t="s">
        <v>85</v>
      </c>
      <c r="D33" s="15" t="n">
        <v>75369000</v>
      </c>
      <c r="E33" s="15" t="n">
        <v>21831000</v>
      </c>
      <c r="F33" s="15" t="n">
        <v>29019000</v>
      </c>
      <c r="G33" s="15" t="n">
        <v>0</v>
      </c>
      <c r="H33" s="15" t="n">
        <v>0</v>
      </c>
      <c r="I33" s="15" t="n">
        <v>1368000</v>
      </c>
      <c r="J33" s="15" t="n">
        <v>445000</v>
      </c>
      <c r="K33" s="15" t="n">
        <f aca="false">SUM(D33:J33)</f>
        <v>128032000</v>
      </c>
      <c r="L33" s="15" t="n">
        <v>75540900</v>
      </c>
      <c r="M33" s="15" t="n">
        <v>21989413</v>
      </c>
      <c r="N33" s="15" t="n">
        <v>30944000</v>
      </c>
      <c r="O33" s="15" t="n">
        <v>0</v>
      </c>
      <c r="P33" s="15" t="n">
        <v>0</v>
      </c>
      <c r="Q33" s="15" t="n">
        <v>1368000</v>
      </c>
      <c r="R33" s="15" t="n">
        <v>315000</v>
      </c>
      <c r="S33" s="15" t="n">
        <f aca="false">SUM(L33:R33)</f>
        <v>130157313</v>
      </c>
    </row>
    <row collapsed="false" customFormat="false" customHeight="false" hidden="false" ht="15.95" outlineLevel="0" r="34">
      <c r="A34" s="13" t="s">
        <v>86</v>
      </c>
      <c r="B34" s="13"/>
      <c r="C34" s="14" t="s">
        <v>87</v>
      </c>
      <c r="D34" s="15" t="n">
        <v>89761000</v>
      </c>
      <c r="E34" s="15" t="n">
        <v>25854000</v>
      </c>
      <c r="F34" s="15" t="n">
        <v>40406000</v>
      </c>
      <c r="G34" s="15" t="n">
        <v>0</v>
      </c>
      <c r="H34" s="15" t="n">
        <v>0</v>
      </c>
      <c r="I34" s="15" t="n">
        <v>1438000</v>
      </c>
      <c r="J34" s="15" t="n">
        <v>381000</v>
      </c>
      <c r="K34" s="15" t="n">
        <f aca="false">SUM(D34:J34)</f>
        <v>157840000</v>
      </c>
      <c r="L34" s="15" t="n">
        <v>90051900</v>
      </c>
      <c r="M34" s="15" t="n">
        <v>26045543</v>
      </c>
      <c r="N34" s="15" t="n">
        <v>42515000</v>
      </c>
      <c r="O34" s="15" t="n">
        <v>0</v>
      </c>
      <c r="P34" s="15" t="n">
        <v>0</v>
      </c>
      <c r="Q34" s="15" t="n">
        <v>1438000</v>
      </c>
      <c r="R34" s="15" t="n">
        <v>841000</v>
      </c>
      <c r="S34" s="15" t="n">
        <f aca="false">SUM(L34:R34)</f>
        <v>160891443</v>
      </c>
    </row>
    <row collapsed="false" customFormat="false" customHeight="false" hidden="false" ht="15.95" outlineLevel="0" r="35">
      <c r="A35" s="13" t="s">
        <v>88</v>
      </c>
      <c r="B35" s="13"/>
      <c r="C35" s="14" t="s">
        <v>89</v>
      </c>
      <c r="D35" s="15" t="n">
        <v>88295000</v>
      </c>
      <c r="E35" s="15" t="n">
        <v>25412000</v>
      </c>
      <c r="F35" s="15" t="n">
        <v>51461000</v>
      </c>
      <c r="G35" s="15" t="n">
        <v>0</v>
      </c>
      <c r="H35" s="15" t="n">
        <v>0</v>
      </c>
      <c r="I35" s="15" t="n">
        <v>482000</v>
      </c>
      <c r="J35" s="15" t="n">
        <v>51000</v>
      </c>
      <c r="K35" s="15" t="n">
        <f aca="false">SUM(D35:J35)</f>
        <v>165701000</v>
      </c>
      <c r="L35" s="15" t="n">
        <v>90276728</v>
      </c>
      <c r="M35" s="15" t="n">
        <v>25885328</v>
      </c>
      <c r="N35" s="15" t="n">
        <v>55788000</v>
      </c>
      <c r="O35" s="15" t="n">
        <v>0</v>
      </c>
      <c r="P35" s="15" t="n">
        <v>0</v>
      </c>
      <c r="Q35" s="15" t="n">
        <v>482000</v>
      </c>
      <c r="R35" s="15" t="n">
        <v>51000</v>
      </c>
      <c r="S35" s="15" t="n">
        <f aca="false">SUM(L35:R35)</f>
        <v>172483056</v>
      </c>
    </row>
    <row collapsed="false" customFormat="false" customHeight="false" hidden="false" ht="15.95" outlineLevel="0" r="36">
      <c r="A36" s="13" t="s">
        <v>90</v>
      </c>
      <c r="B36" s="13"/>
      <c r="C36" s="14" t="s">
        <v>91</v>
      </c>
      <c r="D36" s="15" t="n">
        <v>77962000</v>
      </c>
      <c r="E36" s="15" t="n">
        <v>22606000</v>
      </c>
      <c r="F36" s="15" t="n">
        <v>39546000</v>
      </c>
      <c r="G36" s="15" t="n">
        <v>0</v>
      </c>
      <c r="H36" s="15" t="n">
        <v>0</v>
      </c>
      <c r="I36" s="15" t="n">
        <v>1184000</v>
      </c>
      <c r="J36" s="15" t="n">
        <v>0</v>
      </c>
      <c r="K36" s="15" t="n">
        <f aca="false">SUM(D36:J36)</f>
        <v>141298000</v>
      </c>
      <c r="L36" s="15" t="n">
        <v>79410863</v>
      </c>
      <c r="M36" s="15" t="n">
        <v>22957034</v>
      </c>
      <c r="N36" s="15" t="n">
        <v>43790167</v>
      </c>
      <c r="O36" s="15" t="n">
        <v>0</v>
      </c>
      <c r="P36" s="15" t="n">
        <v>0</v>
      </c>
      <c r="Q36" s="15" t="n">
        <v>1254601</v>
      </c>
      <c r="R36" s="15" t="n">
        <v>0</v>
      </c>
      <c r="S36" s="15" t="n">
        <f aca="false">SUM(L36:R36)</f>
        <v>147412665</v>
      </c>
    </row>
    <row collapsed="false" customFormat="false" customHeight="false" hidden="false" ht="15.95" outlineLevel="0" r="37">
      <c r="A37" s="13" t="s">
        <v>92</v>
      </c>
      <c r="B37" s="13"/>
      <c r="C37" s="14" t="s">
        <v>93</v>
      </c>
      <c r="D37" s="15" t="n">
        <v>50410000</v>
      </c>
      <c r="E37" s="15" t="n">
        <v>13724000</v>
      </c>
      <c r="F37" s="15" t="n">
        <v>27754000</v>
      </c>
      <c r="G37" s="15" t="n">
        <v>0</v>
      </c>
      <c r="H37" s="15" t="n">
        <v>0</v>
      </c>
      <c r="I37" s="15" t="n">
        <v>1695000</v>
      </c>
      <c r="J37" s="15" t="n">
        <v>64000</v>
      </c>
      <c r="K37" s="15" t="n">
        <f aca="false">SUM(D37:J37)</f>
        <v>93647000</v>
      </c>
      <c r="L37" s="15" t="n">
        <v>50453600</v>
      </c>
      <c r="M37" s="15" t="n">
        <v>13735772</v>
      </c>
      <c r="N37" s="15" t="n">
        <v>30214000</v>
      </c>
      <c r="O37" s="15" t="n">
        <v>0</v>
      </c>
      <c r="P37" s="15" t="n">
        <v>0</v>
      </c>
      <c r="Q37" s="15" t="n">
        <v>2945000</v>
      </c>
      <c r="R37" s="15" t="n">
        <v>64000</v>
      </c>
      <c r="S37" s="15" t="n">
        <f aca="false">SUM(L37:R37)</f>
        <v>97412372</v>
      </c>
    </row>
    <row collapsed="false" customFormat="false" customHeight="false" hidden="false" ht="15.95" outlineLevel="0" r="38">
      <c r="A38" s="13" t="s">
        <v>94</v>
      </c>
      <c r="B38" s="13"/>
      <c r="C38" s="14" t="s">
        <v>95</v>
      </c>
      <c r="D38" s="15" t="n">
        <v>75088000</v>
      </c>
      <c r="E38" s="15" t="n">
        <v>21989000</v>
      </c>
      <c r="F38" s="15" t="n">
        <v>42243000</v>
      </c>
      <c r="G38" s="15" t="n">
        <v>0</v>
      </c>
      <c r="H38" s="15" t="n">
        <v>0</v>
      </c>
      <c r="I38" s="15" t="n">
        <v>1927000</v>
      </c>
      <c r="J38" s="15" t="n">
        <v>445000</v>
      </c>
      <c r="K38" s="15" t="n">
        <f aca="false">SUM(D38:J38)</f>
        <v>141692000</v>
      </c>
      <c r="L38" s="15" t="n">
        <v>75412300</v>
      </c>
      <c r="M38" s="15" t="n">
        <v>22176561</v>
      </c>
      <c r="N38" s="15" t="n">
        <v>45749000</v>
      </c>
      <c r="O38" s="15" t="n">
        <v>0</v>
      </c>
      <c r="P38" s="15" t="n">
        <v>0</v>
      </c>
      <c r="Q38" s="15" t="n">
        <v>1927000</v>
      </c>
      <c r="R38" s="15" t="n">
        <v>445000</v>
      </c>
      <c r="S38" s="15" t="n">
        <f aca="false">SUM(L38:R38)</f>
        <v>145709861</v>
      </c>
    </row>
    <row collapsed="false" customFormat="false" customHeight="false" hidden="false" ht="15.95" outlineLevel="0" r="39">
      <c r="A39" s="13" t="s">
        <v>96</v>
      </c>
      <c r="B39" s="13"/>
      <c r="C39" s="14" t="s">
        <v>97</v>
      </c>
      <c r="D39" s="15" t="n">
        <v>93516000</v>
      </c>
      <c r="E39" s="15" t="n">
        <v>27087000</v>
      </c>
      <c r="F39" s="15" t="n">
        <v>51765000</v>
      </c>
      <c r="G39" s="15" t="n">
        <v>0</v>
      </c>
      <c r="H39" s="15" t="n">
        <v>0</v>
      </c>
      <c r="I39" s="15" t="n">
        <v>664000</v>
      </c>
      <c r="J39" s="15" t="n">
        <v>0</v>
      </c>
      <c r="K39" s="15" t="n">
        <f aca="false">SUM(D39:J39)</f>
        <v>173032000</v>
      </c>
      <c r="L39" s="15" t="n">
        <v>93684900</v>
      </c>
      <c r="M39" s="15" t="n">
        <v>27249603</v>
      </c>
      <c r="N39" s="15" t="n">
        <v>54159000</v>
      </c>
      <c r="O39" s="15" t="n">
        <v>0</v>
      </c>
      <c r="P39" s="15" t="n">
        <v>0</v>
      </c>
      <c r="Q39" s="15" t="n">
        <v>995000</v>
      </c>
      <c r="R39" s="15" t="n">
        <v>0</v>
      </c>
      <c r="S39" s="15" t="n">
        <f aca="false">SUM(L39:R39)</f>
        <v>176088503</v>
      </c>
    </row>
    <row collapsed="false" customFormat="false" customHeight="false" hidden="false" ht="15.95" outlineLevel="0" r="40">
      <c r="A40" s="13" t="s">
        <v>98</v>
      </c>
      <c r="B40" s="13"/>
      <c r="C40" s="14" t="s">
        <v>99</v>
      </c>
      <c r="D40" s="15" t="n">
        <v>62262000</v>
      </c>
      <c r="E40" s="15" t="n">
        <v>18197000</v>
      </c>
      <c r="F40" s="15" t="n">
        <v>33452000</v>
      </c>
      <c r="G40" s="15" t="n">
        <v>0</v>
      </c>
      <c r="H40" s="15" t="n">
        <v>0</v>
      </c>
      <c r="I40" s="15" t="n">
        <v>540000</v>
      </c>
      <c r="J40" s="15" t="n">
        <v>0</v>
      </c>
      <c r="K40" s="15" t="n">
        <f aca="false">SUM(D40:J40)</f>
        <v>114451000</v>
      </c>
      <c r="L40" s="15" t="n">
        <v>63102217</v>
      </c>
      <c r="M40" s="15" t="n">
        <v>18311388</v>
      </c>
      <c r="N40" s="15" t="n">
        <v>37002000</v>
      </c>
      <c r="O40" s="15" t="n">
        <v>0</v>
      </c>
      <c r="P40" s="15" t="n">
        <v>0</v>
      </c>
      <c r="Q40" s="15" t="n">
        <v>540000</v>
      </c>
      <c r="R40" s="15" t="n">
        <v>0</v>
      </c>
      <c r="S40" s="15" t="n">
        <f aca="false">SUM(L40:R40)</f>
        <v>118955605</v>
      </c>
    </row>
    <row collapsed="false" customFormat="false" customHeight="false" hidden="false" ht="15.95" outlineLevel="0" r="41">
      <c r="A41" s="13" t="s">
        <v>100</v>
      </c>
      <c r="B41" s="13"/>
      <c r="C41" s="14" t="s">
        <v>101</v>
      </c>
      <c r="D41" s="15" t="n">
        <v>45844000</v>
      </c>
      <c r="E41" s="15" t="n">
        <v>12503000</v>
      </c>
      <c r="F41" s="15" t="n">
        <v>22907000</v>
      </c>
      <c r="G41" s="15" t="n">
        <v>0</v>
      </c>
      <c r="H41" s="15" t="n">
        <v>0</v>
      </c>
      <c r="I41" s="15" t="n">
        <v>1329000</v>
      </c>
      <c r="J41" s="15" t="n">
        <v>0</v>
      </c>
      <c r="K41" s="15" t="n">
        <f aca="false">SUM(D41:J41)</f>
        <v>82583000</v>
      </c>
      <c r="L41" s="15" t="n">
        <v>45907600</v>
      </c>
      <c r="M41" s="15" t="n">
        <v>12520172</v>
      </c>
      <c r="N41" s="15" t="n">
        <v>25495160</v>
      </c>
      <c r="O41" s="15" t="n">
        <v>0</v>
      </c>
      <c r="P41" s="15" t="n">
        <v>0</v>
      </c>
      <c r="Q41" s="15" t="n">
        <v>1329000</v>
      </c>
      <c r="R41" s="15" t="n">
        <v>0</v>
      </c>
      <c r="S41" s="15" t="n">
        <f aca="false">SUM(L41:R41)</f>
        <v>85251932</v>
      </c>
    </row>
    <row collapsed="false" customFormat="false" customHeight="false" hidden="false" ht="15.95" outlineLevel="0" r="42">
      <c r="A42" s="13" t="s">
        <v>102</v>
      </c>
      <c r="B42" s="13"/>
      <c r="C42" s="14" t="s">
        <v>103</v>
      </c>
      <c r="D42" s="15" t="n">
        <v>76669000</v>
      </c>
      <c r="E42" s="15" t="n">
        <v>22312000</v>
      </c>
      <c r="F42" s="15" t="n">
        <v>35857000</v>
      </c>
      <c r="G42" s="15" t="n">
        <v>0</v>
      </c>
      <c r="H42" s="15" t="n">
        <v>0</v>
      </c>
      <c r="I42" s="15" t="n">
        <v>850000</v>
      </c>
      <c r="J42" s="15" t="n">
        <v>0</v>
      </c>
      <c r="K42" s="15" t="n">
        <f aca="false">SUM(D42:J42)</f>
        <v>135688000</v>
      </c>
      <c r="L42" s="15" t="n">
        <v>76735600</v>
      </c>
      <c r="M42" s="15" t="n">
        <v>22433982</v>
      </c>
      <c r="N42" s="15" t="n">
        <v>37088000</v>
      </c>
      <c r="O42" s="15" t="n">
        <v>0</v>
      </c>
      <c r="P42" s="15" t="n">
        <v>0</v>
      </c>
      <c r="Q42" s="15" t="n">
        <v>850000</v>
      </c>
      <c r="R42" s="15" t="n">
        <v>0</v>
      </c>
      <c r="S42" s="15" t="n">
        <f aca="false">SUM(L42:R42)</f>
        <v>137107582</v>
      </c>
    </row>
    <row collapsed="false" customFormat="true" customHeight="true" hidden="false" ht="22.5" outlineLevel="0" r="43" s="18">
      <c r="A43" s="16" t="s">
        <v>104</v>
      </c>
      <c r="B43" s="16"/>
      <c r="C43" s="16"/>
      <c r="D43" s="17" t="n">
        <f aca="false">SUM(D10:D42)</f>
        <v>2989896000</v>
      </c>
      <c r="E43" s="17" t="n">
        <f aca="false">SUM(E10:E42)</f>
        <v>862742000</v>
      </c>
      <c r="F43" s="17" t="n">
        <f aca="false">SUM(F10:F42)</f>
        <v>1428684000</v>
      </c>
      <c r="G43" s="17" t="n">
        <f aca="false">SUM(G10:G42)</f>
        <v>0</v>
      </c>
      <c r="H43" s="17" t="n">
        <f aca="false">SUM(H10:H42)</f>
        <v>0</v>
      </c>
      <c r="I43" s="17" t="n">
        <f aca="false">SUM(I10:I42)</f>
        <v>53924000</v>
      </c>
      <c r="J43" s="17" t="n">
        <f aca="false">SUM(J10:J42)</f>
        <v>4790000</v>
      </c>
      <c r="K43" s="17" t="n">
        <f aca="false">SUM(K10:K42)</f>
        <v>5340036000</v>
      </c>
      <c r="L43" s="17" t="n">
        <f aca="false">SUM(L10:L42)</f>
        <v>3010501111</v>
      </c>
      <c r="M43" s="17" t="n">
        <f aca="false">SUM(M10:M42)</f>
        <v>870556724</v>
      </c>
      <c r="N43" s="17" t="n">
        <f aca="false">SUM(N10:N42)</f>
        <v>1529142175</v>
      </c>
      <c r="O43" s="17" t="n">
        <f aca="false">SUM(O10:O42)</f>
        <v>0</v>
      </c>
      <c r="P43" s="17" t="n">
        <f aca="false">SUM(P10:P42)</f>
        <v>0</v>
      </c>
      <c r="Q43" s="17" t="n">
        <f aca="false">SUM(Q10:Q42)</f>
        <v>57345581</v>
      </c>
      <c r="R43" s="17" t="n">
        <f aca="false">SUM(R10:R42)</f>
        <v>4739000</v>
      </c>
      <c r="S43" s="17" t="n">
        <f aca="false">SUM(L43:R43)</f>
        <v>5472284591</v>
      </c>
    </row>
    <row collapsed="false" customFormat="true" customHeight="false" hidden="false" ht="29.85" outlineLevel="0" r="44" s="18">
      <c r="A44" s="19" t="s">
        <v>105</v>
      </c>
      <c r="B44" s="19"/>
      <c r="C44" s="20" t="s">
        <v>106</v>
      </c>
      <c r="D44" s="17" t="n">
        <f aca="false">+D45+D46</f>
        <v>387356000</v>
      </c>
      <c r="E44" s="17" t="n">
        <f aca="false">+E45+E46</f>
        <v>109900000</v>
      </c>
      <c r="F44" s="17" t="n">
        <f aca="false">+F45+F46</f>
        <v>138310000</v>
      </c>
      <c r="G44" s="17" t="n">
        <f aca="false">+G45+G46</f>
        <v>0</v>
      </c>
      <c r="H44" s="17" t="n">
        <f aca="false">+H45+H46</f>
        <v>0</v>
      </c>
      <c r="I44" s="17" t="n">
        <f aca="false">+I45+I46</f>
        <v>11430000</v>
      </c>
      <c r="J44" s="17" t="n">
        <f aca="false">+J45+J46</f>
        <v>635000</v>
      </c>
      <c r="K44" s="17" t="n">
        <f aca="false">+K45+K46</f>
        <v>647631000</v>
      </c>
      <c r="L44" s="17" t="n">
        <f aca="false">+L45+L46</f>
        <v>421817800</v>
      </c>
      <c r="M44" s="17" t="n">
        <f aca="false">+M45+M46</f>
        <v>114995496</v>
      </c>
      <c r="N44" s="17" t="n">
        <f aca="false">+N45+N46</f>
        <v>212810000</v>
      </c>
      <c r="O44" s="17" t="n">
        <f aca="false">+O45+O46</f>
        <v>0</v>
      </c>
      <c r="P44" s="17" t="n">
        <f aca="false">+P45+P46</f>
        <v>0</v>
      </c>
      <c r="Q44" s="17" t="n">
        <f aca="false">+Q45+Q46</f>
        <v>21334000</v>
      </c>
      <c r="R44" s="17" t="n">
        <f aca="false">+R45+R46</f>
        <v>667000</v>
      </c>
      <c r="S44" s="17" t="n">
        <f aca="false">+S45+S46</f>
        <v>771624296</v>
      </c>
    </row>
    <row collapsed="false" customFormat="false" customHeight="false" hidden="false" ht="41.75" outlineLevel="0" r="45">
      <c r="A45" s="21"/>
      <c r="B45" s="22" t="s">
        <v>107</v>
      </c>
      <c r="C45" s="23" t="s">
        <v>108</v>
      </c>
      <c r="D45" s="15" t="n">
        <f aca="false">250852000</f>
        <v>250852000</v>
      </c>
      <c r="E45" s="15" t="n">
        <f aca="false">71477000</f>
        <v>71477000</v>
      </c>
      <c r="F45" s="15" t="n">
        <v>101566000</v>
      </c>
      <c r="G45" s="15" t="n">
        <v>0</v>
      </c>
      <c r="H45" s="15" t="n">
        <v>0</v>
      </c>
      <c r="I45" s="15" t="n">
        <v>9298000</v>
      </c>
      <c r="J45" s="15" t="n">
        <v>635000</v>
      </c>
      <c r="K45" s="15" t="n">
        <f aca="false">SUM(D45:J45)</f>
        <v>433828000</v>
      </c>
      <c r="L45" s="15" t="n">
        <v>263766100</v>
      </c>
      <c r="M45" s="15" t="n">
        <v>71627285</v>
      </c>
      <c r="N45" s="15" t="n">
        <v>155398000</v>
      </c>
      <c r="O45" s="15" t="n">
        <v>0</v>
      </c>
      <c r="P45" s="15" t="n">
        <v>0</v>
      </c>
      <c r="Q45" s="15" t="n">
        <v>17757000</v>
      </c>
      <c r="R45" s="15" t="n">
        <v>667000</v>
      </c>
      <c r="S45" s="15" t="n">
        <f aca="false">SUM(L45:R45)</f>
        <v>509215385</v>
      </c>
    </row>
    <row collapsed="false" customFormat="false" customHeight="false" hidden="false" ht="15.95" outlineLevel="0" r="46">
      <c r="A46" s="21"/>
      <c r="B46" s="22" t="s">
        <v>109</v>
      </c>
      <c r="C46" s="23" t="s">
        <v>110</v>
      </c>
      <c r="D46" s="15" t="n">
        <f aca="false">136504000</f>
        <v>136504000</v>
      </c>
      <c r="E46" s="15" t="n">
        <f aca="false">38423000</f>
        <v>38423000</v>
      </c>
      <c r="F46" s="15" t="n">
        <v>36744000</v>
      </c>
      <c r="G46" s="15" t="n">
        <v>0</v>
      </c>
      <c r="H46" s="15" t="n">
        <v>0</v>
      </c>
      <c r="I46" s="15" t="n">
        <v>2132000</v>
      </c>
      <c r="J46" s="15" t="n">
        <v>0</v>
      </c>
      <c r="K46" s="15" t="n">
        <f aca="false">SUM(D46:J46)</f>
        <v>213803000</v>
      </c>
      <c r="L46" s="15" t="n">
        <v>158051700</v>
      </c>
      <c r="M46" s="15" t="n">
        <v>43368211</v>
      </c>
      <c r="N46" s="15" t="n">
        <v>57412000</v>
      </c>
      <c r="O46" s="15" t="n">
        <v>0</v>
      </c>
      <c r="P46" s="15" t="n">
        <v>0</v>
      </c>
      <c r="Q46" s="15" t="n">
        <v>3577000</v>
      </c>
      <c r="R46" s="15" t="n">
        <v>0</v>
      </c>
      <c r="S46" s="15" t="n">
        <f aca="false">SUM(L46:R46)</f>
        <v>262408911</v>
      </c>
    </row>
    <row collapsed="false" customFormat="false" customHeight="false" hidden="false" ht="15.95" outlineLevel="0" r="47">
      <c r="A47" s="19" t="s">
        <v>111</v>
      </c>
      <c r="B47" s="19"/>
      <c r="C47" s="24" t="s">
        <v>112</v>
      </c>
      <c r="D47" s="15" t="n">
        <v>238986000</v>
      </c>
      <c r="E47" s="15" t="n">
        <v>69072000</v>
      </c>
      <c r="F47" s="15" t="n">
        <v>119503000</v>
      </c>
      <c r="G47" s="15" t="n">
        <v>0</v>
      </c>
      <c r="H47" s="15" t="n">
        <v>0</v>
      </c>
      <c r="I47" s="15" t="n">
        <v>9191000</v>
      </c>
      <c r="J47" s="15" t="n">
        <v>4988000</v>
      </c>
      <c r="K47" s="15" t="n">
        <f aca="false">SUM(D47:J47)</f>
        <v>441740000</v>
      </c>
      <c r="L47" s="15" t="n">
        <v>243780017</v>
      </c>
      <c r="M47" s="15" t="n">
        <v>70325069</v>
      </c>
      <c r="N47" s="15" t="n">
        <v>157029542</v>
      </c>
      <c r="O47" s="15" t="n">
        <v>0</v>
      </c>
      <c r="P47" s="15" t="n">
        <v>108463</v>
      </c>
      <c r="Q47" s="15" t="n">
        <v>23592642</v>
      </c>
      <c r="R47" s="15" t="n">
        <v>4988000</v>
      </c>
      <c r="S47" s="15" t="n">
        <f aca="false">SUM(L47:R47)</f>
        <v>499823733</v>
      </c>
    </row>
    <row collapsed="false" customFormat="false" customHeight="false" hidden="false" ht="15.95" outlineLevel="0" r="48">
      <c r="A48" s="19" t="s">
        <v>113</v>
      </c>
      <c r="B48" s="19"/>
      <c r="C48" s="24" t="s">
        <v>114</v>
      </c>
      <c r="D48" s="15" t="n">
        <v>102410000</v>
      </c>
      <c r="E48" s="15" t="n">
        <v>28639000</v>
      </c>
      <c r="F48" s="15" t="n">
        <v>119147000</v>
      </c>
      <c r="G48" s="15" t="n">
        <v>0</v>
      </c>
      <c r="H48" s="15" t="n">
        <v>0</v>
      </c>
      <c r="I48" s="15" t="n">
        <v>12948000</v>
      </c>
      <c r="J48" s="15" t="n">
        <v>18000000</v>
      </c>
      <c r="K48" s="15" t="n">
        <f aca="false">SUM(D48:J48)</f>
        <v>281144000</v>
      </c>
      <c r="L48" s="15" t="n">
        <v>110743584</v>
      </c>
      <c r="M48" s="15" t="n">
        <v>29931927</v>
      </c>
      <c r="N48" s="15" t="n">
        <v>138454395</v>
      </c>
      <c r="O48" s="15" t="n">
        <v>0</v>
      </c>
      <c r="P48" s="15" t="n">
        <v>850800</v>
      </c>
      <c r="Q48" s="15" t="n">
        <v>16137999</v>
      </c>
      <c r="R48" s="15" t="n">
        <v>18000000</v>
      </c>
      <c r="S48" s="15" t="n">
        <f aca="false">SUM(L48:R48)</f>
        <v>314118705</v>
      </c>
    </row>
    <row collapsed="false" customFormat="true" customHeight="true" hidden="false" ht="24" outlineLevel="0" r="49" s="18">
      <c r="A49" s="25" t="s">
        <v>115</v>
      </c>
      <c r="B49" s="25"/>
      <c r="C49" s="25"/>
      <c r="D49" s="17" t="n">
        <f aca="false">+D48+D47</f>
        <v>341396000</v>
      </c>
      <c r="E49" s="17" t="n">
        <f aca="false">+E48+E47</f>
        <v>97711000</v>
      </c>
      <c r="F49" s="17" t="n">
        <f aca="false">+F48+F47</f>
        <v>238650000</v>
      </c>
      <c r="G49" s="17" t="n">
        <f aca="false">+G48+G47</f>
        <v>0</v>
      </c>
      <c r="H49" s="17" t="n">
        <f aca="false">+H48+H47</f>
        <v>0</v>
      </c>
      <c r="I49" s="17" t="n">
        <f aca="false">+I48+I47</f>
        <v>22139000</v>
      </c>
      <c r="J49" s="17" t="n">
        <f aca="false">+J48+J47</f>
        <v>22988000</v>
      </c>
      <c r="K49" s="17" t="n">
        <f aca="false">+K48+K47</f>
        <v>722884000</v>
      </c>
      <c r="L49" s="17" t="n">
        <f aca="false">+L48+L47</f>
        <v>354523601</v>
      </c>
      <c r="M49" s="17" t="n">
        <f aca="false">+M48+M47</f>
        <v>100256996</v>
      </c>
      <c r="N49" s="17" t="n">
        <f aca="false">+N48+N47</f>
        <v>295483937</v>
      </c>
      <c r="O49" s="17" t="n">
        <f aca="false">+O48+O47</f>
        <v>0</v>
      </c>
      <c r="P49" s="17" t="n">
        <f aca="false">+P48+P47</f>
        <v>959263</v>
      </c>
      <c r="Q49" s="17" t="n">
        <f aca="false">+Q48+Q47</f>
        <v>39730641</v>
      </c>
      <c r="R49" s="17" t="n">
        <f aca="false">+R48+R47</f>
        <v>22988000</v>
      </c>
      <c r="S49" s="15" t="n">
        <f aca="false">SUM(L49:R49)</f>
        <v>813942438</v>
      </c>
    </row>
    <row collapsed="false" customFormat="false" customHeight="false" hidden="false" ht="15.95" outlineLevel="0" r="50">
      <c r="A50" s="19" t="s">
        <v>116</v>
      </c>
      <c r="B50" s="19"/>
      <c r="C50" s="26" t="s">
        <v>117</v>
      </c>
      <c r="D50" s="15" t="n">
        <v>493852000</v>
      </c>
      <c r="E50" s="15" t="n">
        <v>131325000</v>
      </c>
      <c r="F50" s="15" t="n">
        <v>498850000</v>
      </c>
      <c r="G50" s="15" t="n">
        <v>0</v>
      </c>
      <c r="H50" s="15" t="n">
        <v>0</v>
      </c>
      <c r="I50" s="15" t="n">
        <v>0</v>
      </c>
      <c r="J50" s="15" t="n">
        <v>0</v>
      </c>
      <c r="K50" s="15" t="n">
        <f aca="false">SUM(D50:J50)</f>
        <v>1124027000</v>
      </c>
      <c r="L50" s="15" t="n">
        <v>510472929</v>
      </c>
      <c r="M50" s="15" t="n">
        <v>134219400</v>
      </c>
      <c r="N50" s="15" t="n">
        <v>547883000</v>
      </c>
      <c r="O50" s="15" t="n">
        <v>0</v>
      </c>
      <c r="P50" s="15" t="n">
        <v>200000</v>
      </c>
      <c r="Q50" s="15" t="n">
        <v>29087579</v>
      </c>
      <c r="R50" s="15" t="n">
        <v>0</v>
      </c>
      <c r="S50" s="15" t="n">
        <f aca="false">SUM(L50:R50)</f>
        <v>1221862908</v>
      </c>
    </row>
    <row collapsed="false" customFormat="false" customHeight="false" hidden="false" ht="15.95" outlineLevel="0" r="51">
      <c r="A51" s="19" t="s">
        <v>118</v>
      </c>
      <c r="B51" s="19"/>
      <c r="C51" s="26" t="s">
        <v>119</v>
      </c>
      <c r="D51" s="15" t="n">
        <v>74036000</v>
      </c>
      <c r="E51" s="15" t="n">
        <v>20027000</v>
      </c>
      <c r="F51" s="15" t="n">
        <v>84720000</v>
      </c>
      <c r="G51" s="15" t="n">
        <v>0</v>
      </c>
      <c r="H51" s="15" t="n">
        <v>0</v>
      </c>
      <c r="I51" s="15" t="n">
        <v>603000</v>
      </c>
      <c r="J51" s="15" t="n">
        <v>0</v>
      </c>
      <c r="K51" s="15" t="n">
        <f aca="false">SUM(D51:J51)</f>
        <v>179386000</v>
      </c>
      <c r="L51" s="15" t="n">
        <v>77911829</v>
      </c>
      <c r="M51" s="15" t="n">
        <v>20220721</v>
      </c>
      <c r="N51" s="15" t="n">
        <v>98087450</v>
      </c>
      <c r="O51" s="15" t="n">
        <v>0</v>
      </c>
      <c r="P51" s="15" t="n">
        <v>0</v>
      </c>
      <c r="Q51" s="15" t="n">
        <v>3997000</v>
      </c>
      <c r="R51" s="15" t="n">
        <v>0</v>
      </c>
      <c r="S51" s="15" t="n">
        <f aca="false">SUM(L51:R51)</f>
        <v>200217000</v>
      </c>
    </row>
    <row collapsed="false" customFormat="true" customHeight="true" hidden="false" ht="23.25" outlineLevel="0" r="52" s="18">
      <c r="A52" s="16" t="s">
        <v>120</v>
      </c>
      <c r="B52" s="16"/>
      <c r="C52" s="16"/>
      <c r="D52" s="17" t="n">
        <f aca="false">+D51+D50</f>
        <v>567888000</v>
      </c>
      <c r="E52" s="17" t="n">
        <f aca="false">+E51+E50</f>
        <v>151352000</v>
      </c>
      <c r="F52" s="17" t="n">
        <f aca="false">+F51+F50</f>
        <v>583570000</v>
      </c>
      <c r="G52" s="17" t="n">
        <f aca="false">+G51+G50</f>
        <v>0</v>
      </c>
      <c r="H52" s="17" t="n">
        <f aca="false">+H51+H50</f>
        <v>0</v>
      </c>
      <c r="I52" s="17" t="n">
        <f aca="false">+I51+I50</f>
        <v>603000</v>
      </c>
      <c r="J52" s="17" t="n">
        <f aca="false">+J51+J50</f>
        <v>0</v>
      </c>
      <c r="K52" s="17" t="n">
        <f aca="false">+K51+K50</f>
        <v>1303413000</v>
      </c>
      <c r="L52" s="17" t="n">
        <f aca="false">+L51+L50</f>
        <v>588384758</v>
      </c>
      <c r="M52" s="17" t="n">
        <f aca="false">+M51+M50</f>
        <v>154440121</v>
      </c>
      <c r="N52" s="17" t="n">
        <f aca="false">+N51+N50</f>
        <v>645970450</v>
      </c>
      <c r="O52" s="17" t="n">
        <f aca="false">+O51+O50</f>
        <v>0</v>
      </c>
      <c r="P52" s="17" t="n">
        <f aca="false">+P51+P50</f>
        <v>200000</v>
      </c>
      <c r="Q52" s="17" t="n">
        <f aca="false">+Q51+Q50</f>
        <v>33084579</v>
      </c>
      <c r="R52" s="17" t="n">
        <f aca="false">+R51+R50</f>
        <v>0</v>
      </c>
      <c r="S52" s="15" t="n">
        <f aca="false">SUM(L52:R52)</f>
        <v>1422079908</v>
      </c>
    </row>
    <row collapsed="false" customFormat="true" customHeight="false" hidden="false" ht="15.95" outlineLevel="0" r="53" s="29">
      <c r="A53" s="16" t="s">
        <v>121</v>
      </c>
      <c r="B53" s="16"/>
      <c r="C53" s="27" t="s">
        <v>122</v>
      </c>
      <c r="D53" s="28" t="n">
        <v>297984000</v>
      </c>
      <c r="E53" s="28" t="n">
        <v>82032000</v>
      </c>
      <c r="F53" s="28" t="n">
        <v>970981000</v>
      </c>
      <c r="G53" s="28" t="n">
        <v>0</v>
      </c>
      <c r="H53" s="28" t="n">
        <v>0</v>
      </c>
      <c r="I53" s="28" t="n">
        <v>48735000</v>
      </c>
      <c r="J53" s="28" t="n">
        <v>63500000</v>
      </c>
      <c r="K53" s="17" t="n">
        <f aca="false">SUM(D53:J53)</f>
        <v>1463232000</v>
      </c>
      <c r="L53" s="17" t="n">
        <v>318160364</v>
      </c>
      <c r="M53" s="17" t="n">
        <v>86414570</v>
      </c>
      <c r="N53" s="17" t="n">
        <v>1520970431</v>
      </c>
      <c r="O53" s="17" t="n">
        <v>0</v>
      </c>
      <c r="P53" s="17" t="n">
        <v>3562569</v>
      </c>
      <c r="Q53" s="17" t="n">
        <v>91879000</v>
      </c>
      <c r="R53" s="17" t="n">
        <v>146274000</v>
      </c>
      <c r="S53" s="15" t="n">
        <f aca="false">SUM(L53:R53)</f>
        <v>2167260934</v>
      </c>
    </row>
    <row collapsed="false" customFormat="true" customHeight="false" hidden="false" ht="15.95" outlineLevel="0" r="54" s="29">
      <c r="A54" s="16" t="s">
        <v>123</v>
      </c>
      <c r="B54" s="16"/>
      <c r="C54" s="30" t="s">
        <v>124</v>
      </c>
      <c r="D54" s="28" t="n">
        <v>280771000</v>
      </c>
      <c r="E54" s="28" t="n">
        <v>78528000</v>
      </c>
      <c r="F54" s="28" t="n">
        <v>763175000</v>
      </c>
      <c r="G54" s="28" t="n">
        <v>0</v>
      </c>
      <c r="H54" s="28" t="n">
        <v>0</v>
      </c>
      <c r="I54" s="28" t="n">
        <v>9139000</v>
      </c>
      <c r="J54" s="28" t="n">
        <v>3810000</v>
      </c>
      <c r="K54" s="17" t="n">
        <f aca="false">SUM(D54:J54)</f>
        <v>1135423000</v>
      </c>
      <c r="L54" s="17" t="n">
        <v>282239500</v>
      </c>
      <c r="M54" s="17" t="n">
        <v>78924495</v>
      </c>
      <c r="N54" s="17" t="n">
        <v>816732000</v>
      </c>
      <c r="O54" s="17" t="n">
        <v>0</v>
      </c>
      <c r="P54" s="17" t="n">
        <v>0</v>
      </c>
      <c r="Q54" s="17" t="n">
        <v>38603000</v>
      </c>
      <c r="R54" s="17" t="n">
        <v>3810000</v>
      </c>
      <c r="S54" s="17" t="n">
        <f aca="false">SUM(L54:R54)</f>
        <v>1220308995</v>
      </c>
    </row>
    <row collapsed="false" customFormat="false" customHeight="false" hidden="false" ht="28.35" outlineLevel="0" r="55">
      <c r="A55" s="19" t="s">
        <v>125</v>
      </c>
      <c r="B55" s="19"/>
      <c r="C55" s="31" t="s">
        <v>126</v>
      </c>
      <c r="D55" s="15" t="n">
        <v>962935000</v>
      </c>
      <c r="E55" s="15" t="n">
        <v>278973000</v>
      </c>
      <c r="F55" s="15" t="n">
        <v>3443019000</v>
      </c>
      <c r="G55" s="15" t="n">
        <v>0</v>
      </c>
      <c r="H55" s="15" t="n">
        <v>0</v>
      </c>
      <c r="I55" s="15" t="n">
        <v>53110000</v>
      </c>
      <c r="J55" s="15" t="n">
        <v>215000000</v>
      </c>
      <c r="K55" s="15" t="n">
        <f aca="false">SUM(D55:J55)</f>
        <v>4953037000</v>
      </c>
      <c r="L55" s="15" t="n">
        <v>991383560</v>
      </c>
      <c r="M55" s="15" t="n">
        <v>284616011</v>
      </c>
      <c r="N55" s="15" t="n">
        <v>3515590258</v>
      </c>
      <c r="O55" s="15" t="n">
        <v>0</v>
      </c>
      <c r="P55" s="15" t="n">
        <v>0</v>
      </c>
      <c r="Q55" s="15" t="n">
        <v>93591839</v>
      </c>
      <c r="R55" s="15" t="n">
        <v>267507288</v>
      </c>
      <c r="S55" s="15" t="n">
        <f aca="false">SUM(L55:R55)</f>
        <v>5152688956</v>
      </c>
    </row>
    <row collapsed="false" customFormat="false" customHeight="false" hidden="false" ht="15.95" outlineLevel="0" r="56">
      <c r="A56" s="19" t="s">
        <v>127</v>
      </c>
      <c r="B56" s="19"/>
      <c r="C56" s="32" t="s">
        <v>128</v>
      </c>
      <c r="D56" s="15" t="n">
        <v>394016000</v>
      </c>
      <c r="E56" s="15" t="n">
        <v>112133000</v>
      </c>
      <c r="F56" s="15" t="n">
        <v>232245000</v>
      </c>
      <c r="G56" s="15" t="n">
        <v>684000</v>
      </c>
      <c r="H56" s="15" t="n">
        <v>0</v>
      </c>
      <c r="I56" s="15" t="n">
        <v>10367000</v>
      </c>
      <c r="J56" s="15" t="n">
        <v>0</v>
      </c>
      <c r="K56" s="15" t="n">
        <f aca="false">SUM(D56:J56)</f>
        <v>749445000</v>
      </c>
      <c r="L56" s="15" t="n">
        <v>408022895</v>
      </c>
      <c r="M56" s="15" t="n">
        <v>115760582</v>
      </c>
      <c r="N56" s="15" t="n">
        <v>265459727</v>
      </c>
      <c r="O56" s="15" t="n">
        <v>701100</v>
      </c>
      <c r="P56" s="15" t="n">
        <v>0</v>
      </c>
      <c r="Q56" s="15" t="n">
        <v>7135173</v>
      </c>
      <c r="R56" s="15" t="n">
        <v>0</v>
      </c>
      <c r="S56" s="15" t="n">
        <f aca="false">SUM(L56:R56)</f>
        <v>797079477</v>
      </c>
    </row>
    <row collapsed="false" customFormat="false" customHeight="false" hidden="false" ht="15.95" outlineLevel="0" r="57">
      <c r="A57" s="19" t="s">
        <v>129</v>
      </c>
      <c r="B57" s="19"/>
      <c r="C57" s="33" t="s">
        <v>130</v>
      </c>
      <c r="D57" s="15" t="n">
        <v>265050000</v>
      </c>
      <c r="E57" s="15" t="n">
        <v>77462000</v>
      </c>
      <c r="F57" s="15" t="n">
        <v>79678000</v>
      </c>
      <c r="G57" s="15" t="n">
        <v>0</v>
      </c>
      <c r="H57" s="15" t="n">
        <v>0</v>
      </c>
      <c r="I57" s="15" t="n">
        <v>11913000</v>
      </c>
      <c r="J57" s="15" t="n">
        <v>0</v>
      </c>
      <c r="K57" s="15" t="n">
        <f aca="false">SUM(D57:J57)</f>
        <v>434103000</v>
      </c>
      <c r="L57" s="15" t="n">
        <v>286011094</v>
      </c>
      <c r="M57" s="15" t="n">
        <v>82081961</v>
      </c>
      <c r="N57" s="15" t="n">
        <v>84612473</v>
      </c>
      <c r="O57" s="15" t="n">
        <v>0</v>
      </c>
      <c r="P57" s="15" t="n">
        <v>0</v>
      </c>
      <c r="Q57" s="15" t="n">
        <v>11913000</v>
      </c>
      <c r="R57" s="15" t="n">
        <v>0</v>
      </c>
      <c r="S57" s="15" t="n">
        <f aca="false">SUM(L57:R57)</f>
        <v>464618528</v>
      </c>
    </row>
    <row collapsed="false" customFormat="false" customHeight="false" hidden="false" ht="28.35" outlineLevel="0" r="58">
      <c r="A58" s="19" t="s">
        <v>131</v>
      </c>
      <c r="B58" s="19"/>
      <c r="C58" s="34" t="s">
        <v>132</v>
      </c>
      <c r="D58" s="15" t="n">
        <v>672925000</v>
      </c>
      <c r="E58" s="15" t="n">
        <v>202672000</v>
      </c>
      <c r="F58" s="15" t="n">
        <v>138028000</v>
      </c>
      <c r="G58" s="15" t="n">
        <v>0</v>
      </c>
      <c r="H58" s="15" t="n">
        <v>0</v>
      </c>
      <c r="I58" s="15" t="n">
        <v>14539000</v>
      </c>
      <c r="J58" s="15" t="n">
        <v>0</v>
      </c>
      <c r="K58" s="15" t="n">
        <f aca="false">SUM(D58:J58)</f>
        <v>1028164000</v>
      </c>
      <c r="L58" s="15" t="n">
        <v>704706804</v>
      </c>
      <c r="M58" s="15" t="n">
        <v>210734174</v>
      </c>
      <c r="N58" s="15" t="n">
        <v>147480560</v>
      </c>
      <c r="O58" s="15" t="n">
        <v>0</v>
      </c>
      <c r="P58" s="15" t="n">
        <v>0</v>
      </c>
      <c r="Q58" s="15" t="n">
        <v>14509440</v>
      </c>
      <c r="R58" s="15" t="n">
        <v>0</v>
      </c>
      <c r="S58" s="15" t="n">
        <f aca="false">SUM(L58:R58)</f>
        <v>1077430978</v>
      </c>
    </row>
    <row collapsed="false" customFormat="false" customHeight="false" hidden="false" ht="15.95" outlineLevel="0" r="59">
      <c r="A59" s="19" t="s">
        <v>133</v>
      </c>
      <c r="B59" s="19"/>
      <c r="C59" s="34" t="s">
        <v>134</v>
      </c>
      <c r="D59" s="15" t="n">
        <v>43632000</v>
      </c>
      <c r="E59" s="15" t="n">
        <v>11675000</v>
      </c>
      <c r="F59" s="15" t="n">
        <v>18413000</v>
      </c>
      <c r="G59" s="15" t="n">
        <v>414000</v>
      </c>
      <c r="H59" s="15" t="n">
        <v>0</v>
      </c>
      <c r="I59" s="15" t="n">
        <v>8406000</v>
      </c>
      <c r="J59" s="15" t="n">
        <v>0</v>
      </c>
      <c r="K59" s="15" t="n">
        <f aca="false">SUM(D59:J59)</f>
        <v>82540000</v>
      </c>
      <c r="L59" s="15" t="n">
        <v>59181614</v>
      </c>
      <c r="M59" s="15" t="n">
        <v>15500356</v>
      </c>
      <c r="N59" s="15" t="n">
        <v>22185000</v>
      </c>
      <c r="O59" s="15" t="n">
        <v>414000</v>
      </c>
      <c r="P59" s="15" t="n">
        <v>0</v>
      </c>
      <c r="Q59" s="15" t="n">
        <v>9616000</v>
      </c>
      <c r="R59" s="15" t="n">
        <v>0</v>
      </c>
      <c r="S59" s="15" t="n">
        <f aca="false">SUM(L59:R59)</f>
        <v>106896970</v>
      </c>
    </row>
    <row collapsed="false" customFormat="false" customHeight="false" hidden="false" ht="28.35" outlineLevel="0" r="60">
      <c r="A60" s="19" t="s">
        <v>135</v>
      </c>
      <c r="B60" s="19"/>
      <c r="C60" s="34" t="s">
        <v>136</v>
      </c>
      <c r="D60" s="15" t="n">
        <v>219675000</v>
      </c>
      <c r="E60" s="15" t="n">
        <v>63401000</v>
      </c>
      <c r="F60" s="15" t="n">
        <v>50133000</v>
      </c>
      <c r="G60" s="15" t="n">
        <v>0</v>
      </c>
      <c r="H60" s="15" t="n">
        <v>0</v>
      </c>
      <c r="I60" s="15" t="n">
        <v>7620000</v>
      </c>
      <c r="J60" s="15" t="n">
        <v>0</v>
      </c>
      <c r="K60" s="15" t="n">
        <f aca="false">SUM(D60:J60)</f>
        <v>340829000</v>
      </c>
      <c r="L60" s="15" t="n">
        <v>220257704</v>
      </c>
      <c r="M60" s="15" t="n">
        <v>63544690</v>
      </c>
      <c r="N60" s="15" t="n">
        <v>52948701</v>
      </c>
      <c r="O60" s="15" t="n">
        <v>0</v>
      </c>
      <c r="P60" s="15" t="n">
        <v>0</v>
      </c>
      <c r="Q60" s="15" t="n">
        <v>13120299</v>
      </c>
      <c r="R60" s="15" t="n">
        <v>0</v>
      </c>
      <c r="S60" s="15" t="n">
        <f aca="false">SUM(L60:R60)</f>
        <v>349871394</v>
      </c>
    </row>
    <row collapsed="false" customFormat="true" customHeight="true" hidden="false" ht="30" outlineLevel="0" r="61" s="29">
      <c r="A61" s="25" t="s">
        <v>137</v>
      </c>
      <c r="B61" s="25"/>
      <c r="C61" s="25"/>
      <c r="D61" s="28" t="n">
        <f aca="false">+D60+D59+D58+D57+D56+D55</f>
        <v>2558233000</v>
      </c>
      <c r="E61" s="28" t="n">
        <f aca="false">+E60+E59+E58+E57+E56+E55</f>
        <v>746316000</v>
      </c>
      <c r="F61" s="28" t="n">
        <f aca="false">+F60+F59+F58+F57+F56+F55</f>
        <v>3961516000</v>
      </c>
      <c r="G61" s="28" t="n">
        <f aca="false">+G60+G59+G58+G57+G56+G55</f>
        <v>1098000</v>
      </c>
      <c r="H61" s="28" t="n">
        <f aca="false">+H60+H59+H58+H57+H56+H55</f>
        <v>0</v>
      </c>
      <c r="I61" s="28" t="n">
        <f aca="false">+I60+I59+I58+I57+I56+I55</f>
        <v>105955000</v>
      </c>
      <c r="J61" s="28" t="n">
        <f aca="false">+J60+J59+J58+J57+J56+J55</f>
        <v>215000000</v>
      </c>
      <c r="K61" s="28" t="n">
        <f aca="false">+K60+K59+K58+K57+K56+K55</f>
        <v>7588118000</v>
      </c>
      <c r="L61" s="28" t="n">
        <f aca="false">+L60+L59+L58+L57+L56+L55</f>
        <v>2669563671</v>
      </c>
      <c r="M61" s="28" t="n">
        <f aca="false">+M60+M59+M58+M57+M56+M55</f>
        <v>772237774</v>
      </c>
      <c r="N61" s="28" t="n">
        <f aca="false">+N60+N59+N58+N57+N56+N55</f>
        <v>4088276719</v>
      </c>
      <c r="O61" s="28" t="n">
        <f aca="false">+O60+O59+O58+O57+O56+O55</f>
        <v>1115100</v>
      </c>
      <c r="P61" s="28" t="n">
        <f aca="false">+P60+P59+P58+P57+P56+P55</f>
        <v>0</v>
      </c>
      <c r="Q61" s="28" t="n">
        <f aca="false">+Q60+Q59+Q58+Q57+Q56+Q55</f>
        <v>149885751</v>
      </c>
      <c r="R61" s="28" t="n">
        <f aca="false">+R60+R59+R58+R57+R56+R55</f>
        <v>267507288</v>
      </c>
      <c r="S61" s="15" t="n">
        <f aca="false">SUM(L61:R61)</f>
        <v>7948586303</v>
      </c>
    </row>
    <row collapsed="false" customFormat="true" customHeight="true" hidden="false" ht="17.25" outlineLevel="0" r="62" s="29">
      <c r="A62" s="16" t="s">
        <v>138</v>
      </c>
      <c r="B62" s="16"/>
      <c r="C62" s="16"/>
      <c r="D62" s="28" t="n">
        <f aca="false">+D61+D54+D53+D52+D49+D44+D43</f>
        <v>7423524000</v>
      </c>
      <c r="E62" s="28" t="n">
        <f aca="false">+E61+E54+E53+E52+E49+E44+E43</f>
        <v>2128581000</v>
      </c>
      <c r="F62" s="28" t="n">
        <f aca="false">+F61+F54+F53+F52+F49+F44+F43</f>
        <v>8084886000</v>
      </c>
      <c r="G62" s="28" t="n">
        <f aca="false">+G61+G54+G53+G52+G49+G44+G43</f>
        <v>1098000</v>
      </c>
      <c r="H62" s="28" t="n">
        <f aca="false">+H61+H54+H53+H52+H49+H44+H43</f>
        <v>0</v>
      </c>
      <c r="I62" s="28" t="n">
        <f aca="false">+I61+I54+I53+I52+I49+I44+I43</f>
        <v>251925000</v>
      </c>
      <c r="J62" s="28" t="n">
        <f aca="false">+J61+J54+J53+J52+J49+J44+J43</f>
        <v>310723000</v>
      </c>
      <c r="K62" s="28" t="n">
        <f aca="false">+K61+K54+K53+K52+K49+K44+K43</f>
        <v>18200737000</v>
      </c>
      <c r="L62" s="28" t="n">
        <f aca="false">+L61+L54+L53+L52+L49+L44+L43</f>
        <v>7645190805</v>
      </c>
      <c r="M62" s="28" t="n">
        <f aca="false">+M61+M54+M53+M52+M49+M44+M43</f>
        <v>2177826176</v>
      </c>
      <c r="N62" s="28" t="n">
        <f aca="false">+N61+N54+N53+N52+N49+N44+N43</f>
        <v>9109385712</v>
      </c>
      <c r="O62" s="28" t="n">
        <f aca="false">+O61+O54+O53+O52+O49+O44+O43</f>
        <v>1115100</v>
      </c>
      <c r="P62" s="28" t="n">
        <f aca="false">+P61+P54+P53+P52+P49+P44+P43</f>
        <v>4721832</v>
      </c>
      <c r="Q62" s="28" t="n">
        <f aca="false">+Q61+Q54+Q53+Q52+Q49+Q44+Q43</f>
        <v>431862552</v>
      </c>
      <c r="R62" s="28" t="n">
        <f aca="false">+R61+R54+R53+R52+R49+R44+R43</f>
        <v>445985288</v>
      </c>
      <c r="S62" s="17" t="n">
        <f aca="false">SUM(L62:R62)</f>
        <v>19816087465</v>
      </c>
    </row>
    <row collapsed="false" customFormat="true" customHeight="false" hidden="false" ht="15.95" outlineLevel="0" r="63" s="29">
      <c r="A63" s="16" t="s">
        <v>139</v>
      </c>
      <c r="B63" s="35"/>
      <c r="C63" s="36" t="s">
        <v>140</v>
      </c>
      <c r="D63" s="28" t="n">
        <f aca="false">1903267000</f>
        <v>1903267000</v>
      </c>
      <c r="E63" s="28" t="n">
        <f aca="false">541925000</f>
        <v>541925000</v>
      </c>
      <c r="F63" s="28" t="n">
        <v>599782000</v>
      </c>
      <c r="G63" s="28" t="n">
        <v>3000000</v>
      </c>
      <c r="H63" s="28" t="n">
        <v>1000000</v>
      </c>
      <c r="I63" s="28" t="n">
        <v>75528000</v>
      </c>
      <c r="J63" s="28" t="n">
        <v>62894000</v>
      </c>
      <c r="K63" s="17" t="n">
        <f aca="false">SUM(D63:J63)</f>
        <v>3187396000</v>
      </c>
      <c r="L63" s="17" t="n">
        <v>2020830716</v>
      </c>
      <c r="M63" s="17" t="n">
        <v>597182940</v>
      </c>
      <c r="N63" s="17" t="n">
        <v>742920000</v>
      </c>
      <c r="O63" s="17" t="n">
        <v>4573270</v>
      </c>
      <c r="P63" s="17" t="n">
        <v>1000000</v>
      </c>
      <c r="Q63" s="17" t="n">
        <v>83493210</v>
      </c>
      <c r="R63" s="17" t="n">
        <v>64254000</v>
      </c>
      <c r="S63" s="17" t="n">
        <f aca="false">SUM(L63:R63)</f>
        <v>3514254136</v>
      </c>
    </row>
    <row collapsed="false" customFormat="true" customHeight="true" hidden="false" ht="16.5" outlineLevel="0" r="64" s="29">
      <c r="A64" s="16" t="s">
        <v>141</v>
      </c>
      <c r="B64" s="16"/>
      <c r="C64" s="16"/>
      <c r="D64" s="28" t="n">
        <f aca="false">D63+D62</f>
        <v>9326791000</v>
      </c>
      <c r="E64" s="28" t="n">
        <f aca="false">E63+E62</f>
        <v>2670506000</v>
      </c>
      <c r="F64" s="28" t="n">
        <f aca="false">F63+F62</f>
        <v>8684668000</v>
      </c>
      <c r="G64" s="28" t="n">
        <f aca="false">G63+G62</f>
        <v>4098000</v>
      </c>
      <c r="H64" s="28" t="n">
        <f aca="false">H63+H62</f>
        <v>1000000</v>
      </c>
      <c r="I64" s="28" t="n">
        <f aca="false">I63+I62</f>
        <v>327453000</v>
      </c>
      <c r="J64" s="28" t="n">
        <f aca="false">J63+J62</f>
        <v>373617000</v>
      </c>
      <c r="K64" s="28" t="n">
        <f aca="false">K63+K62</f>
        <v>21388133000</v>
      </c>
      <c r="L64" s="28" t="n">
        <f aca="false">L63+L62</f>
        <v>9666021521</v>
      </c>
      <c r="M64" s="28" t="n">
        <f aca="false">M63+M62</f>
        <v>2775009116</v>
      </c>
      <c r="N64" s="28" t="n">
        <f aca="false">N63+N62</f>
        <v>9852305712</v>
      </c>
      <c r="O64" s="28" t="n">
        <f aca="false">O63+O62</f>
        <v>5688370</v>
      </c>
      <c r="P64" s="28" t="n">
        <f aca="false">P63+P62</f>
        <v>5721832</v>
      </c>
      <c r="Q64" s="28" t="n">
        <f aca="false">Q63+Q62</f>
        <v>515355762</v>
      </c>
      <c r="R64" s="28" t="n">
        <f aca="false">R63+R62</f>
        <v>510239288</v>
      </c>
      <c r="S64" s="28" t="n">
        <f aca="false">S63+S62</f>
        <v>23330341601</v>
      </c>
    </row>
    <row collapsed="false" customFormat="true" customHeight="true" hidden="false" ht="21" outlineLevel="0" r="65" s="39">
      <c r="A65" s="37" t="s">
        <v>142</v>
      </c>
      <c r="B65" s="37"/>
      <c r="C65" s="37"/>
      <c r="D65" s="38" t="n">
        <f aca="false">D64-D67</f>
        <v>8699488000</v>
      </c>
      <c r="E65" s="38" t="n">
        <f aca="false">E64-E67</f>
        <v>2499211000</v>
      </c>
      <c r="F65" s="38" t="n">
        <f aca="false">F64-F67</f>
        <v>8453669000</v>
      </c>
      <c r="G65" s="38" t="n">
        <f aca="false">G64-G67</f>
        <v>1098000</v>
      </c>
      <c r="H65" s="38" t="n">
        <f aca="false">H64-H67</f>
        <v>1000000</v>
      </c>
      <c r="I65" s="38" t="n">
        <f aca="false">I64-I67</f>
        <v>299237000</v>
      </c>
      <c r="J65" s="38" t="n">
        <f aca="false">J64-J67</f>
        <v>346158000</v>
      </c>
      <c r="K65" s="38" t="n">
        <f aca="false">K64-K67</f>
        <v>20299861000</v>
      </c>
      <c r="L65" s="38" t="n">
        <f aca="false">L64-L67</f>
        <v>9038718521</v>
      </c>
      <c r="M65" s="38" t="n">
        <f aca="false">M64-M67</f>
        <v>2603714116</v>
      </c>
      <c r="N65" s="38" t="n">
        <f aca="false">N64-N67</f>
        <v>9621306712</v>
      </c>
      <c r="O65" s="38" t="n">
        <f aca="false">O64-O67</f>
        <v>2688370</v>
      </c>
      <c r="P65" s="38" t="n">
        <f aca="false">P64-P67</f>
        <v>5721832</v>
      </c>
      <c r="Q65" s="38" t="n">
        <f aca="false">Q64-Q67</f>
        <v>487139762</v>
      </c>
      <c r="R65" s="38" t="n">
        <f aca="false">R64-R67</f>
        <v>482780288</v>
      </c>
      <c r="S65" s="38" t="n">
        <f aca="false">S64-S67</f>
        <v>22242069601</v>
      </c>
    </row>
    <row collapsed="false" customFormat="true" customHeight="false" hidden="false" ht="15.95" outlineLevel="0" r="66" s="39">
      <c r="A66" s="37" t="s">
        <v>143</v>
      </c>
      <c r="B66" s="37"/>
      <c r="C66" s="37"/>
      <c r="D66" s="38" t="n">
        <v>0</v>
      </c>
      <c r="E66" s="38" t="n">
        <v>0</v>
      </c>
      <c r="F66" s="38" t="n">
        <v>0</v>
      </c>
      <c r="G66" s="38" t="n">
        <v>0</v>
      </c>
      <c r="H66" s="38" t="n">
        <v>0</v>
      </c>
      <c r="I66" s="38" t="n">
        <v>0</v>
      </c>
      <c r="J66" s="38" t="n">
        <v>0</v>
      </c>
      <c r="K66" s="38" t="n">
        <v>0</v>
      </c>
      <c r="L66" s="38" t="n">
        <v>0</v>
      </c>
      <c r="M66" s="38" t="n">
        <v>0</v>
      </c>
      <c r="N66" s="38" t="n">
        <v>0</v>
      </c>
      <c r="O66" s="38" t="n">
        <v>0</v>
      </c>
      <c r="P66" s="38" t="n">
        <v>0</v>
      </c>
      <c r="Q66" s="38" t="n">
        <v>0</v>
      </c>
      <c r="R66" s="38" t="n">
        <v>0</v>
      </c>
      <c r="S66" s="38" t="n">
        <v>0</v>
      </c>
    </row>
    <row collapsed="false" customFormat="true" customHeight="false" hidden="false" ht="15.95" outlineLevel="0" r="67" s="39">
      <c r="A67" s="37" t="s">
        <v>144</v>
      </c>
      <c r="B67" s="37"/>
      <c r="C67" s="37"/>
      <c r="D67" s="38" t="n">
        <v>627303000</v>
      </c>
      <c r="E67" s="38" t="n">
        <v>171295000</v>
      </c>
      <c r="F67" s="38" t="n">
        <v>230999000</v>
      </c>
      <c r="G67" s="38" t="n">
        <v>3000000</v>
      </c>
      <c r="H67" s="38" t="n">
        <v>0</v>
      </c>
      <c r="I67" s="38" t="n">
        <v>28216000</v>
      </c>
      <c r="J67" s="38" t="n">
        <v>27459000</v>
      </c>
      <c r="K67" s="38" t="n">
        <v>1088272000</v>
      </c>
      <c r="L67" s="38" t="n">
        <v>627303000</v>
      </c>
      <c r="M67" s="38" t="n">
        <v>171295000</v>
      </c>
      <c r="N67" s="38" t="n">
        <v>230999000</v>
      </c>
      <c r="O67" s="38" t="n">
        <v>3000000</v>
      </c>
      <c r="P67" s="38" t="n">
        <v>0</v>
      </c>
      <c r="Q67" s="38" t="n">
        <v>28216000</v>
      </c>
      <c r="R67" s="38" t="n">
        <v>27459000</v>
      </c>
      <c r="S67" s="38" t="n">
        <v>1088272000</v>
      </c>
    </row>
  </sheetData>
  <mergeCells count="21">
    <mergeCell ref="A1:S1"/>
    <mergeCell ref="A2:S2"/>
    <mergeCell ref="A4:S4"/>
    <mergeCell ref="A5:S5"/>
    <mergeCell ref="A7:A9"/>
    <mergeCell ref="B7:B9"/>
    <mergeCell ref="C7:C9"/>
    <mergeCell ref="D7:K7"/>
    <mergeCell ref="L7:S7"/>
    <mergeCell ref="D8:H8"/>
    <mergeCell ref="I8:J8"/>
    <mergeCell ref="K8:K9"/>
    <mergeCell ref="L8:P8"/>
    <mergeCell ref="Q8:R8"/>
    <mergeCell ref="S8:S9"/>
    <mergeCell ref="A43:C43"/>
    <mergeCell ref="A49:C49"/>
    <mergeCell ref="A52:C52"/>
    <mergeCell ref="A61:C61"/>
    <mergeCell ref="A62:C62"/>
    <mergeCell ref="A64:C64"/>
  </mergeCells>
  <printOptions headings="false" gridLines="false" gridLinesSet="true" horizontalCentered="true" verticalCentered="false"/>
  <pageMargins left="0.511805555555555" right="0.511805555555555" top="0.747916666666667" bottom="0.747916666666667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W6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2" min="1" style="40" width="7.56470588235294"/>
    <col collapsed="false" hidden="false" max="3" min="3" style="40" width="36.1137254901961"/>
    <col collapsed="false" hidden="false" max="21" min="4" style="40" width="18.0509803921569"/>
    <col collapsed="false" hidden="false" max="22" min="22" style="40" width="9.31764705882353"/>
    <col collapsed="false" hidden="false" max="23" min="23" style="40" width="16.8823529411765"/>
    <col collapsed="false" hidden="false" max="178" min="24" style="40" width="9.31764705882353"/>
    <col collapsed="false" hidden="false" max="180" min="179" style="40" width="7.56470588235294"/>
    <col collapsed="false" hidden="false" max="181" min="181" style="40" width="36.1137254901961"/>
    <col collapsed="false" hidden="true" max="182" min="182" style="40" width="0"/>
    <col collapsed="false" hidden="false" max="190" min="183" style="40" width="18.0509803921569"/>
    <col collapsed="false" hidden="false" max="434" min="191" style="40" width="9.31764705882353"/>
    <col collapsed="false" hidden="false" max="436" min="435" style="40" width="7.56470588235294"/>
    <col collapsed="false" hidden="false" max="437" min="437" style="40" width="36.1137254901961"/>
    <col collapsed="false" hidden="true" max="438" min="438" style="40" width="0"/>
    <col collapsed="false" hidden="false" max="446" min="439" style="40" width="18.0509803921569"/>
    <col collapsed="false" hidden="false" max="690" min="447" style="40" width="9.31764705882353"/>
    <col collapsed="false" hidden="false" max="692" min="691" style="40" width="7.56470588235294"/>
    <col collapsed="false" hidden="false" max="693" min="693" style="40" width="36.1137254901961"/>
    <col collapsed="false" hidden="true" max="694" min="694" style="40" width="0"/>
    <col collapsed="false" hidden="false" max="702" min="695" style="40" width="18.0509803921569"/>
    <col collapsed="false" hidden="false" max="946" min="703" style="40" width="9.31764705882353"/>
    <col collapsed="false" hidden="false" max="948" min="947" style="40" width="7.56470588235294"/>
    <col collapsed="false" hidden="false" max="949" min="949" style="40" width="36.1137254901961"/>
    <col collapsed="false" hidden="true" max="950" min="950" style="40" width="0"/>
    <col collapsed="false" hidden="false" max="958" min="951" style="40" width="18.0509803921569"/>
    <col collapsed="false" hidden="false" max="1025" min="959" style="40" width="9.31764705882353"/>
  </cols>
  <sheetData>
    <row collapsed="false" customFormat="false" customHeight="true" hidden="false" ht="16.5" outlineLevel="0" r="1">
      <c r="A1" s="2" t="s">
        <v>145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collapsed="false" customFormat="false" customHeight="true" hidden="false" ht="16.5" outlineLevel="0" r="2">
      <c r="A2" s="41" t="s">
        <v>146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</row>
    <row collapsed="false" customFormat="false" customHeight="false" hidden="false" ht="15.95" outlineLevel="0" r="3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collapsed="false" customFormat="false" customHeight="true" hidden="false" ht="40.5" outlineLevel="0" r="4">
      <c r="A4" s="43" t="s">
        <v>147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</row>
    <row collapsed="false" customFormat="false" customHeight="false" hidden="false" ht="15.95" outlineLevel="0" r="5">
      <c r="A5" s="44" t="s">
        <v>148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</row>
    <row collapsed="false" customFormat="true" customHeight="false" hidden="false" ht="15.95" outlineLevel="0" r="6" s="46">
      <c r="A6" s="45" t="s">
        <v>4</v>
      </c>
      <c r="B6" s="45" t="s">
        <v>5</v>
      </c>
      <c r="C6" s="45" t="s">
        <v>6</v>
      </c>
      <c r="D6" s="45" t="s">
        <v>7</v>
      </c>
      <c r="E6" s="45" t="s">
        <v>8</v>
      </c>
      <c r="F6" s="45" t="s">
        <v>9</v>
      </c>
      <c r="G6" s="45" t="s">
        <v>10</v>
      </c>
      <c r="H6" s="45" t="s">
        <v>11</v>
      </c>
      <c r="I6" s="45" t="s">
        <v>12</v>
      </c>
      <c r="J6" s="45" t="s">
        <v>13</v>
      </c>
      <c r="K6" s="45" t="s">
        <v>14</v>
      </c>
      <c r="L6" s="45" t="s">
        <v>15</v>
      </c>
      <c r="M6" s="45" t="s">
        <v>16</v>
      </c>
      <c r="N6" s="45" t="s">
        <v>17</v>
      </c>
      <c r="O6" s="45" t="s">
        <v>18</v>
      </c>
      <c r="P6" s="45" t="s">
        <v>19</v>
      </c>
      <c r="Q6" s="45" t="s">
        <v>20</v>
      </c>
      <c r="R6" s="45" t="s">
        <v>21</v>
      </c>
      <c r="S6" s="45" t="s">
        <v>22</v>
      </c>
      <c r="T6" s="45" t="s">
        <v>149</v>
      </c>
      <c r="U6" s="45" t="s">
        <v>150</v>
      </c>
    </row>
    <row collapsed="false" customFormat="true" customHeight="true" hidden="false" ht="15.75" outlineLevel="0" r="7" s="46">
      <c r="A7" s="47" t="s">
        <v>23</v>
      </c>
      <c r="B7" s="47" t="s">
        <v>24</v>
      </c>
      <c r="C7" s="47" t="s">
        <v>25</v>
      </c>
      <c r="D7" s="47" t="s">
        <v>151</v>
      </c>
      <c r="E7" s="48" t="s">
        <v>26</v>
      </c>
      <c r="F7" s="48"/>
      <c r="G7" s="48"/>
      <c r="H7" s="48"/>
      <c r="I7" s="48"/>
      <c r="J7" s="48"/>
      <c r="K7" s="48"/>
      <c r="L7" s="48"/>
      <c r="M7" s="47" t="s">
        <v>151</v>
      </c>
      <c r="N7" s="48" t="s">
        <v>27</v>
      </c>
      <c r="O7" s="48"/>
      <c r="P7" s="48"/>
      <c r="Q7" s="48"/>
      <c r="R7" s="48"/>
      <c r="S7" s="48"/>
      <c r="T7" s="48"/>
      <c r="U7" s="48"/>
    </row>
    <row collapsed="false" customFormat="true" customHeight="false" hidden="false" ht="15.95" outlineLevel="0" r="8" s="46">
      <c r="A8" s="47"/>
      <c r="B8" s="47"/>
      <c r="C8" s="47"/>
      <c r="D8" s="47"/>
      <c r="E8" s="48" t="s">
        <v>152</v>
      </c>
      <c r="F8" s="48"/>
      <c r="G8" s="48"/>
      <c r="H8" s="48"/>
      <c r="I8" s="48"/>
      <c r="J8" s="48"/>
      <c r="K8" s="48"/>
      <c r="L8" s="48"/>
      <c r="M8" s="47"/>
      <c r="N8" s="48" t="s">
        <v>152</v>
      </c>
      <c r="O8" s="48"/>
      <c r="P8" s="48"/>
      <c r="Q8" s="48"/>
      <c r="R8" s="48"/>
      <c r="S8" s="48"/>
      <c r="T8" s="48"/>
      <c r="U8" s="48"/>
    </row>
    <row collapsed="false" customFormat="true" customHeight="true" hidden="false" ht="31.5" outlineLevel="0" r="9" s="46">
      <c r="A9" s="47"/>
      <c r="B9" s="47"/>
      <c r="C9" s="47"/>
      <c r="D9" s="47"/>
      <c r="E9" s="49" t="s">
        <v>153</v>
      </c>
      <c r="F9" s="49" t="s">
        <v>154</v>
      </c>
      <c r="G9" s="49" t="s">
        <v>155</v>
      </c>
      <c r="H9" s="49" t="s">
        <v>156</v>
      </c>
      <c r="I9" s="49" t="s">
        <v>157</v>
      </c>
      <c r="J9" s="49" t="s">
        <v>158</v>
      </c>
      <c r="K9" s="49" t="s">
        <v>159</v>
      </c>
      <c r="L9" s="50" t="s">
        <v>160</v>
      </c>
      <c r="M9" s="47"/>
      <c r="N9" s="49" t="s">
        <v>153</v>
      </c>
      <c r="O9" s="49" t="s">
        <v>154</v>
      </c>
      <c r="P9" s="49" t="s">
        <v>155</v>
      </c>
      <c r="Q9" s="49" t="s">
        <v>156</v>
      </c>
      <c r="R9" s="49" t="s">
        <v>157</v>
      </c>
      <c r="S9" s="49" t="s">
        <v>158</v>
      </c>
      <c r="T9" s="49" t="s">
        <v>159</v>
      </c>
      <c r="U9" s="50" t="s">
        <v>160</v>
      </c>
    </row>
    <row collapsed="false" customFormat="false" customHeight="false" hidden="false" ht="15.95" outlineLevel="0" r="10">
      <c r="A10" s="51" t="s">
        <v>38</v>
      </c>
      <c r="B10" s="51"/>
      <c r="C10" s="52" t="s">
        <v>39</v>
      </c>
      <c r="D10" s="53" t="n">
        <f aca="false">'4. melléklet'!F10</f>
        <v>122152000</v>
      </c>
      <c r="E10" s="53" t="n">
        <v>32000</v>
      </c>
      <c r="F10" s="53" t="n">
        <v>0</v>
      </c>
      <c r="G10" s="53" t="n">
        <v>59970000</v>
      </c>
      <c r="H10" s="53" t="n">
        <v>1877000</v>
      </c>
      <c r="I10" s="53" t="n">
        <v>2114000</v>
      </c>
      <c r="J10" s="53" t="n">
        <v>7374000</v>
      </c>
      <c r="K10" s="53" t="n">
        <v>1850000</v>
      </c>
      <c r="L10" s="53" t="n">
        <f aca="false">SUM(E10:K10)</f>
        <v>73217000</v>
      </c>
      <c r="M10" s="53" t="n">
        <f aca="false">'4. melléklet'!N10</f>
        <v>129557980</v>
      </c>
      <c r="N10" s="53" t="n">
        <v>0</v>
      </c>
      <c r="O10" s="53" t="n">
        <v>0</v>
      </c>
      <c r="P10" s="53" t="n">
        <v>59970000</v>
      </c>
      <c r="Q10" s="53" t="n">
        <v>1877000</v>
      </c>
      <c r="R10" s="53" t="n">
        <v>2114000</v>
      </c>
      <c r="S10" s="53" t="n">
        <v>7374000</v>
      </c>
      <c r="T10" s="53" t="n">
        <v>1850000</v>
      </c>
      <c r="U10" s="53" t="n">
        <f aca="false">SUM(N10:T10)</f>
        <v>73185000</v>
      </c>
      <c r="W10" s="54"/>
    </row>
    <row collapsed="false" customFormat="false" customHeight="false" hidden="false" ht="15.95" outlineLevel="0" r="11">
      <c r="A11" s="51" t="s">
        <v>40</v>
      </c>
      <c r="B11" s="51"/>
      <c r="C11" s="52" t="s">
        <v>41</v>
      </c>
      <c r="D11" s="53" t="n">
        <f aca="false">'4. melléklet'!F11</f>
        <v>50050000</v>
      </c>
      <c r="E11" s="53" t="n">
        <v>24000</v>
      </c>
      <c r="F11" s="53" t="n">
        <v>16274000</v>
      </c>
      <c r="G11" s="53" t="n">
        <v>3141000</v>
      </c>
      <c r="H11" s="53" t="n">
        <v>10651000</v>
      </c>
      <c r="I11" s="53" t="n">
        <v>1282000</v>
      </c>
      <c r="J11" s="53" t="n">
        <v>0</v>
      </c>
      <c r="K11" s="53" t="n">
        <v>694000</v>
      </c>
      <c r="L11" s="53" t="n">
        <f aca="false">SUM(E11:K11)</f>
        <v>32066000</v>
      </c>
      <c r="M11" s="53" t="n">
        <f aca="false">'4. melléklet'!N11</f>
        <v>55923349</v>
      </c>
      <c r="N11" s="53" t="n">
        <v>24000</v>
      </c>
      <c r="O11" s="53" t="n">
        <v>16274000</v>
      </c>
      <c r="P11" s="53" t="n">
        <v>3141000</v>
      </c>
      <c r="Q11" s="53" t="n">
        <v>10651000</v>
      </c>
      <c r="R11" s="53" t="n">
        <v>1404601</v>
      </c>
      <c r="S11" s="53" t="n">
        <v>0</v>
      </c>
      <c r="T11" s="53" t="n">
        <v>748246</v>
      </c>
      <c r="U11" s="53" t="n">
        <f aca="false">SUM(N11:T11)</f>
        <v>32242847</v>
      </c>
      <c r="W11" s="54"/>
    </row>
    <row collapsed="false" customFormat="false" customHeight="false" hidden="false" ht="15.95" outlineLevel="0" r="12">
      <c r="A12" s="51" t="s">
        <v>42</v>
      </c>
      <c r="B12" s="51"/>
      <c r="C12" s="52" t="s">
        <v>43</v>
      </c>
      <c r="D12" s="53" t="n">
        <f aca="false">'4. melléklet'!F12</f>
        <v>47584000</v>
      </c>
      <c r="E12" s="53" t="n">
        <v>24000</v>
      </c>
      <c r="F12" s="53" t="n">
        <v>0</v>
      </c>
      <c r="G12" s="53" t="n">
        <v>26812000</v>
      </c>
      <c r="H12" s="53" t="n">
        <v>2692000</v>
      </c>
      <c r="I12" s="53" t="n">
        <v>1010000</v>
      </c>
      <c r="J12" s="53" t="n">
        <v>0</v>
      </c>
      <c r="K12" s="53" t="n">
        <v>597000</v>
      </c>
      <c r="L12" s="53" t="n">
        <f aca="false">SUM(E12:K12)</f>
        <v>31135000</v>
      </c>
      <c r="M12" s="53" t="n">
        <f aca="false">'4. melléklet'!N12</f>
        <v>51721000</v>
      </c>
      <c r="N12" s="53" t="n">
        <v>24000</v>
      </c>
      <c r="O12" s="53" t="n">
        <v>0</v>
      </c>
      <c r="P12" s="53" t="n">
        <v>26812000</v>
      </c>
      <c r="Q12" s="53" t="n">
        <v>2692000</v>
      </c>
      <c r="R12" s="53" t="n">
        <v>1010000</v>
      </c>
      <c r="S12" s="53" t="n">
        <v>0</v>
      </c>
      <c r="T12" s="53" t="n">
        <v>597000</v>
      </c>
      <c r="U12" s="53" t="n">
        <f aca="false">SUM(N12:T12)</f>
        <v>31135000</v>
      </c>
      <c r="W12" s="54"/>
    </row>
    <row collapsed="false" customFormat="false" customHeight="false" hidden="false" ht="15.95" outlineLevel="0" r="13">
      <c r="A13" s="51" t="s">
        <v>44</v>
      </c>
      <c r="B13" s="51"/>
      <c r="C13" s="52" t="s">
        <v>45</v>
      </c>
      <c r="D13" s="53" t="n">
        <f aca="false">'4. melléklet'!F13</f>
        <v>44960000</v>
      </c>
      <c r="E13" s="53" t="n">
        <v>8000</v>
      </c>
      <c r="F13" s="53" t="n">
        <v>0</v>
      </c>
      <c r="G13" s="53" t="n">
        <v>24677000</v>
      </c>
      <c r="H13" s="53" t="n">
        <v>17000</v>
      </c>
      <c r="I13" s="53" t="n">
        <v>416000</v>
      </c>
      <c r="J13" s="53" t="n">
        <v>5404000</v>
      </c>
      <c r="K13" s="53" t="n">
        <v>701000</v>
      </c>
      <c r="L13" s="53" t="n">
        <f aca="false">SUM(E13:K13)</f>
        <v>31223000</v>
      </c>
      <c r="M13" s="53" t="n">
        <f aca="false">'4. melléklet'!N13</f>
        <v>48193000</v>
      </c>
      <c r="N13" s="53" t="n">
        <v>0</v>
      </c>
      <c r="O13" s="53" t="n">
        <v>0</v>
      </c>
      <c r="P13" s="53" t="n">
        <v>24677000</v>
      </c>
      <c r="Q13" s="53" t="n">
        <v>17000</v>
      </c>
      <c r="R13" s="53" t="n">
        <v>416000</v>
      </c>
      <c r="S13" s="53" t="n">
        <v>5404000</v>
      </c>
      <c r="T13" s="53" t="n">
        <v>701000</v>
      </c>
      <c r="U13" s="53" t="n">
        <f aca="false">SUM(N13:T13)</f>
        <v>31215000</v>
      </c>
      <c r="W13" s="54"/>
    </row>
    <row collapsed="false" customFormat="false" customHeight="false" hidden="false" ht="15.95" outlineLevel="0" r="14">
      <c r="A14" s="51" t="s">
        <v>46</v>
      </c>
      <c r="B14" s="51"/>
      <c r="C14" s="52" t="s">
        <v>47</v>
      </c>
      <c r="D14" s="53" t="n">
        <f aca="false">'4. melléklet'!F14</f>
        <v>37686000</v>
      </c>
      <c r="E14" s="53" t="n">
        <v>8000</v>
      </c>
      <c r="F14" s="53" t="n">
        <v>0</v>
      </c>
      <c r="G14" s="53" t="n">
        <v>19241000</v>
      </c>
      <c r="H14" s="53" t="n">
        <v>35000</v>
      </c>
      <c r="I14" s="53" t="n">
        <v>383000</v>
      </c>
      <c r="J14" s="53" t="n">
        <v>5821000</v>
      </c>
      <c r="K14" s="53" t="n">
        <v>572000</v>
      </c>
      <c r="L14" s="53" t="n">
        <f aca="false">SUM(E14:K14)</f>
        <v>26060000</v>
      </c>
      <c r="M14" s="53" t="n">
        <f aca="false">'4. melléklet'!N14</f>
        <v>40337000</v>
      </c>
      <c r="N14" s="53" t="n">
        <v>0</v>
      </c>
      <c r="O14" s="53" t="n">
        <v>0</v>
      </c>
      <c r="P14" s="53" t="n">
        <v>19241000</v>
      </c>
      <c r="Q14" s="53" t="n">
        <v>35000</v>
      </c>
      <c r="R14" s="53" t="n">
        <v>383000</v>
      </c>
      <c r="S14" s="53" t="n">
        <v>5821000</v>
      </c>
      <c r="T14" s="53" t="n">
        <v>572000</v>
      </c>
      <c r="U14" s="53" t="n">
        <f aca="false">SUM(N14:T14)</f>
        <v>26052000</v>
      </c>
      <c r="W14" s="54"/>
    </row>
    <row collapsed="false" customFormat="false" customHeight="false" hidden="false" ht="15.95" outlineLevel="0" r="15">
      <c r="A15" s="51" t="s">
        <v>48</v>
      </c>
      <c r="B15" s="51"/>
      <c r="C15" s="52" t="s">
        <v>49</v>
      </c>
      <c r="D15" s="53" t="n">
        <f aca="false">'4. melléklet'!F15</f>
        <v>43261000</v>
      </c>
      <c r="E15" s="53" t="n">
        <v>16000</v>
      </c>
      <c r="F15" s="53" t="n">
        <v>0</v>
      </c>
      <c r="G15" s="53" t="n">
        <v>18765000</v>
      </c>
      <c r="H15" s="53" t="n">
        <v>1594000</v>
      </c>
      <c r="I15" s="53" t="n">
        <v>541000</v>
      </c>
      <c r="J15" s="53" t="n">
        <v>2935000</v>
      </c>
      <c r="K15" s="53" t="n">
        <v>1199000</v>
      </c>
      <c r="L15" s="53" t="n">
        <f aca="false">SUM(E15:K15)</f>
        <v>25050000</v>
      </c>
      <c r="M15" s="53" t="n">
        <f aca="false">'4. melléklet'!N15</f>
        <v>44909000</v>
      </c>
      <c r="N15" s="53" t="n">
        <v>0</v>
      </c>
      <c r="O15" s="53" t="n">
        <v>0</v>
      </c>
      <c r="P15" s="53" t="n">
        <v>18765000</v>
      </c>
      <c r="Q15" s="53" t="n">
        <v>1594000</v>
      </c>
      <c r="R15" s="53" t="n">
        <v>541000</v>
      </c>
      <c r="S15" s="53" t="n">
        <v>2935000</v>
      </c>
      <c r="T15" s="53" t="n">
        <v>1199000</v>
      </c>
      <c r="U15" s="53" t="n">
        <f aca="false">SUM(N15:T15)</f>
        <v>25034000</v>
      </c>
      <c r="W15" s="54"/>
    </row>
    <row collapsed="false" customFormat="false" customHeight="false" hidden="false" ht="15.95" outlineLevel="0" r="16">
      <c r="A16" s="51" t="s">
        <v>50</v>
      </c>
      <c r="B16" s="51"/>
      <c r="C16" s="52" t="s">
        <v>51</v>
      </c>
      <c r="D16" s="53" t="n">
        <f aca="false">'4. melléklet'!F16</f>
        <v>67252000</v>
      </c>
      <c r="E16" s="53" t="n">
        <v>16000</v>
      </c>
      <c r="F16" s="53" t="n">
        <v>0</v>
      </c>
      <c r="G16" s="53" t="n">
        <v>33745000</v>
      </c>
      <c r="H16" s="53" t="n">
        <v>31000</v>
      </c>
      <c r="I16" s="53" t="n">
        <v>457000</v>
      </c>
      <c r="J16" s="53" t="n">
        <v>4621000</v>
      </c>
      <c r="K16" s="53" t="n">
        <v>844000</v>
      </c>
      <c r="L16" s="53" t="n">
        <f aca="false">SUM(E16:K16)</f>
        <v>39714000</v>
      </c>
      <c r="M16" s="53" t="n">
        <f aca="false">'4. melléklet'!N16</f>
        <v>70898000</v>
      </c>
      <c r="N16" s="53" t="n">
        <v>0</v>
      </c>
      <c r="O16" s="53" t="n">
        <v>0</v>
      </c>
      <c r="P16" s="53" t="n">
        <v>33745000</v>
      </c>
      <c r="Q16" s="53" t="n">
        <v>32000</v>
      </c>
      <c r="R16" s="53" t="n">
        <v>456000</v>
      </c>
      <c r="S16" s="53" t="n">
        <v>4621000</v>
      </c>
      <c r="T16" s="53" t="n">
        <v>844000</v>
      </c>
      <c r="U16" s="53" t="n">
        <f aca="false">SUM(N16:T16)</f>
        <v>39698000</v>
      </c>
      <c r="W16" s="54"/>
    </row>
    <row collapsed="false" customFormat="false" customHeight="false" hidden="false" ht="15.95" outlineLevel="0" r="17">
      <c r="A17" s="51" t="s">
        <v>52</v>
      </c>
      <c r="B17" s="51"/>
      <c r="C17" s="52" t="s">
        <v>53</v>
      </c>
      <c r="D17" s="53" t="n">
        <f aca="false">'4. melléklet'!F17</f>
        <v>28732000</v>
      </c>
      <c r="E17" s="53" t="n">
        <v>8000</v>
      </c>
      <c r="F17" s="53" t="n">
        <v>0</v>
      </c>
      <c r="G17" s="53" t="n">
        <v>14522000</v>
      </c>
      <c r="H17" s="53" t="n">
        <v>2850000</v>
      </c>
      <c r="I17" s="53" t="n">
        <v>581000</v>
      </c>
      <c r="J17" s="53" t="n">
        <v>0</v>
      </c>
      <c r="K17" s="53" t="n">
        <v>531000</v>
      </c>
      <c r="L17" s="53" t="n">
        <f aca="false">SUM(E17:K17)</f>
        <v>18492000</v>
      </c>
      <c r="M17" s="53" t="n">
        <f aca="false">'4. melléklet'!N17</f>
        <v>30898000</v>
      </c>
      <c r="N17" s="53" t="n">
        <v>0</v>
      </c>
      <c r="O17" s="53" t="n">
        <v>0</v>
      </c>
      <c r="P17" s="53" t="n">
        <v>14522000</v>
      </c>
      <c r="Q17" s="53" t="n">
        <v>3134641</v>
      </c>
      <c r="R17" s="53" t="n">
        <v>581000</v>
      </c>
      <c r="S17" s="53" t="n">
        <v>0</v>
      </c>
      <c r="T17" s="53" t="n">
        <v>531000</v>
      </c>
      <c r="U17" s="53" t="n">
        <f aca="false">SUM(N17:T17)</f>
        <v>18768641</v>
      </c>
      <c r="W17" s="54"/>
    </row>
    <row collapsed="false" customFormat="false" customHeight="false" hidden="false" ht="15.95" outlineLevel="0" r="18">
      <c r="A18" s="51" t="s">
        <v>54</v>
      </c>
      <c r="B18" s="51"/>
      <c r="C18" s="52" t="s">
        <v>55</v>
      </c>
      <c r="D18" s="53" t="n">
        <f aca="false">'4. melléklet'!F18</f>
        <v>54070000</v>
      </c>
      <c r="E18" s="53" t="n">
        <v>16000</v>
      </c>
      <c r="F18" s="53" t="n">
        <v>0</v>
      </c>
      <c r="G18" s="53" t="n">
        <v>29315000</v>
      </c>
      <c r="H18" s="53" t="n">
        <v>4554000</v>
      </c>
      <c r="I18" s="53" t="n">
        <v>689000</v>
      </c>
      <c r="J18" s="53" t="n">
        <v>0</v>
      </c>
      <c r="K18" s="53" t="n">
        <v>666000</v>
      </c>
      <c r="L18" s="53" t="n">
        <f aca="false">SUM(E18:K18)</f>
        <v>35240000</v>
      </c>
      <c r="M18" s="53" t="n">
        <f aca="false">'4. melléklet'!N18</f>
        <v>57220000</v>
      </c>
      <c r="N18" s="53" t="n">
        <v>16000</v>
      </c>
      <c r="O18" s="53" t="n">
        <v>0</v>
      </c>
      <c r="P18" s="53" t="n">
        <v>29315000</v>
      </c>
      <c r="Q18" s="53" t="n">
        <v>5088931</v>
      </c>
      <c r="R18" s="53" t="n">
        <v>689000</v>
      </c>
      <c r="S18" s="53" t="n">
        <v>0</v>
      </c>
      <c r="T18" s="53" t="n">
        <v>666000</v>
      </c>
      <c r="U18" s="53" t="n">
        <f aca="false">SUM(N18:T18)</f>
        <v>35774931</v>
      </c>
      <c r="W18" s="54"/>
    </row>
    <row collapsed="false" customFormat="false" customHeight="false" hidden="false" ht="15.95" outlineLevel="0" r="19">
      <c r="A19" s="51" t="s">
        <v>56</v>
      </c>
      <c r="B19" s="51"/>
      <c r="C19" s="52" t="s">
        <v>57</v>
      </c>
      <c r="D19" s="53" t="n">
        <f aca="false">'4. melléklet'!F19</f>
        <v>27517000</v>
      </c>
      <c r="E19" s="53" t="n">
        <v>8000</v>
      </c>
      <c r="F19" s="53" t="n">
        <v>0</v>
      </c>
      <c r="G19" s="53" t="n">
        <v>13807000</v>
      </c>
      <c r="H19" s="53" t="n">
        <v>21000</v>
      </c>
      <c r="I19" s="53" t="n">
        <v>239000</v>
      </c>
      <c r="J19" s="53" t="n">
        <v>3306000</v>
      </c>
      <c r="K19" s="53" t="n">
        <v>1022000</v>
      </c>
      <c r="L19" s="53" t="n">
        <f aca="false">SUM(E19:K19)</f>
        <v>18403000</v>
      </c>
      <c r="M19" s="53" t="n">
        <f aca="false">'4. melléklet'!N19</f>
        <v>29602000</v>
      </c>
      <c r="N19" s="53" t="n">
        <v>0</v>
      </c>
      <c r="O19" s="53" t="n">
        <v>0</v>
      </c>
      <c r="P19" s="53" t="n">
        <v>13807000</v>
      </c>
      <c r="Q19" s="53" t="n">
        <v>21000</v>
      </c>
      <c r="R19" s="53" t="n">
        <v>252533</v>
      </c>
      <c r="S19" s="53" t="n">
        <v>3306000</v>
      </c>
      <c r="T19" s="53" t="n">
        <v>1022000</v>
      </c>
      <c r="U19" s="53" t="n">
        <f aca="false">SUM(N19:T19)</f>
        <v>18408533</v>
      </c>
      <c r="W19" s="54"/>
    </row>
    <row collapsed="false" customFormat="false" customHeight="false" hidden="false" ht="15.95" outlineLevel="0" r="20">
      <c r="A20" s="51" t="s">
        <v>58</v>
      </c>
      <c r="B20" s="51"/>
      <c r="C20" s="52" t="s">
        <v>59</v>
      </c>
      <c r="D20" s="53" t="n">
        <f aca="false">'4. melléklet'!F20</f>
        <v>40226000</v>
      </c>
      <c r="E20" s="53" t="n">
        <v>8000</v>
      </c>
      <c r="F20" s="53" t="n">
        <v>0</v>
      </c>
      <c r="G20" s="53" t="n">
        <v>22228000</v>
      </c>
      <c r="H20" s="53" t="n">
        <v>3851000</v>
      </c>
      <c r="I20" s="53" t="n">
        <v>433000</v>
      </c>
      <c r="J20" s="53" t="n">
        <v>0</v>
      </c>
      <c r="K20" s="53" t="n">
        <v>557000</v>
      </c>
      <c r="L20" s="53" t="n">
        <f aca="false">SUM(E20:K20)</f>
        <v>27077000</v>
      </c>
      <c r="M20" s="53" t="n">
        <f aca="false">'4. melléklet'!N20</f>
        <v>43272000</v>
      </c>
      <c r="N20" s="53" t="n">
        <v>0</v>
      </c>
      <c r="O20" s="53" t="n">
        <v>0</v>
      </c>
      <c r="P20" s="53" t="n">
        <v>22228000</v>
      </c>
      <c r="Q20" s="53" t="n">
        <v>4197135</v>
      </c>
      <c r="R20" s="53" t="n">
        <v>433000</v>
      </c>
      <c r="S20" s="53" t="n">
        <v>0</v>
      </c>
      <c r="T20" s="53" t="n">
        <v>557000</v>
      </c>
      <c r="U20" s="53" t="n">
        <f aca="false">SUM(N20:T20)</f>
        <v>27415135</v>
      </c>
      <c r="W20" s="54"/>
    </row>
    <row collapsed="false" customFormat="false" customHeight="false" hidden="false" ht="15.95" outlineLevel="0" r="21">
      <c r="A21" s="51" t="s">
        <v>60</v>
      </c>
      <c r="B21" s="51"/>
      <c r="C21" s="52" t="s">
        <v>61</v>
      </c>
      <c r="D21" s="53" t="n">
        <f aca="false">'4. melléklet'!F21</f>
        <v>33187000</v>
      </c>
      <c r="E21" s="53" t="n">
        <v>8000</v>
      </c>
      <c r="F21" s="53" t="n">
        <v>0</v>
      </c>
      <c r="G21" s="53" t="n">
        <v>16967000</v>
      </c>
      <c r="H21" s="53" t="n">
        <v>3550000</v>
      </c>
      <c r="I21" s="53" t="n">
        <v>698000</v>
      </c>
      <c r="J21" s="53" t="n">
        <v>0</v>
      </c>
      <c r="K21" s="53" t="n">
        <v>505000</v>
      </c>
      <c r="L21" s="53" t="n">
        <f aca="false">SUM(E21:K21)</f>
        <v>21728000</v>
      </c>
      <c r="M21" s="53" t="n">
        <f aca="false">'4. melléklet'!N21</f>
        <v>36182000</v>
      </c>
      <c r="N21" s="53" t="n">
        <v>8000</v>
      </c>
      <c r="O21" s="53" t="n">
        <v>0</v>
      </c>
      <c r="P21" s="53" t="n">
        <v>16967000</v>
      </c>
      <c r="Q21" s="53" t="n">
        <v>3877977</v>
      </c>
      <c r="R21" s="53" t="n">
        <v>698000</v>
      </c>
      <c r="S21" s="53" t="n">
        <v>0</v>
      </c>
      <c r="T21" s="53" t="n">
        <v>505000</v>
      </c>
      <c r="U21" s="53" t="n">
        <f aca="false">SUM(N21:T21)</f>
        <v>22055977</v>
      </c>
      <c r="W21" s="54"/>
    </row>
    <row collapsed="false" customFormat="false" customHeight="false" hidden="false" ht="15.95" outlineLevel="0" r="22">
      <c r="A22" s="51" t="s">
        <v>62</v>
      </c>
      <c r="B22" s="51"/>
      <c r="C22" s="52" t="s">
        <v>63</v>
      </c>
      <c r="D22" s="53" t="n">
        <f aca="false">'4. melléklet'!F22</f>
        <v>48195000</v>
      </c>
      <c r="E22" s="53" t="n">
        <v>8000</v>
      </c>
      <c r="F22" s="53" t="n">
        <v>0</v>
      </c>
      <c r="G22" s="53" t="n">
        <v>26475000</v>
      </c>
      <c r="H22" s="53" t="n">
        <v>5415000</v>
      </c>
      <c r="I22" s="53" t="n">
        <v>392000</v>
      </c>
      <c r="J22" s="53" t="n">
        <v>0</v>
      </c>
      <c r="K22" s="53" t="n">
        <v>651000</v>
      </c>
      <c r="L22" s="53" t="n">
        <f aca="false">SUM(E22:K22)</f>
        <v>32941000</v>
      </c>
      <c r="M22" s="53" t="n">
        <f aca="false">'4. melléklet'!N22</f>
        <v>51809000</v>
      </c>
      <c r="N22" s="53" t="n">
        <v>8000</v>
      </c>
      <c r="O22" s="53" t="n">
        <v>0</v>
      </c>
      <c r="P22" s="53" t="n">
        <v>26475000</v>
      </c>
      <c r="Q22" s="53" t="n">
        <v>5743572</v>
      </c>
      <c r="R22" s="53" t="n">
        <v>392000</v>
      </c>
      <c r="S22" s="53" t="n">
        <v>0</v>
      </c>
      <c r="T22" s="53" t="n">
        <v>703160</v>
      </c>
      <c r="U22" s="53" t="n">
        <f aca="false">SUM(N22:T22)</f>
        <v>33321732</v>
      </c>
      <c r="W22" s="54"/>
    </row>
    <row collapsed="false" customFormat="false" customHeight="false" hidden="false" ht="15.95" outlineLevel="0" r="23">
      <c r="A23" s="51" t="s">
        <v>64</v>
      </c>
      <c r="B23" s="51"/>
      <c r="C23" s="52" t="s">
        <v>65</v>
      </c>
      <c r="D23" s="53" t="n">
        <f aca="false">'4. melléklet'!F23</f>
        <v>46412000</v>
      </c>
      <c r="E23" s="53" t="n">
        <v>16000</v>
      </c>
      <c r="F23" s="53" t="n">
        <v>0</v>
      </c>
      <c r="G23" s="53" t="n">
        <v>25281000</v>
      </c>
      <c r="H23" s="53" t="n">
        <v>1590000</v>
      </c>
      <c r="I23" s="53" t="n">
        <v>671000</v>
      </c>
      <c r="J23" s="53" t="n">
        <v>2534000</v>
      </c>
      <c r="K23" s="53" t="n">
        <v>950000</v>
      </c>
      <c r="L23" s="53" t="n">
        <f aca="false">SUM(E23:K23)</f>
        <v>31042000</v>
      </c>
      <c r="M23" s="53" t="n">
        <f aca="false">'4. melléklet'!N23</f>
        <v>49498000</v>
      </c>
      <c r="N23" s="53" t="n">
        <v>0</v>
      </c>
      <c r="O23" s="53" t="n">
        <v>0</v>
      </c>
      <c r="P23" s="53" t="n">
        <v>25281000</v>
      </c>
      <c r="Q23" s="53" t="n">
        <v>1590000</v>
      </c>
      <c r="R23" s="53" t="n">
        <v>671000</v>
      </c>
      <c r="S23" s="53" t="n">
        <v>2534000</v>
      </c>
      <c r="T23" s="53" t="n">
        <v>950000</v>
      </c>
      <c r="U23" s="53" t="n">
        <f aca="false">SUM(N23:T23)</f>
        <v>31026000</v>
      </c>
      <c r="W23" s="54"/>
    </row>
    <row collapsed="false" customFormat="false" customHeight="false" hidden="false" ht="15.95" outlineLevel="0" r="24">
      <c r="A24" s="51" t="s">
        <v>66</v>
      </c>
      <c r="B24" s="51"/>
      <c r="C24" s="52" t="s">
        <v>67</v>
      </c>
      <c r="D24" s="53" t="n">
        <f aca="false">'4. melléklet'!F24</f>
        <v>26965000</v>
      </c>
      <c r="E24" s="53" t="n">
        <v>8000</v>
      </c>
      <c r="F24" s="53" t="n">
        <v>0</v>
      </c>
      <c r="G24" s="53" t="n">
        <v>13480000</v>
      </c>
      <c r="H24" s="53" t="n">
        <v>60000</v>
      </c>
      <c r="I24" s="53" t="n">
        <v>347000</v>
      </c>
      <c r="J24" s="53" t="n">
        <v>4060000</v>
      </c>
      <c r="K24" s="53" t="n">
        <v>430000</v>
      </c>
      <c r="L24" s="53" t="n">
        <f aca="false">SUM(E24:K24)</f>
        <v>18385000</v>
      </c>
      <c r="M24" s="53" t="n">
        <f aca="false">'4. melléklet'!N24</f>
        <v>28641000</v>
      </c>
      <c r="N24" s="53" t="n">
        <v>0</v>
      </c>
      <c r="O24" s="53" t="n">
        <v>0</v>
      </c>
      <c r="P24" s="53" t="n">
        <v>13480000</v>
      </c>
      <c r="Q24" s="53" t="n">
        <v>61222</v>
      </c>
      <c r="R24" s="53" t="n">
        <v>347000</v>
      </c>
      <c r="S24" s="53" t="n">
        <v>4060000</v>
      </c>
      <c r="T24" s="53" t="n">
        <v>430000</v>
      </c>
      <c r="U24" s="53" t="n">
        <f aca="false">SUM(N24:T24)</f>
        <v>18378222</v>
      </c>
      <c r="W24" s="54"/>
    </row>
    <row collapsed="false" customFormat="false" customHeight="false" hidden="false" ht="15.95" outlineLevel="0" r="25">
      <c r="A25" s="51" t="s">
        <v>68</v>
      </c>
      <c r="B25" s="51"/>
      <c r="C25" s="52" t="s">
        <v>69</v>
      </c>
      <c r="D25" s="53" t="n">
        <f aca="false">'4. melléklet'!F25</f>
        <v>45699000</v>
      </c>
      <c r="E25" s="53" t="n">
        <v>24000</v>
      </c>
      <c r="F25" s="53" t="n">
        <v>0</v>
      </c>
      <c r="G25" s="53" t="n">
        <v>23955000</v>
      </c>
      <c r="H25" s="53" t="n">
        <v>3101000</v>
      </c>
      <c r="I25" s="53" t="n">
        <v>997000</v>
      </c>
      <c r="J25" s="53" t="n">
        <v>0</v>
      </c>
      <c r="K25" s="53" t="n">
        <v>645000</v>
      </c>
      <c r="L25" s="53" t="n">
        <f aca="false">SUM(E25:K25)</f>
        <v>28722000</v>
      </c>
      <c r="M25" s="53" t="n">
        <f aca="false">'4. melléklet'!N25</f>
        <v>48451000</v>
      </c>
      <c r="N25" s="53" t="n">
        <v>0</v>
      </c>
      <c r="O25" s="53" t="n">
        <v>0</v>
      </c>
      <c r="P25" s="53" t="n">
        <v>23955000</v>
      </c>
      <c r="Q25" s="53" t="n">
        <v>3101000</v>
      </c>
      <c r="R25" s="53" t="n">
        <v>997000</v>
      </c>
      <c r="S25" s="53" t="n">
        <v>0</v>
      </c>
      <c r="T25" s="53" t="n">
        <v>645000</v>
      </c>
      <c r="U25" s="53" t="n">
        <f aca="false">SUM(N25:T25)</f>
        <v>28698000</v>
      </c>
      <c r="W25" s="54"/>
    </row>
    <row collapsed="false" customFormat="false" customHeight="false" hidden="false" ht="15.95" outlineLevel="0" r="26">
      <c r="A26" s="51" t="s">
        <v>70</v>
      </c>
      <c r="B26" s="51"/>
      <c r="C26" s="52" t="s">
        <v>71</v>
      </c>
      <c r="D26" s="53" t="n">
        <f aca="false">'4. melléklet'!F26</f>
        <v>48571000</v>
      </c>
      <c r="E26" s="53" t="n">
        <v>16000</v>
      </c>
      <c r="F26" s="53" t="n">
        <v>0</v>
      </c>
      <c r="G26" s="53" t="n">
        <v>22378000</v>
      </c>
      <c r="H26" s="53" t="n">
        <v>4616000</v>
      </c>
      <c r="I26" s="53" t="n">
        <v>791000</v>
      </c>
      <c r="J26" s="53" t="n">
        <v>0</v>
      </c>
      <c r="K26" s="53" t="n">
        <v>569000</v>
      </c>
      <c r="L26" s="53" t="n">
        <f aca="false">SUM(E26:K26)</f>
        <v>28370000</v>
      </c>
      <c r="M26" s="53" t="n">
        <f aca="false">'4. melléklet'!N26</f>
        <v>51816650</v>
      </c>
      <c r="N26" s="53" t="n">
        <v>16000</v>
      </c>
      <c r="O26" s="53" t="n">
        <v>0</v>
      </c>
      <c r="P26" s="53" t="n">
        <v>22378000</v>
      </c>
      <c r="Q26" s="53" t="n">
        <v>4616000</v>
      </c>
      <c r="R26" s="53" t="n">
        <v>791000</v>
      </c>
      <c r="S26" s="53" t="n">
        <v>0</v>
      </c>
      <c r="T26" s="53" t="n">
        <v>569000</v>
      </c>
      <c r="U26" s="53" t="n">
        <f aca="false">SUM(N26:T26)</f>
        <v>28370000</v>
      </c>
      <c r="W26" s="54"/>
    </row>
    <row collapsed="false" customFormat="false" customHeight="false" hidden="false" ht="15.95" outlineLevel="0" r="27">
      <c r="A27" s="51" t="s">
        <v>72</v>
      </c>
      <c r="B27" s="51"/>
      <c r="C27" s="52" t="s">
        <v>73</v>
      </c>
      <c r="D27" s="53" t="n">
        <f aca="false">'4. melléklet'!F27</f>
        <v>41076000</v>
      </c>
      <c r="E27" s="53" t="n">
        <v>8000</v>
      </c>
      <c r="F27" s="53" t="n">
        <v>0</v>
      </c>
      <c r="G27" s="53" t="n">
        <v>21683000</v>
      </c>
      <c r="H27" s="53" t="n">
        <v>3897000</v>
      </c>
      <c r="I27" s="53" t="n">
        <v>1000000</v>
      </c>
      <c r="J27" s="53" t="n">
        <v>0</v>
      </c>
      <c r="K27" s="53" t="n">
        <v>660000</v>
      </c>
      <c r="L27" s="53" t="n">
        <f aca="false">SUM(E27:K27)</f>
        <v>27248000</v>
      </c>
      <c r="M27" s="53" t="n">
        <f aca="false">'4. melléklet'!N27</f>
        <v>43885000</v>
      </c>
      <c r="N27" s="53" t="n">
        <v>8000</v>
      </c>
      <c r="O27" s="53" t="n">
        <v>0</v>
      </c>
      <c r="P27" s="53" t="n">
        <v>21683000</v>
      </c>
      <c r="Q27" s="53" t="n">
        <v>3897000</v>
      </c>
      <c r="R27" s="53" t="n">
        <v>1093992</v>
      </c>
      <c r="S27" s="53" t="n">
        <v>0</v>
      </c>
      <c r="T27" s="53" t="n">
        <v>660000</v>
      </c>
      <c r="U27" s="53" t="n">
        <f aca="false">SUM(N27:T27)</f>
        <v>27341992</v>
      </c>
      <c r="W27" s="54"/>
    </row>
    <row collapsed="false" customFormat="false" customHeight="false" hidden="false" ht="15.95" outlineLevel="0" r="28">
      <c r="A28" s="51" t="s">
        <v>74</v>
      </c>
      <c r="B28" s="51"/>
      <c r="C28" s="52" t="s">
        <v>75</v>
      </c>
      <c r="D28" s="53" t="n">
        <f aca="false">'4. melléklet'!F28</f>
        <v>38409000</v>
      </c>
      <c r="E28" s="53" t="n">
        <v>8000</v>
      </c>
      <c r="F28" s="53" t="n">
        <v>0</v>
      </c>
      <c r="G28" s="53" t="n">
        <v>18094000</v>
      </c>
      <c r="H28" s="53" t="n">
        <v>5518000</v>
      </c>
      <c r="I28" s="53" t="n">
        <v>1163000</v>
      </c>
      <c r="J28" s="53" t="n">
        <v>0</v>
      </c>
      <c r="K28" s="53" t="n">
        <v>704000</v>
      </c>
      <c r="L28" s="53" t="n">
        <f aca="false">SUM(E28:K28)</f>
        <v>25487000</v>
      </c>
      <c r="M28" s="53" t="n">
        <f aca="false">'4. melléklet'!N28</f>
        <v>39846000</v>
      </c>
      <c r="N28" s="53" t="n">
        <v>0</v>
      </c>
      <c r="O28" s="53" t="n">
        <v>0</v>
      </c>
      <c r="P28" s="53" t="n">
        <v>18094000</v>
      </c>
      <c r="Q28" s="53" t="n">
        <v>5518000</v>
      </c>
      <c r="R28" s="53" t="n">
        <v>1163000</v>
      </c>
      <c r="S28" s="53" t="n">
        <v>0</v>
      </c>
      <c r="T28" s="53" t="n">
        <v>704000</v>
      </c>
      <c r="U28" s="53" t="n">
        <f aca="false">SUM(N28:T28)</f>
        <v>25479000</v>
      </c>
      <c r="W28" s="54"/>
    </row>
    <row collapsed="false" customFormat="false" customHeight="false" hidden="false" ht="15.95" outlineLevel="0" r="29">
      <c r="A29" s="51" t="s">
        <v>76</v>
      </c>
      <c r="B29" s="51"/>
      <c r="C29" s="52" t="s">
        <v>77</v>
      </c>
      <c r="D29" s="53" t="n">
        <f aca="false">'4. melléklet'!F29</f>
        <v>38689000</v>
      </c>
      <c r="E29" s="53" t="n">
        <v>8000</v>
      </c>
      <c r="F29" s="53" t="n">
        <v>0</v>
      </c>
      <c r="G29" s="53" t="n">
        <v>19247000</v>
      </c>
      <c r="H29" s="53" t="n">
        <v>4538000</v>
      </c>
      <c r="I29" s="53" t="n">
        <v>755000</v>
      </c>
      <c r="J29" s="53" t="n">
        <v>0</v>
      </c>
      <c r="K29" s="53" t="n">
        <v>721000</v>
      </c>
      <c r="L29" s="53" t="n">
        <f aca="false">SUM(E29:K29)</f>
        <v>25269000</v>
      </c>
      <c r="M29" s="53" t="n">
        <f aca="false">'4. melléklet'!N29</f>
        <v>41577000</v>
      </c>
      <c r="N29" s="53" t="n">
        <v>0</v>
      </c>
      <c r="O29" s="53" t="n">
        <v>0</v>
      </c>
      <c r="P29" s="53" t="n">
        <v>19247000</v>
      </c>
      <c r="Q29" s="53" t="n">
        <v>4884796</v>
      </c>
      <c r="R29" s="53" t="n">
        <v>755000</v>
      </c>
      <c r="S29" s="53" t="n">
        <v>0</v>
      </c>
      <c r="T29" s="53" t="n">
        <v>721000</v>
      </c>
      <c r="U29" s="53" t="n">
        <f aca="false">SUM(N29:T29)</f>
        <v>25607796</v>
      </c>
      <c r="W29" s="54"/>
    </row>
    <row collapsed="false" customFormat="false" customHeight="false" hidden="false" ht="15.95" outlineLevel="0" r="30">
      <c r="A30" s="51" t="s">
        <v>78</v>
      </c>
      <c r="B30" s="51"/>
      <c r="C30" s="52" t="s">
        <v>79</v>
      </c>
      <c r="D30" s="53" t="n">
        <f aca="false">'4. melléklet'!F30</f>
        <v>48241000</v>
      </c>
      <c r="E30" s="53" t="n">
        <v>8000</v>
      </c>
      <c r="F30" s="53" t="n">
        <v>0</v>
      </c>
      <c r="G30" s="53" t="n">
        <v>25134000</v>
      </c>
      <c r="H30" s="53" t="n">
        <v>4786000</v>
      </c>
      <c r="I30" s="53" t="n">
        <v>757000</v>
      </c>
      <c r="J30" s="53" t="n">
        <v>0</v>
      </c>
      <c r="K30" s="53" t="n">
        <v>1184000</v>
      </c>
      <c r="L30" s="53" t="n">
        <f aca="false">SUM(E30:K30)</f>
        <v>31869000</v>
      </c>
      <c r="M30" s="53" t="n">
        <f aca="false">'4. melléklet'!N30</f>
        <v>51000000</v>
      </c>
      <c r="N30" s="53" t="n">
        <v>0</v>
      </c>
      <c r="O30" s="53" t="n">
        <v>0</v>
      </c>
      <c r="P30" s="53" t="n">
        <v>25134000</v>
      </c>
      <c r="Q30" s="53" t="n">
        <v>5190947</v>
      </c>
      <c r="R30" s="53" t="n">
        <v>757000</v>
      </c>
      <c r="S30" s="53" t="n">
        <v>0</v>
      </c>
      <c r="T30" s="53" t="n">
        <v>1184000</v>
      </c>
      <c r="U30" s="53" t="n">
        <f aca="false">SUM(N30:T30)</f>
        <v>32265947</v>
      </c>
      <c r="W30" s="54"/>
    </row>
    <row collapsed="false" customFormat="false" customHeight="false" hidden="false" ht="15.95" outlineLevel="0" r="31">
      <c r="A31" s="51" t="s">
        <v>80</v>
      </c>
      <c r="B31" s="51"/>
      <c r="C31" s="52" t="s">
        <v>81</v>
      </c>
      <c r="D31" s="53" t="n">
        <f aca="false">'4. melléklet'!F31</f>
        <v>35282000</v>
      </c>
      <c r="E31" s="53" t="n">
        <v>8000</v>
      </c>
      <c r="F31" s="53" t="n">
        <v>0</v>
      </c>
      <c r="G31" s="53" t="n">
        <v>17521000</v>
      </c>
      <c r="H31" s="53" t="n">
        <v>21000</v>
      </c>
      <c r="I31" s="53" t="n">
        <v>809000</v>
      </c>
      <c r="J31" s="53" t="n">
        <v>5921000</v>
      </c>
      <c r="K31" s="53" t="n">
        <v>338000</v>
      </c>
      <c r="L31" s="53" t="n">
        <f aca="false">SUM(E31:K31)</f>
        <v>24618000</v>
      </c>
      <c r="M31" s="53" t="n">
        <f aca="false">'4. melléklet'!N31</f>
        <v>37552869</v>
      </c>
      <c r="N31" s="53" t="n">
        <v>0</v>
      </c>
      <c r="O31" s="53" t="n">
        <v>0</v>
      </c>
      <c r="P31" s="53" t="n">
        <v>17521000</v>
      </c>
      <c r="Q31" s="53" t="n">
        <v>21000</v>
      </c>
      <c r="R31" s="53" t="n">
        <v>809000</v>
      </c>
      <c r="S31" s="53" t="n">
        <v>5921000</v>
      </c>
      <c r="T31" s="53" t="n">
        <v>338000</v>
      </c>
      <c r="U31" s="53" t="n">
        <f aca="false">SUM(N31:T31)</f>
        <v>24610000</v>
      </c>
      <c r="W31" s="54"/>
    </row>
    <row collapsed="false" customFormat="false" customHeight="false" hidden="false" ht="15.95" outlineLevel="0" r="32">
      <c r="A32" s="51" t="s">
        <v>82</v>
      </c>
      <c r="B32" s="51"/>
      <c r="C32" s="52" t="s">
        <v>83</v>
      </c>
      <c r="D32" s="53" t="n">
        <f aca="false">'4. melléklet'!F32</f>
        <v>40058000</v>
      </c>
      <c r="E32" s="53" t="n">
        <v>16000</v>
      </c>
      <c r="F32" s="53" t="n">
        <v>0</v>
      </c>
      <c r="G32" s="53" t="n">
        <v>20333000</v>
      </c>
      <c r="H32" s="53" t="n">
        <v>5294000</v>
      </c>
      <c r="I32" s="53" t="n">
        <v>691000</v>
      </c>
      <c r="J32" s="53" t="n">
        <v>0</v>
      </c>
      <c r="K32" s="53" t="n">
        <v>640000</v>
      </c>
      <c r="L32" s="53" t="n">
        <f aca="false">SUM(E32:K32)</f>
        <v>26974000</v>
      </c>
      <c r="M32" s="53" t="n">
        <f aca="false">'4. melléklet'!N32</f>
        <v>43608000</v>
      </c>
      <c r="N32" s="53" t="n">
        <v>0</v>
      </c>
      <c r="O32" s="53" t="n">
        <v>0</v>
      </c>
      <c r="P32" s="53" t="n">
        <v>20333000</v>
      </c>
      <c r="Q32" s="53" t="n">
        <v>5294000</v>
      </c>
      <c r="R32" s="53" t="n">
        <v>691000</v>
      </c>
      <c r="S32" s="53" t="n">
        <v>0</v>
      </c>
      <c r="T32" s="53" t="n">
        <v>640000</v>
      </c>
      <c r="U32" s="53" t="n">
        <f aca="false">SUM(N32:T32)</f>
        <v>26958000</v>
      </c>
      <c r="W32" s="54"/>
    </row>
    <row collapsed="false" customFormat="false" customHeight="false" hidden="false" ht="15.95" outlineLevel="0" r="33">
      <c r="A33" s="51" t="s">
        <v>84</v>
      </c>
      <c r="B33" s="51"/>
      <c r="C33" s="52" t="s">
        <v>85</v>
      </c>
      <c r="D33" s="53" t="n">
        <f aca="false">'4. melléklet'!F33</f>
        <v>29019000</v>
      </c>
      <c r="E33" s="53" t="n">
        <v>16000</v>
      </c>
      <c r="F33" s="53" t="n">
        <v>0</v>
      </c>
      <c r="G33" s="53" t="n">
        <v>13369000</v>
      </c>
      <c r="H33" s="53" t="n">
        <v>3461000</v>
      </c>
      <c r="I33" s="53" t="n">
        <v>1197000</v>
      </c>
      <c r="J33" s="53" t="n">
        <v>0</v>
      </c>
      <c r="K33" s="53" t="n">
        <v>355000</v>
      </c>
      <c r="L33" s="53" t="n">
        <f aca="false">SUM(E33:K33)</f>
        <v>18398000</v>
      </c>
      <c r="M33" s="53" t="n">
        <f aca="false">'4. melléklet'!N33</f>
        <v>30944000</v>
      </c>
      <c r="N33" s="53" t="n">
        <v>0</v>
      </c>
      <c r="O33" s="53" t="n">
        <v>0</v>
      </c>
      <c r="P33" s="53" t="n">
        <v>13369000</v>
      </c>
      <c r="Q33" s="53" t="n">
        <v>3461000</v>
      </c>
      <c r="R33" s="53" t="n">
        <v>1197000</v>
      </c>
      <c r="S33" s="53" t="n">
        <v>0</v>
      </c>
      <c r="T33" s="53" t="n">
        <v>355000</v>
      </c>
      <c r="U33" s="53" t="n">
        <f aca="false">SUM(N33:T33)</f>
        <v>18382000</v>
      </c>
      <c r="W33" s="54"/>
    </row>
    <row collapsed="false" customFormat="false" customHeight="false" hidden="false" ht="15.95" outlineLevel="0" r="34">
      <c r="A34" s="51" t="s">
        <v>86</v>
      </c>
      <c r="B34" s="51"/>
      <c r="C34" s="52" t="s">
        <v>87</v>
      </c>
      <c r="D34" s="53" t="n">
        <f aca="false">'4. melléklet'!F34</f>
        <v>40406000</v>
      </c>
      <c r="E34" s="53" t="n">
        <v>8000</v>
      </c>
      <c r="F34" s="53" t="n">
        <v>0</v>
      </c>
      <c r="G34" s="53" t="n">
        <v>21263000</v>
      </c>
      <c r="H34" s="53" t="n">
        <v>16000</v>
      </c>
      <c r="I34" s="53" t="n">
        <v>360000</v>
      </c>
      <c r="J34" s="53" t="n">
        <v>5808000</v>
      </c>
      <c r="K34" s="53" t="n">
        <v>822000</v>
      </c>
      <c r="L34" s="53" t="n">
        <f aca="false">SUM(E34:K34)</f>
        <v>28277000</v>
      </c>
      <c r="M34" s="53" t="n">
        <f aca="false">'4. melléklet'!N34</f>
        <v>42515000</v>
      </c>
      <c r="N34" s="53" t="n">
        <v>0</v>
      </c>
      <c r="O34" s="53" t="n">
        <v>0</v>
      </c>
      <c r="P34" s="53" t="n">
        <v>21263000</v>
      </c>
      <c r="Q34" s="53" t="n">
        <v>16000</v>
      </c>
      <c r="R34" s="53" t="n">
        <v>360000</v>
      </c>
      <c r="S34" s="53" t="n">
        <v>6716215</v>
      </c>
      <c r="T34" s="53" t="n">
        <v>822000</v>
      </c>
      <c r="U34" s="53" t="n">
        <f aca="false">SUM(N34:T34)</f>
        <v>29177215</v>
      </c>
      <c r="W34" s="54"/>
    </row>
    <row collapsed="false" customFormat="false" customHeight="false" hidden="false" ht="15.95" outlineLevel="0" r="35">
      <c r="A35" s="51" t="s">
        <v>88</v>
      </c>
      <c r="B35" s="51"/>
      <c r="C35" s="52" t="s">
        <v>89</v>
      </c>
      <c r="D35" s="53" t="n">
        <f aca="false">'4. melléklet'!F35</f>
        <v>51461000</v>
      </c>
      <c r="E35" s="53" t="n">
        <v>8000</v>
      </c>
      <c r="F35" s="53" t="n">
        <v>0</v>
      </c>
      <c r="G35" s="53" t="n">
        <v>26960000</v>
      </c>
      <c r="H35" s="53" t="n">
        <v>17000</v>
      </c>
      <c r="I35" s="53" t="n">
        <v>1337000</v>
      </c>
      <c r="J35" s="53" t="n">
        <v>7866000</v>
      </c>
      <c r="K35" s="53" t="n">
        <v>803000</v>
      </c>
      <c r="L35" s="53" t="n">
        <f aca="false">SUM(E35:K35)</f>
        <v>36991000</v>
      </c>
      <c r="M35" s="53" t="n">
        <f aca="false">'4. melléklet'!N35</f>
        <v>55788000</v>
      </c>
      <c r="N35" s="53" t="n">
        <v>0</v>
      </c>
      <c r="O35" s="53" t="n">
        <v>0</v>
      </c>
      <c r="P35" s="53" t="n">
        <v>26960000</v>
      </c>
      <c r="Q35" s="53" t="n">
        <v>17000</v>
      </c>
      <c r="R35" s="53" t="n">
        <v>1337000</v>
      </c>
      <c r="S35" s="53" t="n">
        <v>8969872</v>
      </c>
      <c r="T35" s="53" t="n">
        <v>803000</v>
      </c>
      <c r="U35" s="53" t="n">
        <f aca="false">SUM(N35:T35)</f>
        <v>38086872</v>
      </c>
      <c r="W35" s="54"/>
    </row>
    <row collapsed="false" customFormat="false" customHeight="false" hidden="false" ht="15.95" outlineLevel="0" r="36">
      <c r="A36" s="51" t="s">
        <v>90</v>
      </c>
      <c r="B36" s="51"/>
      <c r="C36" s="52" t="s">
        <v>91</v>
      </c>
      <c r="D36" s="53" t="n">
        <f aca="false">'4. melléklet'!F36</f>
        <v>39546000</v>
      </c>
      <c r="E36" s="53" t="n">
        <v>8000</v>
      </c>
      <c r="F36" s="53" t="n">
        <v>0</v>
      </c>
      <c r="G36" s="53" t="n">
        <v>22979000</v>
      </c>
      <c r="H36" s="53" t="n">
        <v>0</v>
      </c>
      <c r="I36" s="53" t="n">
        <v>352000</v>
      </c>
      <c r="J36" s="53" t="n">
        <v>0</v>
      </c>
      <c r="K36" s="53" t="n">
        <v>0</v>
      </c>
      <c r="L36" s="53" t="n">
        <f aca="false">SUM(E36:K36)</f>
        <v>23339000</v>
      </c>
      <c r="M36" s="53" t="n">
        <f aca="false">'4. melléklet'!N36</f>
        <v>43790167</v>
      </c>
      <c r="N36" s="53" t="n">
        <v>0</v>
      </c>
      <c r="O36" s="53" t="n">
        <v>0</v>
      </c>
      <c r="P36" s="53" t="n">
        <v>22979000</v>
      </c>
      <c r="Q36" s="53" t="n">
        <v>0</v>
      </c>
      <c r="R36" s="53" t="n">
        <v>352000</v>
      </c>
      <c r="S36" s="53" t="n">
        <v>0</v>
      </c>
      <c r="T36" s="53" t="n">
        <v>0</v>
      </c>
      <c r="U36" s="53" t="n">
        <f aca="false">SUM(N36:T36)</f>
        <v>23331000</v>
      </c>
      <c r="W36" s="54"/>
    </row>
    <row collapsed="false" customFormat="false" customHeight="false" hidden="false" ht="15.95" outlineLevel="0" r="37">
      <c r="A37" s="51" t="s">
        <v>92</v>
      </c>
      <c r="B37" s="51"/>
      <c r="C37" s="52" t="s">
        <v>93</v>
      </c>
      <c r="D37" s="53" t="n">
        <f aca="false">'4. melléklet'!F37</f>
        <v>27754000</v>
      </c>
      <c r="E37" s="53" t="n">
        <v>8000</v>
      </c>
      <c r="F37" s="53" t="n">
        <v>0</v>
      </c>
      <c r="G37" s="53" t="n">
        <v>13800000</v>
      </c>
      <c r="H37" s="53" t="n">
        <v>3401000</v>
      </c>
      <c r="I37" s="53" t="n">
        <v>553000</v>
      </c>
      <c r="J37" s="53" t="n">
        <v>0</v>
      </c>
      <c r="K37" s="53" t="n">
        <v>298000</v>
      </c>
      <c r="L37" s="53" t="n">
        <f aca="false">SUM(E37:K37)</f>
        <v>18060000</v>
      </c>
      <c r="M37" s="53" t="n">
        <f aca="false">'4. melléklet'!N37</f>
        <v>30214000</v>
      </c>
      <c r="N37" s="53" t="n">
        <v>8000</v>
      </c>
      <c r="O37" s="53" t="n">
        <v>0</v>
      </c>
      <c r="P37" s="53" t="n">
        <v>13800000</v>
      </c>
      <c r="Q37" s="53" t="n">
        <v>3693456</v>
      </c>
      <c r="R37" s="53" t="n">
        <v>553000</v>
      </c>
      <c r="S37" s="53" t="n">
        <v>0</v>
      </c>
      <c r="T37" s="53" t="n">
        <v>298000</v>
      </c>
      <c r="U37" s="53" t="n">
        <f aca="false">SUM(N37:T37)</f>
        <v>18352456</v>
      </c>
      <c r="W37" s="54"/>
    </row>
    <row collapsed="false" customFormat="false" customHeight="false" hidden="false" ht="15.95" outlineLevel="0" r="38">
      <c r="A38" s="51" t="s">
        <v>94</v>
      </c>
      <c r="B38" s="51"/>
      <c r="C38" s="52" t="s">
        <v>95</v>
      </c>
      <c r="D38" s="53" t="n">
        <f aca="false">'4. melléklet'!F38</f>
        <v>42243000</v>
      </c>
      <c r="E38" s="53" t="n">
        <v>8000</v>
      </c>
      <c r="F38" s="53" t="n">
        <v>0</v>
      </c>
      <c r="G38" s="53" t="n">
        <v>21410000</v>
      </c>
      <c r="H38" s="53" t="n">
        <v>16000</v>
      </c>
      <c r="I38" s="53" t="n">
        <v>0</v>
      </c>
      <c r="J38" s="53" t="n">
        <v>4228000</v>
      </c>
      <c r="K38" s="53" t="n">
        <v>538000</v>
      </c>
      <c r="L38" s="53" t="n">
        <f aca="false">SUM(E38:K38)</f>
        <v>26200000</v>
      </c>
      <c r="M38" s="53" t="n">
        <f aca="false">'4. melléklet'!N38</f>
        <v>45749000</v>
      </c>
      <c r="N38" s="53" t="n">
        <v>8000</v>
      </c>
      <c r="O38" s="53" t="n">
        <v>0</v>
      </c>
      <c r="P38" s="53" t="n">
        <v>21410000</v>
      </c>
      <c r="Q38" s="53" t="n">
        <v>16000</v>
      </c>
      <c r="R38" s="53" t="n">
        <v>0</v>
      </c>
      <c r="S38" s="53" t="n">
        <v>4858190</v>
      </c>
      <c r="T38" s="53" t="n">
        <v>572454</v>
      </c>
      <c r="U38" s="53" t="n">
        <f aca="false">SUM(N38:T38)</f>
        <v>26864644</v>
      </c>
      <c r="W38" s="54"/>
    </row>
    <row collapsed="false" customFormat="false" customHeight="false" hidden="false" ht="15.95" outlineLevel="0" r="39">
      <c r="A39" s="51" t="s">
        <v>96</v>
      </c>
      <c r="B39" s="51"/>
      <c r="C39" s="52" t="s">
        <v>97</v>
      </c>
      <c r="D39" s="53" t="n">
        <f aca="false">'4. melléklet'!F39</f>
        <v>51765000</v>
      </c>
      <c r="E39" s="53" t="n">
        <v>8000</v>
      </c>
      <c r="F39" s="53" t="n">
        <v>0</v>
      </c>
      <c r="G39" s="53" t="n">
        <v>28802000</v>
      </c>
      <c r="H39" s="53" t="n">
        <v>17000</v>
      </c>
      <c r="I39" s="53" t="n">
        <v>0</v>
      </c>
      <c r="J39" s="53" t="n">
        <v>5085000</v>
      </c>
      <c r="K39" s="53" t="n">
        <v>690000</v>
      </c>
      <c r="L39" s="53" t="n">
        <f aca="false">SUM(E39:K39)</f>
        <v>34602000</v>
      </c>
      <c r="M39" s="53" t="n">
        <f aca="false">'4. melléklet'!N39</f>
        <v>54159000</v>
      </c>
      <c r="N39" s="53" t="n">
        <v>8000</v>
      </c>
      <c r="O39" s="53" t="n">
        <v>0</v>
      </c>
      <c r="P39" s="53" t="n">
        <v>28805679</v>
      </c>
      <c r="Q39" s="53" t="n">
        <v>17000</v>
      </c>
      <c r="R39" s="53" t="n">
        <v>0</v>
      </c>
      <c r="S39" s="53" t="n">
        <v>5859763</v>
      </c>
      <c r="T39" s="53" t="n">
        <v>741170</v>
      </c>
      <c r="U39" s="53" t="n">
        <f aca="false">SUM(N39:T39)</f>
        <v>35431612</v>
      </c>
      <c r="W39" s="54"/>
    </row>
    <row collapsed="false" customFormat="false" customHeight="false" hidden="false" ht="15.95" outlineLevel="0" r="40">
      <c r="A40" s="51" t="s">
        <v>98</v>
      </c>
      <c r="B40" s="51"/>
      <c r="C40" s="52" t="s">
        <v>99</v>
      </c>
      <c r="D40" s="53" t="n">
        <f aca="false">'4. melléklet'!F40</f>
        <v>33452000</v>
      </c>
      <c r="E40" s="53" t="n">
        <v>8000</v>
      </c>
      <c r="F40" s="53" t="n">
        <v>0</v>
      </c>
      <c r="G40" s="53" t="n">
        <v>19309000</v>
      </c>
      <c r="H40" s="53" t="n">
        <v>0</v>
      </c>
      <c r="I40" s="53" t="n">
        <v>337000</v>
      </c>
      <c r="J40" s="53" t="n">
        <v>0</v>
      </c>
      <c r="K40" s="53" t="n">
        <v>422000</v>
      </c>
      <c r="L40" s="53" t="n">
        <f aca="false">SUM(E40:K40)</f>
        <v>20076000</v>
      </c>
      <c r="M40" s="53" t="n">
        <f aca="false">'4. melléklet'!N40</f>
        <v>37002000</v>
      </c>
      <c r="N40" s="53" t="n">
        <v>0</v>
      </c>
      <c r="O40" s="53" t="n">
        <v>0</v>
      </c>
      <c r="P40" s="53" t="n">
        <v>19309000</v>
      </c>
      <c r="Q40" s="53" t="n">
        <v>0</v>
      </c>
      <c r="R40" s="53" t="n">
        <v>337000</v>
      </c>
      <c r="S40" s="53" t="n">
        <v>0</v>
      </c>
      <c r="T40" s="53" t="n">
        <v>422000</v>
      </c>
      <c r="U40" s="53" t="n">
        <f aca="false">SUM(N40:T40)</f>
        <v>20068000</v>
      </c>
      <c r="W40" s="54"/>
    </row>
    <row collapsed="false" customFormat="false" customHeight="false" hidden="false" ht="15.95" outlineLevel="0" r="41">
      <c r="A41" s="51" t="s">
        <v>100</v>
      </c>
      <c r="B41" s="51"/>
      <c r="C41" s="52" t="s">
        <v>101</v>
      </c>
      <c r="D41" s="53" t="n">
        <f aca="false">'4. melléklet'!F41</f>
        <v>22907000</v>
      </c>
      <c r="E41" s="53" t="n">
        <v>8000</v>
      </c>
      <c r="F41" s="53" t="n">
        <v>0</v>
      </c>
      <c r="G41" s="53" t="n">
        <v>12027000</v>
      </c>
      <c r="H41" s="53" t="n">
        <v>1987000</v>
      </c>
      <c r="I41" s="53" t="n">
        <v>420000</v>
      </c>
      <c r="J41" s="53" t="n">
        <v>0</v>
      </c>
      <c r="K41" s="53" t="n">
        <v>266000</v>
      </c>
      <c r="L41" s="53" t="n">
        <f aca="false">SUM(E41:K41)</f>
        <v>14708000</v>
      </c>
      <c r="M41" s="53" t="n">
        <f aca="false">'4. melléklet'!N41</f>
        <v>25495160</v>
      </c>
      <c r="N41" s="53" t="n">
        <v>0</v>
      </c>
      <c r="O41" s="53" t="n">
        <v>0</v>
      </c>
      <c r="P41" s="53" t="n">
        <v>12027000</v>
      </c>
      <c r="Q41" s="53" t="n">
        <v>2206504</v>
      </c>
      <c r="R41" s="53" t="n">
        <v>420000</v>
      </c>
      <c r="S41" s="53" t="n">
        <v>0</v>
      </c>
      <c r="T41" s="53" t="n">
        <v>266000</v>
      </c>
      <c r="U41" s="53" t="n">
        <f aca="false">SUM(N41:T41)</f>
        <v>14919504</v>
      </c>
      <c r="W41" s="54"/>
    </row>
    <row collapsed="false" customFormat="false" customHeight="false" hidden="false" ht="15.95" outlineLevel="0" r="42">
      <c r="A42" s="51" t="s">
        <v>102</v>
      </c>
      <c r="B42" s="51"/>
      <c r="C42" s="52" t="s">
        <v>103</v>
      </c>
      <c r="D42" s="53" t="n">
        <f aca="false">'4. melléklet'!F42</f>
        <v>35857000</v>
      </c>
      <c r="E42" s="53" t="n">
        <v>8000</v>
      </c>
      <c r="F42" s="53" t="n">
        <v>0</v>
      </c>
      <c r="G42" s="53" t="n">
        <v>18637000</v>
      </c>
      <c r="H42" s="53" t="n">
        <v>28000</v>
      </c>
      <c r="I42" s="53" t="n">
        <v>577000</v>
      </c>
      <c r="J42" s="53" t="n">
        <v>4919000</v>
      </c>
      <c r="K42" s="53" t="n">
        <v>762000</v>
      </c>
      <c r="L42" s="53" t="n">
        <f aca="false">SUM(E42:K42)</f>
        <v>24931000</v>
      </c>
      <c r="M42" s="53" t="n">
        <f aca="false">'4. melléklet'!N42</f>
        <v>37088000</v>
      </c>
      <c r="N42" s="53" t="n">
        <v>0</v>
      </c>
      <c r="O42" s="53" t="n">
        <v>0</v>
      </c>
      <c r="P42" s="53" t="n">
        <v>18637000</v>
      </c>
      <c r="Q42" s="53" t="n">
        <v>28000</v>
      </c>
      <c r="R42" s="53" t="n">
        <v>577000</v>
      </c>
      <c r="S42" s="53" t="n">
        <v>4919000</v>
      </c>
      <c r="T42" s="53" t="n">
        <v>762000</v>
      </c>
      <c r="U42" s="53" t="n">
        <f aca="false">SUM(N42:T42)</f>
        <v>24923000</v>
      </c>
      <c r="W42" s="54"/>
    </row>
    <row collapsed="false" customFormat="true" customHeight="true" hidden="false" ht="25.5" outlineLevel="0" r="43" s="56">
      <c r="A43" s="50" t="s">
        <v>104</v>
      </c>
      <c r="B43" s="50"/>
      <c r="C43" s="50"/>
      <c r="D43" s="55" t="n">
        <f aca="false">SUM(D10:D42)</f>
        <v>1428684000</v>
      </c>
      <c r="E43" s="55" t="n">
        <f aca="false">SUM(E10:E42)</f>
        <v>392000</v>
      </c>
      <c r="F43" s="55" t="n">
        <f aca="false">SUM(F10:F42)</f>
        <v>16274000</v>
      </c>
      <c r="G43" s="55" t="n">
        <f aca="false">SUM(G10:G42)</f>
        <v>715327000</v>
      </c>
      <c r="H43" s="55" t="n">
        <f aca="false">SUM(H10:H42)</f>
        <v>79502000</v>
      </c>
      <c r="I43" s="55" t="n">
        <f aca="false">SUM(I10:I42)</f>
        <v>22349000</v>
      </c>
      <c r="J43" s="55" t="n">
        <f aca="false">SUM(J10:J42)</f>
        <v>69882000</v>
      </c>
      <c r="K43" s="55" t="n">
        <f aca="false">SUM(K10:K42)</f>
        <v>22186000</v>
      </c>
      <c r="L43" s="55" t="n">
        <f aca="false">SUM(L10:L42)</f>
        <v>925912000</v>
      </c>
      <c r="M43" s="55" t="n">
        <f aca="false">SUM(M10:M42)</f>
        <v>1529142175</v>
      </c>
      <c r="N43" s="55" t="n">
        <f aca="false">SUM(N10:N42)</f>
        <v>128000</v>
      </c>
      <c r="O43" s="55" t="n">
        <f aca="false">SUM(O10:O42)</f>
        <v>16274000</v>
      </c>
      <c r="P43" s="55" t="n">
        <f aca="false">SUM(P10:P42)</f>
        <v>715330679</v>
      </c>
      <c r="Q43" s="55" t="n">
        <f aca="false">SUM(Q10:Q42)</f>
        <v>82590181</v>
      </c>
      <c r="R43" s="55" t="n">
        <f aca="false">SUM(R10:R42)</f>
        <v>22578126</v>
      </c>
      <c r="S43" s="55" t="n">
        <f aca="false">SUM(S10:S42)</f>
        <v>73299040</v>
      </c>
      <c r="T43" s="55" t="n">
        <f aca="false">SUM(T10:T42)</f>
        <v>22378030</v>
      </c>
      <c r="U43" s="55" t="n">
        <f aca="false">SUM(U10:U42)</f>
        <v>932578056</v>
      </c>
      <c r="W43" s="54"/>
    </row>
    <row collapsed="false" customFormat="true" customHeight="false" hidden="false" ht="29.85" outlineLevel="0" r="44" s="56">
      <c r="A44" s="50" t="s">
        <v>105</v>
      </c>
      <c r="B44" s="50"/>
      <c r="C44" s="57" t="s">
        <v>106</v>
      </c>
      <c r="D44" s="55" t="n">
        <f aca="false">+D45+D46</f>
        <v>138310000</v>
      </c>
      <c r="E44" s="55" t="n">
        <f aca="false">+E45+E46</f>
        <v>30000</v>
      </c>
      <c r="F44" s="55" t="n">
        <f aca="false">+F45+F46</f>
        <v>0</v>
      </c>
      <c r="G44" s="55" t="n">
        <f aca="false">+G45+G46</f>
        <v>0</v>
      </c>
      <c r="H44" s="55" t="n">
        <f aca="false">+H45+H46</f>
        <v>1500000</v>
      </c>
      <c r="I44" s="55" t="n">
        <f aca="false">+I45+I46</f>
        <v>1120000</v>
      </c>
      <c r="J44" s="55" t="n">
        <f aca="false">+J45+J46</f>
        <v>0</v>
      </c>
      <c r="K44" s="55" t="n">
        <f aca="false">+K45+K46</f>
        <v>200000</v>
      </c>
      <c r="L44" s="55" t="n">
        <f aca="false">+L45+L46</f>
        <v>2850000</v>
      </c>
      <c r="M44" s="55" t="n">
        <f aca="false">+M45+M46</f>
        <v>212810000</v>
      </c>
      <c r="N44" s="55" t="n">
        <f aca="false">+N45+N46</f>
        <v>30000</v>
      </c>
      <c r="O44" s="55" t="n">
        <f aca="false">+O45+O46</f>
        <v>0</v>
      </c>
      <c r="P44" s="55" t="n">
        <f aca="false">+P45+P46</f>
        <v>0</v>
      </c>
      <c r="Q44" s="55" t="n">
        <f aca="false">+Q45+Q46</f>
        <v>1500000</v>
      </c>
      <c r="R44" s="55" t="n">
        <f aca="false">+R45+R46</f>
        <v>1120000</v>
      </c>
      <c r="S44" s="55" t="n">
        <f aca="false">+S45+S46</f>
        <v>0</v>
      </c>
      <c r="T44" s="55" t="n">
        <f aca="false">+T45+T46</f>
        <v>200000</v>
      </c>
      <c r="U44" s="55" t="n">
        <f aca="false">+U45+U46</f>
        <v>2850000</v>
      </c>
      <c r="W44" s="54"/>
    </row>
    <row collapsed="false" customFormat="false" customHeight="false" hidden="false" ht="29.85" outlineLevel="0" r="45">
      <c r="A45" s="51"/>
      <c r="B45" s="58" t="s">
        <v>107</v>
      </c>
      <c r="C45" s="59" t="s">
        <v>108</v>
      </c>
      <c r="D45" s="53" t="n">
        <f aca="false">'4. melléklet'!F45</f>
        <v>101566000</v>
      </c>
      <c r="E45" s="53" t="n">
        <v>20000</v>
      </c>
      <c r="F45" s="53" t="n">
        <v>0</v>
      </c>
      <c r="G45" s="53" t="n">
        <v>0</v>
      </c>
      <c r="H45" s="53" t="n">
        <v>800000</v>
      </c>
      <c r="I45" s="53" t="n">
        <v>1000000</v>
      </c>
      <c r="J45" s="53" t="n">
        <v>0</v>
      </c>
      <c r="K45" s="53" t="n">
        <v>200000</v>
      </c>
      <c r="L45" s="53" t="n">
        <f aca="false">SUM(E45:K45)</f>
        <v>2020000</v>
      </c>
      <c r="M45" s="53" t="n">
        <f aca="false">'4. melléklet'!N45</f>
        <v>155398000</v>
      </c>
      <c r="N45" s="53" t="n">
        <v>20000</v>
      </c>
      <c r="O45" s="53" t="n">
        <v>0</v>
      </c>
      <c r="P45" s="53" t="n">
        <v>0</v>
      </c>
      <c r="Q45" s="53" t="n">
        <v>800000</v>
      </c>
      <c r="R45" s="53" t="n">
        <v>1000000</v>
      </c>
      <c r="S45" s="53" t="n">
        <v>0</v>
      </c>
      <c r="T45" s="53" t="n">
        <v>200000</v>
      </c>
      <c r="U45" s="53" t="n">
        <f aca="false">SUM(N45:T45)</f>
        <v>2020000</v>
      </c>
      <c r="W45" s="54"/>
    </row>
    <row collapsed="false" customFormat="false" customHeight="false" hidden="false" ht="15.95" outlineLevel="0" r="46">
      <c r="A46" s="51"/>
      <c r="B46" s="58" t="s">
        <v>109</v>
      </c>
      <c r="C46" s="59" t="s">
        <v>110</v>
      </c>
      <c r="D46" s="53" t="n">
        <f aca="false">'4. melléklet'!F46</f>
        <v>36744000</v>
      </c>
      <c r="E46" s="53" t="n">
        <v>10000</v>
      </c>
      <c r="F46" s="53" t="n">
        <v>0</v>
      </c>
      <c r="G46" s="53" t="n">
        <v>0</v>
      </c>
      <c r="H46" s="53" t="n">
        <v>700000</v>
      </c>
      <c r="I46" s="53" t="n">
        <v>120000</v>
      </c>
      <c r="J46" s="53" t="n">
        <v>0</v>
      </c>
      <c r="K46" s="53" t="n">
        <v>0</v>
      </c>
      <c r="L46" s="53" t="n">
        <f aca="false">SUM(E46:K46)</f>
        <v>830000</v>
      </c>
      <c r="M46" s="53" t="n">
        <f aca="false">'4. melléklet'!N46</f>
        <v>57412000</v>
      </c>
      <c r="N46" s="53" t="n">
        <v>10000</v>
      </c>
      <c r="O46" s="53" t="n">
        <v>0</v>
      </c>
      <c r="P46" s="53" t="n">
        <v>0</v>
      </c>
      <c r="Q46" s="53" t="n">
        <v>700000</v>
      </c>
      <c r="R46" s="53" t="n">
        <v>120000</v>
      </c>
      <c r="S46" s="53" t="n">
        <v>0</v>
      </c>
      <c r="T46" s="53" t="n">
        <v>0</v>
      </c>
      <c r="U46" s="53" t="n">
        <f aca="false">SUM(N46:T46)</f>
        <v>830000</v>
      </c>
      <c r="W46" s="54"/>
    </row>
    <row collapsed="false" customFormat="false" customHeight="false" hidden="false" ht="15.95" outlineLevel="0" r="47">
      <c r="A47" s="51" t="s">
        <v>111</v>
      </c>
      <c r="B47" s="51"/>
      <c r="C47" s="60" t="s">
        <v>112</v>
      </c>
      <c r="D47" s="53" t="n">
        <f aca="false">'4. melléklet'!F47</f>
        <v>119503000</v>
      </c>
      <c r="E47" s="53" t="n">
        <v>50000</v>
      </c>
      <c r="F47" s="53" t="n">
        <v>87000</v>
      </c>
      <c r="G47" s="53" t="n">
        <v>0</v>
      </c>
      <c r="H47" s="53" t="n">
        <v>8957000</v>
      </c>
      <c r="I47" s="53" t="n">
        <v>9604000</v>
      </c>
      <c r="J47" s="53" t="n">
        <v>4456000</v>
      </c>
      <c r="K47" s="53" t="n">
        <v>962000</v>
      </c>
      <c r="L47" s="53" t="n">
        <f aca="false">SUM(E47:K47)</f>
        <v>24116000</v>
      </c>
      <c r="M47" s="53" t="n">
        <f aca="false">'4. melléklet'!N47</f>
        <v>157029542</v>
      </c>
      <c r="N47" s="53" t="n">
        <v>50000</v>
      </c>
      <c r="O47" s="53" t="n">
        <v>87000</v>
      </c>
      <c r="P47" s="53" t="n">
        <v>0</v>
      </c>
      <c r="Q47" s="53" t="n">
        <v>8957000</v>
      </c>
      <c r="R47" s="53" t="n">
        <v>9604000</v>
      </c>
      <c r="S47" s="53" t="n">
        <v>4456000</v>
      </c>
      <c r="T47" s="53" t="n">
        <v>962000</v>
      </c>
      <c r="U47" s="53" t="n">
        <f aca="false">SUM(N47:T47)</f>
        <v>24116000</v>
      </c>
      <c r="W47" s="54"/>
    </row>
    <row collapsed="false" customFormat="false" customHeight="false" hidden="false" ht="15.95" outlineLevel="0" r="48">
      <c r="A48" s="51" t="s">
        <v>113</v>
      </c>
      <c r="B48" s="51"/>
      <c r="C48" s="60" t="s">
        <v>114</v>
      </c>
      <c r="D48" s="53" t="n">
        <f aca="false">'4. melléklet'!F48</f>
        <v>119147000</v>
      </c>
      <c r="E48" s="53" t="n">
        <v>200000</v>
      </c>
      <c r="F48" s="53" t="n">
        <v>0</v>
      </c>
      <c r="G48" s="53" t="n">
        <v>0</v>
      </c>
      <c r="H48" s="53" t="n">
        <v>8373000</v>
      </c>
      <c r="I48" s="53" t="n">
        <v>3989000</v>
      </c>
      <c r="J48" s="53" t="n">
        <v>3500000</v>
      </c>
      <c r="K48" s="53" t="n">
        <v>621000</v>
      </c>
      <c r="L48" s="53" t="n">
        <f aca="false">SUM(E48:K48)</f>
        <v>16683000</v>
      </c>
      <c r="M48" s="53" t="n">
        <f aca="false">'4. melléklet'!N48</f>
        <v>138454395</v>
      </c>
      <c r="N48" s="53" t="n">
        <v>200000</v>
      </c>
      <c r="O48" s="53" t="n">
        <v>0</v>
      </c>
      <c r="P48" s="53" t="n">
        <v>0</v>
      </c>
      <c r="Q48" s="53" t="n">
        <v>8373000</v>
      </c>
      <c r="R48" s="53" t="n">
        <v>3989000</v>
      </c>
      <c r="S48" s="53" t="n">
        <v>3500000</v>
      </c>
      <c r="T48" s="53" t="n">
        <v>621000</v>
      </c>
      <c r="U48" s="53" t="n">
        <f aca="false">SUM(N48:T48)</f>
        <v>16683000</v>
      </c>
      <c r="W48" s="54"/>
    </row>
    <row collapsed="false" customFormat="true" customHeight="true" hidden="false" ht="24.75" outlineLevel="0" r="49" s="56">
      <c r="A49" s="49" t="s">
        <v>115</v>
      </c>
      <c r="B49" s="49"/>
      <c r="C49" s="49"/>
      <c r="D49" s="55" t="n">
        <f aca="false">+D48+D47</f>
        <v>238650000</v>
      </c>
      <c r="E49" s="55" t="n">
        <f aca="false">+E48+E47</f>
        <v>250000</v>
      </c>
      <c r="F49" s="55" t="n">
        <f aca="false">+F48+F47</f>
        <v>87000</v>
      </c>
      <c r="G49" s="55" t="n">
        <f aca="false">+G48+G47</f>
        <v>0</v>
      </c>
      <c r="H49" s="55" t="n">
        <f aca="false">+H48+H47</f>
        <v>17330000</v>
      </c>
      <c r="I49" s="55" t="n">
        <f aca="false">+I48+I47</f>
        <v>13593000</v>
      </c>
      <c r="J49" s="55" t="n">
        <f aca="false">+J48+J47</f>
        <v>7956000</v>
      </c>
      <c r="K49" s="55" t="n">
        <f aca="false">+K48+K47</f>
        <v>1583000</v>
      </c>
      <c r="L49" s="55" t="n">
        <f aca="false">+L48+L47</f>
        <v>40799000</v>
      </c>
      <c r="M49" s="55" t="n">
        <f aca="false">+M48+M47</f>
        <v>295483937</v>
      </c>
      <c r="N49" s="55" t="n">
        <f aca="false">+N48+N47</f>
        <v>250000</v>
      </c>
      <c r="O49" s="55" t="n">
        <f aca="false">+O48+O47</f>
        <v>87000</v>
      </c>
      <c r="P49" s="55" t="n">
        <f aca="false">+P48+P47</f>
        <v>0</v>
      </c>
      <c r="Q49" s="55" t="n">
        <f aca="false">+Q48+Q47</f>
        <v>17330000</v>
      </c>
      <c r="R49" s="55" t="n">
        <f aca="false">+R48+R47</f>
        <v>13593000</v>
      </c>
      <c r="S49" s="55" t="n">
        <f aca="false">+S48+S47</f>
        <v>7956000</v>
      </c>
      <c r="T49" s="55" t="n">
        <f aca="false">+T48+T47</f>
        <v>1583000</v>
      </c>
      <c r="U49" s="55" t="n">
        <f aca="false">+U48+U47</f>
        <v>40799000</v>
      </c>
      <c r="W49" s="54"/>
    </row>
    <row collapsed="false" customFormat="false" customHeight="false" hidden="false" ht="15.95" outlineLevel="0" r="50">
      <c r="A50" s="51" t="s">
        <v>116</v>
      </c>
      <c r="B50" s="51"/>
      <c r="C50" s="61" t="s">
        <v>117</v>
      </c>
      <c r="D50" s="53" t="n">
        <f aca="false">'4. melléklet'!F50</f>
        <v>498850000</v>
      </c>
      <c r="E50" s="53" t="n">
        <v>50000</v>
      </c>
      <c r="F50" s="53" t="n">
        <v>0</v>
      </c>
      <c r="G50" s="53" t="n">
        <v>0</v>
      </c>
      <c r="H50" s="53" t="n">
        <v>3200000</v>
      </c>
      <c r="I50" s="53" t="n">
        <v>11000000</v>
      </c>
      <c r="J50" s="53" t="n">
        <v>16500000</v>
      </c>
      <c r="K50" s="53" t="n">
        <v>2000000</v>
      </c>
      <c r="L50" s="53" t="n">
        <f aca="false">SUM(E50:K50)</f>
        <v>32750000</v>
      </c>
      <c r="M50" s="53" t="n">
        <f aca="false">'4. melléklet'!N50</f>
        <v>547883000</v>
      </c>
      <c r="N50" s="53" t="n">
        <v>66165</v>
      </c>
      <c r="O50" s="53" t="n">
        <v>0</v>
      </c>
      <c r="P50" s="53" t="n">
        <v>0</v>
      </c>
      <c r="Q50" s="53" t="n">
        <v>3304253</v>
      </c>
      <c r="R50" s="53" t="n">
        <v>11000000</v>
      </c>
      <c r="S50" s="53" t="n">
        <v>20064518</v>
      </c>
      <c r="T50" s="53" t="n">
        <v>2352106</v>
      </c>
      <c r="U50" s="53" t="n">
        <f aca="false">SUM(N50:T50)</f>
        <v>36787042</v>
      </c>
      <c r="W50" s="54"/>
    </row>
    <row collapsed="false" customFormat="false" customHeight="false" hidden="false" ht="15.95" outlineLevel="0" r="51">
      <c r="A51" s="51" t="s">
        <v>118</v>
      </c>
      <c r="B51" s="51"/>
      <c r="C51" s="61" t="s">
        <v>119</v>
      </c>
      <c r="D51" s="53" t="n">
        <f aca="false">'4. melléklet'!F51</f>
        <v>84720000</v>
      </c>
      <c r="E51" s="53" t="n">
        <v>200000</v>
      </c>
      <c r="F51" s="53" t="n">
        <v>0</v>
      </c>
      <c r="G51" s="53" t="n">
        <v>0</v>
      </c>
      <c r="H51" s="53" t="n">
        <v>133000</v>
      </c>
      <c r="I51" s="53" t="n">
        <v>1996000</v>
      </c>
      <c r="J51" s="53" t="n">
        <v>4538000</v>
      </c>
      <c r="K51" s="53" t="n">
        <v>250000</v>
      </c>
      <c r="L51" s="53" t="n">
        <f aca="false">SUM(E51:K51)</f>
        <v>7117000</v>
      </c>
      <c r="M51" s="53" t="n">
        <f aca="false">'4. melléklet'!N51</f>
        <v>98087450</v>
      </c>
      <c r="N51" s="53" t="n">
        <v>0</v>
      </c>
      <c r="O51" s="53" t="n">
        <v>0</v>
      </c>
      <c r="P51" s="53" t="n">
        <v>0</v>
      </c>
      <c r="Q51" s="53" t="n">
        <v>133000</v>
      </c>
      <c r="R51" s="53" t="n">
        <v>1996000</v>
      </c>
      <c r="S51" s="53" t="n">
        <v>5136240</v>
      </c>
      <c r="T51" s="53" t="n">
        <v>250000</v>
      </c>
      <c r="U51" s="53" t="n">
        <f aca="false">SUM(N51:T51)</f>
        <v>7515240</v>
      </c>
      <c r="W51" s="54"/>
    </row>
    <row collapsed="false" customFormat="true" customHeight="true" hidden="false" ht="23.25" outlineLevel="0" r="52" s="56">
      <c r="A52" s="50" t="s">
        <v>120</v>
      </c>
      <c r="B52" s="50"/>
      <c r="C52" s="50"/>
      <c r="D52" s="55" t="n">
        <f aca="false">+D51+D50</f>
        <v>583570000</v>
      </c>
      <c r="E52" s="55" t="n">
        <f aca="false">+E51+E50</f>
        <v>250000</v>
      </c>
      <c r="F52" s="55" t="n">
        <f aca="false">+F51+F50</f>
        <v>0</v>
      </c>
      <c r="G52" s="55" t="n">
        <f aca="false">+G51+G50</f>
        <v>0</v>
      </c>
      <c r="H52" s="55" t="n">
        <f aca="false">+H51+H50</f>
        <v>3333000</v>
      </c>
      <c r="I52" s="55" t="n">
        <f aca="false">+I51+I50</f>
        <v>12996000</v>
      </c>
      <c r="J52" s="55" t="n">
        <f aca="false">+J51+J50</f>
        <v>21038000</v>
      </c>
      <c r="K52" s="55" t="n">
        <f aca="false">+K51+K50</f>
        <v>2250000</v>
      </c>
      <c r="L52" s="55" t="n">
        <f aca="false">+L51+L50</f>
        <v>39867000</v>
      </c>
      <c r="M52" s="55" t="n">
        <f aca="false">+M51+M50</f>
        <v>645970450</v>
      </c>
      <c r="N52" s="55" t="n">
        <f aca="false">+N51+N50</f>
        <v>66165</v>
      </c>
      <c r="O52" s="55" t="n">
        <f aca="false">+O51+O50</f>
        <v>0</v>
      </c>
      <c r="P52" s="55" t="n">
        <f aca="false">+P51+P50</f>
        <v>0</v>
      </c>
      <c r="Q52" s="55" t="n">
        <f aca="false">+Q51+Q50</f>
        <v>3437253</v>
      </c>
      <c r="R52" s="55" t="n">
        <f aca="false">+R51+R50</f>
        <v>12996000</v>
      </c>
      <c r="S52" s="55" t="n">
        <f aca="false">+S51+S50</f>
        <v>25200758</v>
      </c>
      <c r="T52" s="55" t="n">
        <f aca="false">+T51+T50</f>
        <v>2602106</v>
      </c>
      <c r="U52" s="55" t="n">
        <f aca="false">+U51+U50</f>
        <v>44302282</v>
      </c>
      <c r="W52" s="54"/>
    </row>
    <row collapsed="false" customFormat="true" customHeight="false" hidden="false" ht="15.95" outlineLevel="0" r="53" s="56">
      <c r="A53" s="62" t="s">
        <v>121</v>
      </c>
      <c r="B53" s="50"/>
      <c r="C53" s="63" t="s">
        <v>161</v>
      </c>
      <c r="D53" s="55" t="n">
        <f aca="false">'4. melléklet'!F53</f>
        <v>970981000</v>
      </c>
      <c r="E53" s="55" t="n">
        <v>400000</v>
      </c>
      <c r="F53" s="55" t="n">
        <v>0</v>
      </c>
      <c r="G53" s="55" t="n">
        <v>0</v>
      </c>
      <c r="H53" s="55" t="n">
        <v>3321000</v>
      </c>
      <c r="I53" s="55" t="n">
        <v>19591000</v>
      </c>
      <c r="J53" s="55" t="n">
        <v>33129000</v>
      </c>
      <c r="K53" s="55" t="n">
        <v>1015000</v>
      </c>
      <c r="L53" s="55" t="n">
        <f aca="false">SUM(E53:K53)</f>
        <v>57456000</v>
      </c>
      <c r="M53" s="55" t="n">
        <f aca="false">'4. melléklet'!N53</f>
        <v>1520970431</v>
      </c>
      <c r="N53" s="55" t="n">
        <v>400000</v>
      </c>
      <c r="O53" s="55" t="n">
        <v>0</v>
      </c>
      <c r="P53" s="55" t="n">
        <v>0</v>
      </c>
      <c r="Q53" s="55" t="n">
        <v>3321000</v>
      </c>
      <c r="R53" s="55" t="n">
        <v>19591000</v>
      </c>
      <c r="S53" s="55" t="n">
        <v>33129000</v>
      </c>
      <c r="T53" s="55" t="n">
        <v>1015000</v>
      </c>
      <c r="U53" s="55" t="n">
        <f aca="false">SUM(N53:T53)</f>
        <v>57456000</v>
      </c>
      <c r="W53" s="54"/>
    </row>
    <row collapsed="false" customFormat="true" customHeight="false" hidden="false" ht="15.95" outlineLevel="0" r="54" s="56">
      <c r="A54" s="50" t="s">
        <v>123</v>
      </c>
      <c r="B54" s="50"/>
      <c r="C54" s="64" t="s">
        <v>124</v>
      </c>
      <c r="D54" s="55" t="n">
        <f aca="false">'4. melléklet'!F54</f>
        <v>763175000</v>
      </c>
      <c r="E54" s="55" t="n">
        <v>962000</v>
      </c>
      <c r="F54" s="55" t="n">
        <v>0</v>
      </c>
      <c r="G54" s="55" t="n">
        <v>992000</v>
      </c>
      <c r="H54" s="55" t="n">
        <v>910000</v>
      </c>
      <c r="I54" s="55" t="n">
        <v>36167000</v>
      </c>
      <c r="J54" s="55" t="n">
        <v>8946000</v>
      </c>
      <c r="K54" s="55" t="n">
        <v>3671000</v>
      </c>
      <c r="L54" s="55" t="n">
        <f aca="false">SUM(E54:K54)</f>
        <v>51648000</v>
      </c>
      <c r="M54" s="55" t="n">
        <f aca="false">'4. melléklet'!N54</f>
        <v>816732000</v>
      </c>
      <c r="N54" s="55" t="n">
        <v>962000</v>
      </c>
      <c r="O54" s="55" t="n">
        <v>0</v>
      </c>
      <c r="P54" s="55" t="n">
        <v>992000</v>
      </c>
      <c r="Q54" s="55" t="n">
        <v>910000</v>
      </c>
      <c r="R54" s="55" t="n">
        <v>36167000</v>
      </c>
      <c r="S54" s="55" t="n">
        <v>8946000</v>
      </c>
      <c r="T54" s="55" t="n">
        <v>3671000</v>
      </c>
      <c r="U54" s="55" t="n">
        <f aca="false">SUM(N54:T54)</f>
        <v>51648000</v>
      </c>
      <c r="W54" s="54"/>
    </row>
    <row collapsed="false" customFormat="false" customHeight="false" hidden="false" ht="15.95" outlineLevel="0" r="55">
      <c r="A55" s="51" t="s">
        <v>125</v>
      </c>
      <c r="B55" s="51"/>
      <c r="C55" s="65" t="s">
        <v>126</v>
      </c>
      <c r="D55" s="53" t="n">
        <f aca="false">'4. melléklet'!F55</f>
        <v>3443019000</v>
      </c>
      <c r="E55" s="53" t="n">
        <v>722000</v>
      </c>
      <c r="F55" s="53" t="n">
        <v>0</v>
      </c>
      <c r="G55" s="53" t="n">
        <v>1534101000</v>
      </c>
      <c r="H55" s="53" t="n">
        <v>128725000</v>
      </c>
      <c r="I55" s="53" t="n">
        <v>121135000</v>
      </c>
      <c r="J55" s="53" t="n">
        <v>398950000</v>
      </c>
      <c r="K55" s="53" t="n">
        <v>68191000</v>
      </c>
      <c r="L55" s="53" t="n">
        <f aca="false">SUM(E55:K55)</f>
        <v>2251824000</v>
      </c>
      <c r="M55" s="53" t="n">
        <f aca="false">'4. melléklet'!N55</f>
        <v>3515590258</v>
      </c>
      <c r="N55" s="53" t="n">
        <v>722000</v>
      </c>
      <c r="O55" s="53" t="n">
        <v>0</v>
      </c>
      <c r="P55" s="53" t="n">
        <v>1534901892</v>
      </c>
      <c r="Q55" s="53" t="n">
        <v>128814700</v>
      </c>
      <c r="R55" s="53" t="n">
        <v>125614272</v>
      </c>
      <c r="S55" s="53" t="n">
        <v>398950000</v>
      </c>
      <c r="T55" s="53" t="n">
        <v>68191000</v>
      </c>
      <c r="U55" s="53" t="n">
        <f aca="false">SUM(N55:T55)</f>
        <v>2257193864</v>
      </c>
      <c r="W55" s="54"/>
    </row>
    <row collapsed="false" customFormat="false" customHeight="false" hidden="false" ht="15.95" outlineLevel="0" r="56">
      <c r="A56" s="51" t="s">
        <v>127</v>
      </c>
      <c r="B56" s="51"/>
      <c r="C56" s="66" t="s">
        <v>128</v>
      </c>
      <c r="D56" s="53" t="n">
        <f aca="false">'4. melléklet'!F56</f>
        <v>232245000</v>
      </c>
      <c r="E56" s="53" t="n">
        <v>13749000</v>
      </c>
      <c r="F56" s="53" t="n">
        <v>138330000</v>
      </c>
      <c r="G56" s="53" t="n">
        <v>350000</v>
      </c>
      <c r="H56" s="53" t="n">
        <v>1075000</v>
      </c>
      <c r="I56" s="53" t="n">
        <v>845000</v>
      </c>
      <c r="J56" s="53" t="n">
        <v>3600000</v>
      </c>
      <c r="K56" s="53" t="n">
        <v>1237000</v>
      </c>
      <c r="L56" s="53" t="n">
        <f aca="false">SUM(E56:K56)</f>
        <v>159186000</v>
      </c>
      <c r="M56" s="53" t="n">
        <f aca="false">'4. melléklet'!N56</f>
        <v>265459727</v>
      </c>
      <c r="N56" s="53" t="n">
        <v>13864319</v>
      </c>
      <c r="O56" s="53" t="n">
        <v>148920216</v>
      </c>
      <c r="P56" s="53" t="n">
        <v>406320</v>
      </c>
      <c r="Q56" s="53" t="n">
        <v>813255</v>
      </c>
      <c r="R56" s="53" t="n">
        <v>1802184</v>
      </c>
      <c r="S56" s="53" t="n">
        <v>4122184</v>
      </c>
      <c r="T56" s="53" t="n">
        <v>1237000</v>
      </c>
      <c r="U56" s="53" t="n">
        <f aca="false">SUM(N56:T56)</f>
        <v>171165478</v>
      </c>
      <c r="W56" s="54"/>
    </row>
    <row collapsed="false" customFormat="false" customHeight="false" hidden="false" ht="15.95" outlineLevel="0" r="57">
      <c r="A57" s="51" t="s">
        <v>129</v>
      </c>
      <c r="B57" s="51"/>
      <c r="C57" s="67" t="s">
        <v>130</v>
      </c>
      <c r="D57" s="53" t="n">
        <f aca="false">'4. melléklet'!F57</f>
        <v>79678000</v>
      </c>
      <c r="E57" s="53" t="n">
        <v>0</v>
      </c>
      <c r="F57" s="53" t="n">
        <v>0</v>
      </c>
      <c r="G57" s="53" t="n">
        <v>44619000</v>
      </c>
      <c r="H57" s="53" t="n">
        <v>0</v>
      </c>
      <c r="I57" s="53" t="n">
        <v>0</v>
      </c>
      <c r="J57" s="53" t="n">
        <v>0</v>
      </c>
      <c r="K57" s="53" t="n">
        <v>0</v>
      </c>
      <c r="L57" s="53" t="n">
        <f aca="false">SUM(E57:K57)</f>
        <v>44619000</v>
      </c>
      <c r="M57" s="53" t="n">
        <f aca="false">'4. melléklet'!N57</f>
        <v>84612473</v>
      </c>
      <c r="N57" s="53" t="n">
        <v>0</v>
      </c>
      <c r="O57" s="53" t="n">
        <v>0</v>
      </c>
      <c r="P57" s="53" t="n">
        <v>47733631</v>
      </c>
      <c r="Q57" s="53" t="n">
        <v>0</v>
      </c>
      <c r="R57" s="53" t="n">
        <v>0</v>
      </c>
      <c r="S57" s="53" t="n">
        <v>0</v>
      </c>
      <c r="T57" s="53" t="n">
        <v>0</v>
      </c>
      <c r="U57" s="53" t="n">
        <f aca="false">SUM(N57:T57)</f>
        <v>47733631</v>
      </c>
      <c r="W57" s="54"/>
    </row>
    <row collapsed="false" customFormat="false" customHeight="false" hidden="false" ht="15.95" outlineLevel="0" r="58">
      <c r="A58" s="51" t="s">
        <v>131</v>
      </c>
      <c r="B58" s="51"/>
      <c r="C58" s="68" t="s">
        <v>132</v>
      </c>
      <c r="D58" s="53" t="n">
        <f aca="false">'4. melléklet'!F58</f>
        <v>138028000</v>
      </c>
      <c r="E58" s="53" t="n">
        <v>65000</v>
      </c>
      <c r="F58" s="53" t="n">
        <v>75094000</v>
      </c>
      <c r="G58" s="53" t="n">
        <v>0</v>
      </c>
      <c r="H58" s="53" t="n">
        <v>0</v>
      </c>
      <c r="I58" s="53" t="n">
        <v>0</v>
      </c>
      <c r="J58" s="53" t="n">
        <v>0</v>
      </c>
      <c r="K58" s="53" t="n">
        <v>0</v>
      </c>
      <c r="L58" s="53" t="n">
        <f aca="false">SUM(E58:K58)</f>
        <v>75159000</v>
      </c>
      <c r="M58" s="53" t="n">
        <f aca="false">'4. melléklet'!N58</f>
        <v>147480560</v>
      </c>
      <c r="N58" s="53" t="n">
        <v>65000</v>
      </c>
      <c r="O58" s="53" t="n">
        <v>81656749</v>
      </c>
      <c r="P58" s="53" t="n">
        <v>0</v>
      </c>
      <c r="Q58" s="53" t="n">
        <v>0</v>
      </c>
      <c r="R58" s="53" t="n">
        <v>0</v>
      </c>
      <c r="S58" s="53" t="n">
        <v>0</v>
      </c>
      <c r="T58" s="53" t="n">
        <v>0</v>
      </c>
      <c r="U58" s="53" t="n">
        <f aca="false">SUM(N58:T58)</f>
        <v>81721749</v>
      </c>
      <c r="W58" s="54"/>
    </row>
    <row collapsed="false" customFormat="false" customHeight="false" hidden="false" ht="15.95" outlineLevel="0" r="59">
      <c r="A59" s="51" t="s">
        <v>133</v>
      </c>
      <c r="B59" s="51"/>
      <c r="C59" s="68" t="s">
        <v>134</v>
      </c>
      <c r="D59" s="53" t="n">
        <f aca="false">'4. melléklet'!F59</f>
        <v>18413000</v>
      </c>
      <c r="E59" s="53" t="n">
        <v>180000</v>
      </c>
      <c r="F59" s="53" t="n">
        <v>3301000</v>
      </c>
      <c r="G59" s="53" t="n">
        <v>1106000</v>
      </c>
      <c r="H59" s="53" t="n">
        <v>0</v>
      </c>
      <c r="I59" s="53" t="n">
        <v>0</v>
      </c>
      <c r="J59" s="53" t="n">
        <v>0</v>
      </c>
      <c r="K59" s="53" t="n">
        <v>0</v>
      </c>
      <c r="L59" s="53" t="n">
        <f aca="false">SUM(E59:K59)</f>
        <v>4587000</v>
      </c>
      <c r="M59" s="53" t="n">
        <f aca="false">'4. melléklet'!N59</f>
        <v>22185000</v>
      </c>
      <c r="N59" s="53" t="n">
        <v>180000</v>
      </c>
      <c r="O59" s="53" t="n">
        <v>3301000</v>
      </c>
      <c r="P59" s="53" t="n">
        <v>1117000</v>
      </c>
      <c r="Q59" s="53" t="n">
        <v>0</v>
      </c>
      <c r="R59" s="53" t="n">
        <v>0</v>
      </c>
      <c r="S59" s="53" t="n">
        <v>0</v>
      </c>
      <c r="T59" s="53" t="n">
        <v>0</v>
      </c>
      <c r="U59" s="53" t="n">
        <f aca="false">SUM(N59:T59)</f>
        <v>4598000</v>
      </c>
      <c r="W59" s="54"/>
    </row>
    <row collapsed="false" customFormat="false" customHeight="false" hidden="false" ht="29.85" outlineLevel="0" r="60">
      <c r="A60" s="51" t="s">
        <v>135</v>
      </c>
      <c r="B60" s="51"/>
      <c r="C60" s="68" t="s">
        <v>136</v>
      </c>
      <c r="D60" s="53" t="n">
        <f aca="false">'4. melléklet'!F60</f>
        <v>50133000</v>
      </c>
      <c r="E60" s="53" t="n">
        <v>60000</v>
      </c>
      <c r="F60" s="53" t="n">
        <v>0</v>
      </c>
      <c r="G60" s="53" t="n">
        <v>1728000</v>
      </c>
      <c r="H60" s="53" t="n">
        <v>0</v>
      </c>
      <c r="I60" s="53" t="n">
        <v>0</v>
      </c>
      <c r="J60" s="53" t="n">
        <v>0</v>
      </c>
      <c r="K60" s="53" t="n">
        <v>0</v>
      </c>
      <c r="L60" s="53" t="n">
        <f aca="false">SUM(E60:K60)</f>
        <v>1788000</v>
      </c>
      <c r="M60" s="53" t="n">
        <f aca="false">'4. melléklet'!N60</f>
        <v>52948701</v>
      </c>
      <c r="N60" s="53" t="n">
        <v>60000</v>
      </c>
      <c r="O60" s="53" t="n">
        <v>0</v>
      </c>
      <c r="P60" s="53" t="n">
        <v>1728000</v>
      </c>
      <c r="Q60" s="53" t="n">
        <v>0</v>
      </c>
      <c r="R60" s="53" t="n">
        <v>0</v>
      </c>
      <c r="S60" s="53" t="n">
        <v>0</v>
      </c>
      <c r="T60" s="53" t="n">
        <v>0</v>
      </c>
      <c r="U60" s="53" t="n">
        <f aca="false">SUM(N60:T60)</f>
        <v>1788000</v>
      </c>
      <c r="W60" s="54"/>
    </row>
    <row collapsed="false" customFormat="true" customHeight="true" hidden="false" ht="36.75" outlineLevel="0" r="61" s="56">
      <c r="A61" s="49" t="s">
        <v>137</v>
      </c>
      <c r="B61" s="49"/>
      <c r="C61" s="49"/>
      <c r="D61" s="55" t="n">
        <f aca="false">+D60+D59+D58+D57+D56+D55</f>
        <v>3961516000</v>
      </c>
      <c r="E61" s="55" t="n">
        <f aca="false">+E60+E59+E58+E57+E56+E55</f>
        <v>14776000</v>
      </c>
      <c r="F61" s="55" t="n">
        <f aca="false">+F60+F59+F58+F57+F56+F55</f>
        <v>216725000</v>
      </c>
      <c r="G61" s="55" t="n">
        <f aca="false">+G60+G59+G58+G57+G56+G55</f>
        <v>1581904000</v>
      </c>
      <c r="H61" s="55" t="n">
        <f aca="false">+H60+H59+H58+H57+H56+H55</f>
        <v>129800000</v>
      </c>
      <c r="I61" s="55" t="n">
        <f aca="false">+I60+I59+I58+I57+I56+I55</f>
        <v>121980000</v>
      </c>
      <c r="J61" s="55" t="n">
        <f aca="false">+J60+J59+J58+J57+J56+J55</f>
        <v>402550000</v>
      </c>
      <c r="K61" s="55" t="n">
        <f aca="false">+K60+K59+K58+K57+K56+K55</f>
        <v>69428000</v>
      </c>
      <c r="L61" s="55" t="n">
        <f aca="false">+L60+L59+L58+L57+L56+L55</f>
        <v>2537163000</v>
      </c>
      <c r="M61" s="55" t="n">
        <f aca="false">+M60+M59+M58+M57+M56+M55</f>
        <v>4088276719</v>
      </c>
      <c r="N61" s="55" t="n">
        <f aca="false">+N60+N59+N58+N57+N56+N55</f>
        <v>14891319</v>
      </c>
      <c r="O61" s="55" t="n">
        <f aca="false">+O60+O59+O58+O57+O56+O55</f>
        <v>233877965</v>
      </c>
      <c r="P61" s="55" t="n">
        <f aca="false">+P60+P59+P58+P57+P56+P55</f>
        <v>1585886843</v>
      </c>
      <c r="Q61" s="55" t="n">
        <f aca="false">+Q60+Q59+Q58+Q57+Q56+Q55</f>
        <v>129627955</v>
      </c>
      <c r="R61" s="55" t="n">
        <f aca="false">+R60+R59+R58+R57+R56+R55</f>
        <v>127416456</v>
      </c>
      <c r="S61" s="55" t="n">
        <f aca="false">+S60+S59+S58+S57+S56+S55</f>
        <v>403072184</v>
      </c>
      <c r="T61" s="55" t="n">
        <f aca="false">+T60+T59+T58+T57+T56+T55</f>
        <v>69428000</v>
      </c>
      <c r="U61" s="55" t="n">
        <f aca="false">+U60+U59+U58+U57+U56+U55</f>
        <v>2564200722</v>
      </c>
      <c r="W61" s="54"/>
    </row>
    <row collapsed="false" customFormat="true" customHeight="false" hidden="false" ht="15.95" outlineLevel="0" r="62" s="56">
      <c r="A62" s="50" t="s">
        <v>138</v>
      </c>
      <c r="B62" s="50"/>
      <c r="C62" s="50"/>
      <c r="D62" s="55" t="n">
        <f aca="false">+D61+D54+D53+D52+D49+D44+D43</f>
        <v>8084886000</v>
      </c>
      <c r="E62" s="55" t="n">
        <f aca="false">+E61+E54+E53+E52+E49+E44+E43</f>
        <v>17060000</v>
      </c>
      <c r="F62" s="55" t="n">
        <f aca="false">+F61+F54+F53+F52+F49+F44+F43</f>
        <v>233086000</v>
      </c>
      <c r="G62" s="55" t="n">
        <f aca="false">+G61+G54+G53+G52+G49+G44+G43</f>
        <v>2298223000</v>
      </c>
      <c r="H62" s="55" t="n">
        <f aca="false">+H61+H54+H53+H52+H49+H44+H43</f>
        <v>235696000</v>
      </c>
      <c r="I62" s="55" t="n">
        <f aca="false">+I61+I54+I53+I52+I49+I44+I43</f>
        <v>227796000</v>
      </c>
      <c r="J62" s="55" t="n">
        <f aca="false">+J61+J54+J53+J52+J49+J44+J43</f>
        <v>543501000</v>
      </c>
      <c r="K62" s="55" t="n">
        <f aca="false">+K61+K54+K53+K52+K49+K44+K43</f>
        <v>100333000</v>
      </c>
      <c r="L62" s="55" t="n">
        <f aca="false">+L61+L54+L53+L52+L49+L44+L43</f>
        <v>3655695000</v>
      </c>
      <c r="M62" s="55" t="n">
        <f aca="false">+M61+M54+M53+M52+M49+M44+M43</f>
        <v>9109385712</v>
      </c>
      <c r="N62" s="55" t="n">
        <f aca="false">+N61+N54+N53+N52+N49+N44+N43</f>
        <v>16727484</v>
      </c>
      <c r="O62" s="55" t="n">
        <f aca="false">+O61+O54+O53+O52+O49+O44+O43</f>
        <v>250238965</v>
      </c>
      <c r="P62" s="55" t="n">
        <f aca="false">+P61+P54+P53+P52+P49+P44+P43</f>
        <v>2302209522</v>
      </c>
      <c r="Q62" s="55" t="n">
        <f aca="false">+Q61+Q54+Q53+Q52+Q49+Q44+Q43</f>
        <v>238716389</v>
      </c>
      <c r="R62" s="55" t="n">
        <f aca="false">+R61+R54+R53+R52+R49+R44+R43</f>
        <v>233461582</v>
      </c>
      <c r="S62" s="55" t="n">
        <f aca="false">+S61+S54+S53+S52+S49+S44+S43</f>
        <v>551602982</v>
      </c>
      <c r="T62" s="55" t="n">
        <f aca="false">+T61+T54+T53+T52+T49+T44+T43</f>
        <v>100877136</v>
      </c>
      <c r="U62" s="55" t="n">
        <f aca="false">+U61+U54+U53+U52+U49+U44+U43</f>
        <v>3693834060</v>
      </c>
      <c r="W62" s="54"/>
    </row>
    <row collapsed="false" customFormat="true" customHeight="true" hidden="false" ht="18" outlineLevel="0" r="63" s="56">
      <c r="A63" s="50" t="s">
        <v>139</v>
      </c>
      <c r="B63" s="50"/>
      <c r="C63" s="64" t="s">
        <v>140</v>
      </c>
      <c r="D63" s="55" t="n">
        <f aca="false">'4. melléklet'!F63</f>
        <v>599782000</v>
      </c>
      <c r="E63" s="55" t="n">
        <v>12000</v>
      </c>
      <c r="F63" s="55" t="n">
        <v>0</v>
      </c>
      <c r="G63" s="55" t="n">
        <v>1181000</v>
      </c>
      <c r="H63" s="55" t="n">
        <v>2512000</v>
      </c>
      <c r="I63" s="55" t="n">
        <v>20271000</v>
      </c>
      <c r="J63" s="55" t="n">
        <v>32166000</v>
      </c>
      <c r="K63" s="55" t="n">
        <v>3441000</v>
      </c>
      <c r="L63" s="55" t="n">
        <f aca="false">SUM(E63:K63)</f>
        <v>59583000</v>
      </c>
      <c r="M63" s="55" t="n">
        <f aca="false">'4. melléklet'!N63</f>
        <v>742920000</v>
      </c>
      <c r="N63" s="55" t="n">
        <v>12000</v>
      </c>
      <c r="O63" s="55" t="n">
        <v>0</v>
      </c>
      <c r="P63" s="55" t="n">
        <v>1181000</v>
      </c>
      <c r="Q63" s="55" t="n">
        <v>3252000</v>
      </c>
      <c r="R63" s="55" t="n">
        <v>22291000</v>
      </c>
      <c r="S63" s="55" t="n">
        <v>33959000</v>
      </c>
      <c r="T63" s="55" t="n">
        <v>3836000</v>
      </c>
      <c r="U63" s="55" t="n">
        <f aca="false">SUM(N63:T63)</f>
        <v>64531000</v>
      </c>
      <c r="W63" s="54"/>
    </row>
    <row collapsed="false" customFormat="true" customHeight="true" hidden="false" ht="24" outlineLevel="0" r="64" s="56">
      <c r="A64" s="50" t="s">
        <v>141</v>
      </c>
      <c r="B64" s="50"/>
      <c r="C64" s="50"/>
      <c r="D64" s="55" t="n">
        <f aca="false">D63+D62</f>
        <v>8684668000</v>
      </c>
      <c r="E64" s="55" t="n">
        <f aca="false">E63+E62</f>
        <v>17072000</v>
      </c>
      <c r="F64" s="55" t="n">
        <f aca="false">F63+F62</f>
        <v>233086000</v>
      </c>
      <c r="G64" s="55" t="n">
        <f aca="false">G63+G62</f>
        <v>2299404000</v>
      </c>
      <c r="H64" s="55" t="n">
        <f aca="false">H63+H62</f>
        <v>238208000</v>
      </c>
      <c r="I64" s="55" t="n">
        <f aca="false">I63+I62</f>
        <v>248067000</v>
      </c>
      <c r="J64" s="55" t="n">
        <f aca="false">J63+J62</f>
        <v>575667000</v>
      </c>
      <c r="K64" s="55" t="n">
        <f aca="false">K63+K62</f>
        <v>103774000</v>
      </c>
      <c r="L64" s="55" t="n">
        <f aca="false">L63+L62</f>
        <v>3715278000</v>
      </c>
      <c r="M64" s="55" t="n">
        <f aca="false">M63+M62</f>
        <v>9852305712</v>
      </c>
      <c r="N64" s="55" t="n">
        <f aca="false">N63+N62</f>
        <v>16739484</v>
      </c>
      <c r="O64" s="55" t="n">
        <f aca="false">O63+O62</f>
        <v>250238965</v>
      </c>
      <c r="P64" s="55" t="n">
        <f aca="false">P63+P62</f>
        <v>2303390522</v>
      </c>
      <c r="Q64" s="55" t="n">
        <f aca="false">Q63+Q62</f>
        <v>241968389</v>
      </c>
      <c r="R64" s="55" t="n">
        <f aca="false">R63+R62</f>
        <v>255752582</v>
      </c>
      <c r="S64" s="55" t="n">
        <f aca="false">S63+S62</f>
        <v>585561982</v>
      </c>
      <c r="T64" s="55" t="n">
        <f aca="false">T63+T62</f>
        <v>104713136</v>
      </c>
      <c r="U64" s="55" t="n">
        <f aca="false">U63+U62</f>
        <v>3758365060</v>
      </c>
      <c r="W64" s="54"/>
    </row>
    <row collapsed="false" customFormat="false" customHeight="true" hidden="false" ht="15.75" outlineLevel="0" r="65">
      <c r="A65" s="69" t="s">
        <v>142</v>
      </c>
      <c r="B65" s="69"/>
      <c r="C65" s="69"/>
      <c r="D65" s="53" t="n">
        <f aca="false">D64-D67</f>
        <v>8453669000</v>
      </c>
      <c r="E65" s="53" t="n">
        <f aca="false">E64-E67</f>
        <v>17067481</v>
      </c>
      <c r="F65" s="53" t="n">
        <f aca="false">F64-F67</f>
        <v>233086000</v>
      </c>
      <c r="G65" s="53" t="n">
        <f aca="false">G64-G67</f>
        <v>2298962758</v>
      </c>
      <c r="H65" s="53" t="n">
        <f aca="false">H64-H67</f>
        <v>237269625</v>
      </c>
      <c r="I65" s="53" t="n">
        <f aca="false">I64-I67</f>
        <v>240494160</v>
      </c>
      <c r="J65" s="53" t="n">
        <f aca="false">J64-J67</f>
        <v>563650267</v>
      </c>
      <c r="K65" s="53" t="n">
        <f aca="false">K64-K67</f>
        <v>102488487</v>
      </c>
      <c r="L65" s="53" t="n">
        <f aca="false">L64-L67</f>
        <v>3693018778</v>
      </c>
      <c r="M65" s="53" t="n">
        <f aca="false">M64-M67</f>
        <v>9621306712</v>
      </c>
      <c r="N65" s="53" t="n">
        <f aca="false">N64-N67</f>
        <v>16734965</v>
      </c>
      <c r="O65" s="53" t="n">
        <f aca="false">O64-O67</f>
        <v>250238965</v>
      </c>
      <c r="P65" s="53" t="n">
        <f aca="false">P64-P67</f>
        <v>2302949280</v>
      </c>
      <c r="Q65" s="53" t="n">
        <f aca="false">Q64-Q67</f>
        <v>241030014</v>
      </c>
      <c r="R65" s="53" t="n">
        <f aca="false">R64-R67</f>
        <v>248179742</v>
      </c>
      <c r="S65" s="53" t="n">
        <f aca="false">S64-S67</f>
        <v>573545249</v>
      </c>
      <c r="T65" s="53" t="n">
        <f aca="false">T64-T67</f>
        <v>103427623</v>
      </c>
      <c r="U65" s="53" t="n">
        <f aca="false">U64-U67</f>
        <v>3736105838</v>
      </c>
    </row>
    <row collapsed="false" customFormat="false" customHeight="true" hidden="false" ht="17.25" outlineLevel="0" r="66">
      <c r="A66" s="69" t="s">
        <v>143</v>
      </c>
      <c r="B66" s="69"/>
      <c r="C66" s="69"/>
      <c r="D66" s="53" t="n">
        <v>0</v>
      </c>
      <c r="E66" s="53" t="n">
        <v>0</v>
      </c>
      <c r="F66" s="53" t="n">
        <v>0</v>
      </c>
      <c r="G66" s="53" t="n">
        <v>0</v>
      </c>
      <c r="H66" s="53" t="n">
        <v>0</v>
      </c>
      <c r="I66" s="53" t="n">
        <v>0</v>
      </c>
      <c r="J66" s="53" t="n">
        <v>0</v>
      </c>
      <c r="K66" s="53" t="n">
        <v>0</v>
      </c>
      <c r="L66" s="53" t="n">
        <v>0</v>
      </c>
      <c r="M66" s="53" t="n">
        <v>0</v>
      </c>
      <c r="N66" s="53" t="n">
        <v>0</v>
      </c>
      <c r="O66" s="53" t="n">
        <v>0</v>
      </c>
      <c r="P66" s="53" t="n">
        <v>0</v>
      </c>
      <c r="Q66" s="53" t="n">
        <v>0</v>
      </c>
      <c r="R66" s="53" t="n">
        <v>0</v>
      </c>
      <c r="S66" s="53" t="n">
        <v>0</v>
      </c>
      <c r="T66" s="53" t="n">
        <v>0</v>
      </c>
      <c r="U66" s="53" t="n">
        <v>0</v>
      </c>
    </row>
    <row collapsed="false" customFormat="false" customHeight="true" hidden="false" ht="21" outlineLevel="0" r="67">
      <c r="A67" s="69" t="s">
        <v>144</v>
      </c>
      <c r="B67" s="69"/>
      <c r="C67" s="69"/>
      <c r="D67" s="53" t="n">
        <v>230999000</v>
      </c>
      <c r="E67" s="53" t="n">
        <v>4519</v>
      </c>
      <c r="F67" s="53" t="n">
        <v>0</v>
      </c>
      <c r="G67" s="53" t="n">
        <v>441242</v>
      </c>
      <c r="H67" s="53" t="n">
        <v>938375</v>
      </c>
      <c r="I67" s="53" t="n">
        <v>7572840</v>
      </c>
      <c r="J67" s="53" t="n">
        <v>12016733</v>
      </c>
      <c r="K67" s="53" t="n">
        <v>1285513</v>
      </c>
      <c r="L67" s="53" t="n">
        <f aca="false">SUM(E67:K67)</f>
        <v>22259222</v>
      </c>
      <c r="M67" s="53" t="n">
        <v>230999000</v>
      </c>
      <c r="N67" s="53" t="n">
        <v>4519</v>
      </c>
      <c r="O67" s="53" t="n">
        <v>0</v>
      </c>
      <c r="P67" s="53" t="n">
        <v>441242</v>
      </c>
      <c r="Q67" s="53" t="n">
        <v>938375</v>
      </c>
      <c r="R67" s="53" t="n">
        <v>7572840</v>
      </c>
      <c r="S67" s="53" t="n">
        <v>12016733</v>
      </c>
      <c r="T67" s="53" t="n">
        <v>1285513</v>
      </c>
      <c r="U67" s="53" t="n">
        <f aca="false">SUM(N67:T67)</f>
        <v>22259222</v>
      </c>
    </row>
  </sheetData>
  <mergeCells count="22">
    <mergeCell ref="A1:U1"/>
    <mergeCell ref="A2:U2"/>
    <mergeCell ref="A4:U4"/>
    <mergeCell ref="A5:U5"/>
    <mergeCell ref="A7:A9"/>
    <mergeCell ref="B7:B9"/>
    <mergeCell ref="C7:C9"/>
    <mergeCell ref="D7:D9"/>
    <mergeCell ref="E7:L7"/>
    <mergeCell ref="M7:M9"/>
    <mergeCell ref="N7:U7"/>
    <mergeCell ref="E8:L8"/>
    <mergeCell ref="N8:U8"/>
    <mergeCell ref="A43:C43"/>
    <mergeCell ref="A49:C49"/>
    <mergeCell ref="A52:C52"/>
    <mergeCell ref="A61:C61"/>
    <mergeCell ref="A62:C62"/>
    <mergeCell ref="A64:C64"/>
    <mergeCell ref="A65:C65"/>
    <mergeCell ref="A66:C66"/>
    <mergeCell ref="A67:C67"/>
  </mergeCells>
  <printOptions headings="false" gridLines="false" gridLinesSet="true" horizontalCentered="true" verticalCentered="false"/>
  <pageMargins left="0.708333333333333" right="0.708333333333333" top="0.551388888888889" bottom="0.551388888888889" header="0.511805555555555" footer="0.511805555555555"/>
  <pageSetup blackAndWhite="false" cellComments="none" copies="1" draft="false" firstPageNumber="0" fitToHeight="1" fitToWidth="1" horizontalDpi="300" orientation="landscape" pageOrder="downThenOver" paperSize="8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revision>0</cp:revision>
</cp:coreProperties>
</file>