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indoklás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<sst xmlns="http://schemas.openxmlformats.org/spreadsheetml/2006/main" count="395" uniqueCount="180">
  <si>
    <t>Megnevezés</t>
  </si>
  <si>
    <t>Normatív állami hozzájárulás</t>
  </si>
  <si>
    <t>Bevételek mindösszesen:</t>
  </si>
  <si>
    <t>Szociális étkeztetés</t>
  </si>
  <si>
    <t>Állami hozzájárulások összesen:</t>
  </si>
  <si>
    <t>Személyi juttatások összesen:</t>
  </si>
  <si>
    <t>Munkaadót terhelő járulékok:</t>
  </si>
  <si>
    <t>Karbantartási,kisjavítási szolgáltatások</t>
  </si>
  <si>
    <t>Dologi és egyéb folyó kiadások összesen:</t>
  </si>
  <si>
    <t>Működési kiadások összesen:</t>
  </si>
  <si>
    <t>Felhalmozási kiadások összesen:</t>
  </si>
  <si>
    <t>Kiadások mindösszesen:</t>
  </si>
  <si>
    <t>szükség szerint bázis</t>
  </si>
  <si>
    <t>Egyéb kommunikációs szolgáltatások</t>
  </si>
  <si>
    <t xml:space="preserve">Támogatásértékű működési kiadás helyi önk. </t>
  </si>
  <si>
    <t>Társadalom,szoc.pol.,egyéb juttatások</t>
  </si>
  <si>
    <t>Felújítási kiadások összesen:</t>
  </si>
  <si>
    <t>Beruházási kiadások összesen:</t>
  </si>
  <si>
    <t>Működési tartalékok</t>
  </si>
  <si>
    <t>Felhalmozási tartalék</t>
  </si>
  <si>
    <t>Szociális hozzájárulási adó</t>
  </si>
  <si>
    <t>bér 27 %-a</t>
  </si>
  <si>
    <t>1 fő 8 órás</t>
  </si>
  <si>
    <t>Foglalkoztatást helyettesítő támogatás</t>
  </si>
  <si>
    <t>Önkormányzati hivatal működésének támogatása</t>
  </si>
  <si>
    <t>045160  Közutak, hidak, alagutak üzemeltetése, fenntartása</t>
  </si>
  <si>
    <t>Ingatlanok felújítása</t>
  </si>
  <si>
    <t>Ingatlanok beszerzése, létesítése</t>
  </si>
  <si>
    <t>Beruházási célú előzetesen felszámított ÁFA</t>
  </si>
  <si>
    <t>Felújítási célú előzetesen felszámított ÁFA</t>
  </si>
  <si>
    <t>Egyéb dologi kiadások</t>
  </si>
  <si>
    <t>01130 Önkormányzatok és önkormányzati hivatalok jogalkotó és általános igazgatási tevékenysége</t>
  </si>
  <si>
    <t>Dologi és egyéb folyó kiadások</t>
  </si>
  <si>
    <t>Választott tisztségviselők juttatásai</t>
  </si>
  <si>
    <t>Külső személyi juttatások</t>
  </si>
  <si>
    <t>Munkáltatót terhelő SZJA</t>
  </si>
  <si>
    <t>Szakmai anyagok beszerzése</t>
  </si>
  <si>
    <t>Üzemeltetési anyagok beszerzése</t>
  </si>
  <si>
    <t>Informatikai szolgáltatások igénybevétele</t>
  </si>
  <si>
    <t>kiadványok, információ hordozók</t>
  </si>
  <si>
    <t>Közüzemi díjak</t>
  </si>
  <si>
    <t>áram, gáz, víz, szennyvíz</t>
  </si>
  <si>
    <t>eszközök, rendszer karbantartások</t>
  </si>
  <si>
    <t>Szakmai tevékenységet segítő szolgáltatások</t>
  </si>
  <si>
    <t>postaktg.</t>
  </si>
  <si>
    <t>Kiküldetések kiadásai</t>
  </si>
  <si>
    <t>066020 Város-, községgazdálkodási egyéb szolgáltatások</t>
  </si>
  <si>
    <t>Egyéb szolgáltatások</t>
  </si>
  <si>
    <t>Működési célú előzetesen felszámított ÁFA</t>
  </si>
  <si>
    <t>Egyéb pénzügyi  műveletek kiadásai</t>
  </si>
  <si>
    <t>047410 Ár- és belvízvédelemmel összefüggő tevékenységek</t>
  </si>
  <si>
    <t>Működési célú előzetesen felszám. ÁFA</t>
  </si>
  <si>
    <t>064010 Közvilágítás</t>
  </si>
  <si>
    <t xml:space="preserve"> 107055 Falugondnoki, tanyagondnoki szolgáltatás</t>
  </si>
  <si>
    <t>Törvény szerinti illetmények, munkabérek</t>
  </si>
  <si>
    <t>Béren kívüli juttatások</t>
  </si>
  <si>
    <t>cafeteria</t>
  </si>
  <si>
    <t>072111 Háziorvosi alapellátás</t>
  </si>
  <si>
    <t>082092 Közművelődés-hagyományos közösségi kulturális értékek gondozása</t>
  </si>
  <si>
    <t>telefondíj</t>
  </si>
  <si>
    <t>karbantartás szükség szerint</t>
  </si>
  <si>
    <t>Bérleti és lízing díjak</t>
  </si>
  <si>
    <t>051040 Nem veszélyes hulladék kezelése, ártalmatlanítása</t>
  </si>
  <si>
    <t>107051 Szociális étkeztetés</t>
  </si>
  <si>
    <t>104052 Családtámogatások</t>
  </si>
  <si>
    <t>Pénzbeli és természetbeni gyermekvédelmi támogatás</t>
  </si>
  <si>
    <t>Óvodáztatási támogatás</t>
  </si>
  <si>
    <t>105010 Munkanélküli aktív korúak ellátásai</t>
  </si>
  <si>
    <t>Rendszeres szociális segély</t>
  </si>
  <si>
    <t>106020 Lakásfenntartással, lakhatással összefüggő ellátások</t>
  </si>
  <si>
    <t>Lakásfenntartási támogatás</t>
  </si>
  <si>
    <t>107060 Egyéb szociális pénzbeli ellátások, támogatások</t>
  </si>
  <si>
    <t>Munkanélküliséggel kapcsolatos ellátások</t>
  </si>
  <si>
    <t>Egyéb nem intézményi ellátások</t>
  </si>
  <si>
    <t>Lakhatással kapcsolatos ellátások</t>
  </si>
  <si>
    <t>Családi támogatások</t>
  </si>
  <si>
    <t>Betegséggel kapcsolatos ellátások</t>
  </si>
  <si>
    <t>Helyi megállapítású közgyógyellátás</t>
  </si>
  <si>
    <t>Köztemetés</t>
  </si>
  <si>
    <t>Működési c. kölcsön nyújtása háztartásnak</t>
  </si>
  <si>
    <t>107052 Házi segítségnyújtás</t>
  </si>
  <si>
    <t>Műk. c. egyéb támogatások ÁH belülre</t>
  </si>
  <si>
    <t>Műk. c. támogatás nyújtása társulásnak</t>
  </si>
  <si>
    <t>041232 Start-munka program - Téli közfoglalkoztatás</t>
  </si>
  <si>
    <t>041233 Hosszabb időtartamú közfoglalkoztatás</t>
  </si>
  <si>
    <t>Munkaadót terhelő járulékok</t>
  </si>
  <si>
    <t>052080 Szennyvízcsatorna építése, fenntartása, üzemeltetése</t>
  </si>
  <si>
    <t>Műk. c. egyéb támogatás egyéb vállalkozásnak</t>
  </si>
  <si>
    <t>063080 Vízellátással kapcsolatos közmű építése, fenntartása, üzemeltetése</t>
  </si>
  <si>
    <t>Immateriális javak beszerzése, létesítése</t>
  </si>
  <si>
    <t>Egyéb tárgyi eszközök beszerzése, létesítése</t>
  </si>
  <si>
    <t>Elvonások és befizetések</t>
  </si>
  <si>
    <t>013320 Köztemető-fenntartás és -működtetés</t>
  </si>
  <si>
    <t>018010 Önkormányzatok elszámolásai a központi költségvetéssel</t>
  </si>
  <si>
    <t>Működési kiadások mindösszesen:</t>
  </si>
  <si>
    <t>beszerzések, szolg. felszám.forg.adója bázis</t>
  </si>
  <si>
    <t>Kiadások összesen:</t>
  </si>
  <si>
    <t>Közös Önkormányzati Hivatal</t>
  </si>
  <si>
    <t>072312 Fogorvosi ügyeleti ellátás</t>
  </si>
  <si>
    <t>Intézményi Társulásnak és Közös Hivatalnak átadott</t>
  </si>
  <si>
    <t>Műk. c. tám. nyújtása egyéb vállalkozásnak</t>
  </si>
  <si>
    <t>072112 Háziorvosi ügyeleti ellátás</t>
  </si>
  <si>
    <t>Települési önkormányzatok működésének támogatása</t>
  </si>
  <si>
    <t>Egyéb önkormányzati feladatok támogatása</t>
  </si>
  <si>
    <t>Üdülőhelyi feladatok támogatása</t>
  </si>
  <si>
    <t>Könyvtári, közművelődés feladatok</t>
  </si>
  <si>
    <t>Egyes jöv.pótló támogatások kiegészítése</t>
  </si>
  <si>
    <t>közmunkaprogram támogatás</t>
  </si>
  <si>
    <t>Felhalmozási célú önkormányzati támogatás</t>
  </si>
  <si>
    <t>Termőföld bérbeadásából származó jöv. ut. SZJA</t>
  </si>
  <si>
    <t>Vagyoni típusú adók</t>
  </si>
  <si>
    <t>magánszemélyek kommunális adója</t>
  </si>
  <si>
    <t>helyi önkormányzatot megillető rész</t>
  </si>
  <si>
    <t>Tulajdonosi bevételek</t>
  </si>
  <si>
    <t>iparűzési adó</t>
  </si>
  <si>
    <t>Egyéb működési bevételek</t>
  </si>
  <si>
    <t>Szolgáltatások ellenértéke</t>
  </si>
  <si>
    <t>bérbeadásból származó bevétel</t>
  </si>
  <si>
    <t>Falugondnoki vagy tanyagondnoki szoltáltatás</t>
  </si>
  <si>
    <t>polgármester  12 hó*</t>
  </si>
  <si>
    <t>Irodaszer,nyomtatvány</t>
  </si>
  <si>
    <t>tisztítószer, kisértékű eszközök, egyéb anyag</t>
  </si>
  <si>
    <t>pm. Költségtérítés</t>
  </si>
  <si>
    <t>Informatikai eszközök beszerzése, létesítése</t>
  </si>
  <si>
    <t>kaszálásokhoz</t>
  </si>
  <si>
    <t>berendezések karbantartása szükség szerint</t>
  </si>
  <si>
    <t>beszerzések, szolg. felszám.forg.adója</t>
  </si>
  <si>
    <t>kaszáláshoz</t>
  </si>
  <si>
    <t>áramdíj</t>
  </si>
  <si>
    <t>Karbantartási, kisjavitási szolgáltatások</t>
  </si>
  <si>
    <t>tisztítószer,karbantart.-,egyéb any.</t>
  </si>
  <si>
    <t>ügyeleti díj</t>
  </si>
  <si>
    <t>rezsi támogatás</t>
  </si>
  <si>
    <t>Felhalmozási c. kölcsön nyújtása háztartásnak</t>
  </si>
  <si>
    <t>szemétszállítás</t>
  </si>
  <si>
    <t>tisztítószer,kisértékű eszközök, egyéb any.</t>
  </si>
  <si>
    <t>Intézményi Társulás</t>
  </si>
  <si>
    <t>Működési célú egyéb támogatások</t>
  </si>
  <si>
    <t>Kölcsönök nyújtása</t>
  </si>
  <si>
    <t>Kiegészítés az általános támogatási jogcímekhez</t>
  </si>
  <si>
    <t>Értékesítési és forgalmi adók</t>
  </si>
  <si>
    <t>Gépjárműadók</t>
  </si>
  <si>
    <t>építményadó</t>
  </si>
  <si>
    <t>Egyéb közhatalmi bevételek</t>
  </si>
  <si>
    <t>szabálysértési, közigazgatási bírság</t>
  </si>
  <si>
    <t>önk.vagyon üzemeltetési díj</t>
  </si>
  <si>
    <t>Ingatlanok értékesítése</t>
  </si>
  <si>
    <t>rendezvények reprezentációs költsége</t>
  </si>
  <si>
    <t>Gétye Község Önkormányzatának 2016. évi költségvetése</t>
  </si>
  <si>
    <t>2015. évi várható teljesítés</t>
  </si>
  <si>
    <t>2016. évi terv</t>
  </si>
  <si>
    <t>Települési önkormányzatok szociális feladatainak tám.</t>
  </si>
  <si>
    <t>Működési célú és kiegészítő támogatások</t>
  </si>
  <si>
    <t>Rászoruló gyermekek szünidei étkeztetésének tám.</t>
  </si>
  <si>
    <t>Előző évi maradvány igénybevétele</t>
  </si>
  <si>
    <t>Egyéb működési célú tám. elkülönített áll.alapoktól</t>
  </si>
  <si>
    <t>Egyéb működési célú tám. központi kezelésű ei.</t>
  </si>
  <si>
    <t>késedelmi pótlék</t>
  </si>
  <si>
    <t xml:space="preserve"> költségek visszatérítései</t>
  </si>
  <si>
    <t>ÁHT-n belüli megelőlegezés</t>
  </si>
  <si>
    <t>Kamatbevételek</t>
  </si>
  <si>
    <t>Foglalkoztatottak egyéb személyi juttatásai</t>
  </si>
  <si>
    <t>Táppénz</t>
  </si>
  <si>
    <t>Reklám és propaganda kiadások</t>
  </si>
  <si>
    <t>hirdetési díjak</t>
  </si>
  <si>
    <t>biztosítási díjak</t>
  </si>
  <si>
    <t>tagdíjak</t>
  </si>
  <si>
    <t>Kistérségi Társulás(belső ellenőrzés,házi gondozás)</t>
  </si>
  <si>
    <t>áhtn belüli visszafizetések, előző évi elszámolás</t>
  </si>
  <si>
    <t>Működési célú támogatás egyéb civil szervezetnek</t>
  </si>
  <si>
    <t xml:space="preserve">könyvtáros </t>
  </si>
  <si>
    <t>Települési lakásfenntartási támogatás</t>
  </si>
  <si>
    <t xml:space="preserve">jármű karbantartása </t>
  </si>
  <si>
    <t>biztosítás, egyéb djak</t>
  </si>
  <si>
    <t>Egyéb, az önkormányzat rendeletében meghat.jutt.</t>
  </si>
  <si>
    <t>Önkormányzati segély</t>
  </si>
  <si>
    <t>Települési támogatás</t>
  </si>
  <si>
    <t>Önkormányzat saját hatáskörben adott természetbeni</t>
  </si>
  <si>
    <t>Önjáró fűnyíró, beruházási anyagok</t>
  </si>
  <si>
    <t>Támogatásértékű működési kiadás áht-n belülre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</si>
</sst>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double"/>
      <right/>
      <top>
        <color indexed="63"/>
      </top>
      <bottom style="double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/>
      <top style="double"/>
      <bottom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double"/>
      <top/>
      <bottom style="double"/>
    </border>
    <border>
      <left style="thin"/>
      <right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300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3" fillId="0" borderId="0" xfId="0" applyFont="1" applyAlignment="1">
      <alignment/>
    </xf>
    <xf numFmtId="0" fontId="24" fillId="0" borderId="0" xfId="0" applyFont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0" fillId="0" borderId="14" xfId="0" applyNumberFormat="1" applyBorder="1" applyAlignment="1">
      <alignment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42" fillId="0" borderId="11" xfId="0" applyFont="1" applyFill="1" applyBorder="1" applyAlignment="1">
      <alignment horizontal="left"/>
    </xf>
    <xf numFmtId="0" fontId="42" fillId="0" borderId="13" xfId="0" applyFont="1" applyFill="1" applyBorder="1" applyAlignment="1">
      <alignment horizontal="left"/>
    </xf>
    <xf numFmtId="0" fontId="42" fillId="0" borderId="12" xfId="0" applyFont="1" applyFill="1" applyBorder="1" applyAlignment="1">
      <alignment horizontal="lef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3" fontId="38" fillId="0" borderId="11" xfId="0" applyNumberFormat="1" applyFont="1" applyBorder="1" applyAlignment="1">
      <alignment horizontal="right"/>
    </xf>
    <xf numFmtId="3" fontId="38" fillId="0" borderId="12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21" xfId="0" applyNumberFormat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2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3" fillId="0" borderId="12" xfId="0" applyFont="1" applyFill="1" applyBorder="1" applyAlignment="1">
      <alignment/>
    </xf>
    <xf numFmtId="0" fontId="38" fillId="0" borderId="11" xfId="0" applyFont="1" applyFill="1" applyBorder="1" applyAlignment="1">
      <alignment horizontal="left"/>
    </xf>
    <xf numFmtId="0" fontId="38" fillId="0" borderId="13" xfId="0" applyFont="1" applyFill="1" applyBorder="1" applyAlignment="1">
      <alignment horizontal="left"/>
    </xf>
    <xf numFmtId="0" fontId="38" fillId="0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0" fillId="0" borderId="14" xfId="0" applyNumberFormat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1" xfId="0" applyFill="1" applyBorder="1" applyAlignment="1">
      <alignment horizontal="left"/>
    </xf>
    <xf numFmtId="0" fontId="43" fillId="0" borderId="11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3" fontId="2" fillId="0" borderId="23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15" xfId="0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21" xfId="0" applyNumberFormat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34" xfId="0" applyNumberFormat="1" applyFont="1" applyBorder="1" applyAlignment="1">
      <alignment/>
    </xf>
    <xf numFmtId="3" fontId="0" fillId="0" borderId="26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/>
    </xf>
    <xf numFmtId="0" fontId="42" fillId="0" borderId="14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3" fontId="1" fillId="0" borderId="29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42" fillId="0" borderId="18" xfId="0" applyFont="1" applyFill="1" applyBorder="1" applyAlignment="1">
      <alignment horizontal="left"/>
    </xf>
    <xf numFmtId="0" fontId="42" fillId="0" borderId="19" xfId="0" applyFont="1" applyFill="1" applyBorder="1" applyAlignment="1">
      <alignment horizontal="left"/>
    </xf>
    <xf numFmtId="0" fontId="42" fillId="0" borderId="20" xfId="0" applyFont="1" applyFill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0" fillId="0" borderId="33" xfId="0" applyBorder="1" applyAlignment="1">
      <alignment horizontal="right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42" fillId="0" borderId="16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0" fontId="42" fillId="0" borderId="17" xfId="0" applyFont="1" applyFill="1" applyBorder="1" applyAlignment="1">
      <alignment horizontal="left"/>
    </xf>
    <xf numFmtId="0" fontId="42" fillId="0" borderId="14" xfId="0" applyFont="1" applyFill="1" applyBorder="1" applyAlignment="1">
      <alignment horizontal="center"/>
    </xf>
    <xf numFmtId="3" fontId="2" fillId="0" borderId="37" xfId="0" applyNumberFormat="1" applyFont="1" applyBorder="1" applyAlignment="1">
      <alignment/>
    </xf>
    <xf numFmtId="3" fontId="0" fillId="0" borderId="15" xfId="0" applyNumberForma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3" fontId="2" fillId="0" borderId="30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42" fillId="0" borderId="41" xfId="0" applyFont="1" applyFill="1" applyBorder="1" applyAlignment="1">
      <alignment/>
    </xf>
    <xf numFmtId="0" fontId="42" fillId="0" borderId="4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42" fillId="0" borderId="27" xfId="0" applyFont="1" applyFill="1" applyBorder="1" applyAlignment="1">
      <alignment/>
    </xf>
    <xf numFmtId="0" fontId="42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1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37" xfId="0" applyFont="1" applyFill="1" applyBorder="1" applyAlignment="1">
      <alignment/>
    </xf>
    <xf numFmtId="0" fontId="2" fillId="0" borderId="37" xfId="0" applyFont="1" applyBorder="1" applyAlignment="1">
      <alignment/>
    </xf>
    <xf numFmtId="3" fontId="0" fillId="0" borderId="33" xfId="0" applyNumberFormat="1" applyBorder="1" applyAlignment="1">
      <alignment horizontal="right"/>
    </xf>
    <xf numFmtId="0" fontId="0" fillId="0" borderId="37" xfId="0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Fill="1" applyBorder="1" applyAlignment="1">
      <alignment/>
    </xf>
    <xf numFmtId="3" fontId="2" fillId="0" borderId="43" xfId="0" applyNumberFormat="1" applyFon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6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Font="1" applyFill="1" applyBorder="1" applyAlignment="1">
      <alignment/>
    </xf>
    <xf numFmtId="0" fontId="38" fillId="0" borderId="14" xfId="0" applyFont="1" applyFill="1" applyBorder="1" applyAlignment="1">
      <alignment horizontal="left"/>
    </xf>
    <xf numFmtId="0" fontId="3" fillId="0" borderId="46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34" xfId="0" applyNumberFormat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0" fillId="0" borderId="34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3" fontId="0" fillId="0" borderId="15" xfId="0" applyNumberFormat="1" applyFont="1" applyBorder="1" applyAlignment="1">
      <alignment horizontal="right"/>
    </xf>
    <xf numFmtId="0" fontId="42" fillId="0" borderId="11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3" fontId="2" fillId="0" borderId="47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3" fontId="2" fillId="0" borderId="46" xfId="0" applyNumberFormat="1" applyFont="1" applyBorder="1" applyAlignment="1">
      <alignment/>
    </xf>
    <xf numFmtId="3" fontId="2" fillId="0" borderId="46" xfId="0" applyNumberFormat="1" applyFont="1" applyBorder="1" applyAlignment="1">
      <alignment horizontal="right"/>
    </xf>
    <xf numFmtId="0" fontId="4" fillId="0" borderId="14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34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3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6" fillId="0" borderId="12" xfId="0" applyFont="1" applyFill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4" fillId="0" borderId="11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42" fillId="0" borderId="26" xfId="0" applyFont="1" applyFill="1" applyBorder="1" applyAlignment="1">
      <alignment horizontal="left"/>
    </xf>
    <xf numFmtId="0" fontId="42" fillId="0" borderId="27" xfId="0" applyFont="1" applyFill="1" applyBorder="1" applyAlignment="1">
      <alignment horizontal="left"/>
    </xf>
    <xf numFmtId="0" fontId="42" fillId="0" borderId="28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6" fillId="0" borderId="46" xfId="0" applyFont="1" applyFill="1" applyBorder="1" applyAlignment="1">
      <alignment/>
    </xf>
    <xf numFmtId="3" fontId="7" fillId="0" borderId="46" xfId="0" applyNumberFormat="1" applyFont="1" applyBorder="1" applyAlignment="1">
      <alignment/>
    </xf>
    <xf numFmtId="0" fontId="7" fillId="0" borderId="46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42" fillId="0" borderId="24" xfId="0" applyFont="1" applyFill="1" applyBorder="1" applyAlignment="1">
      <alignment/>
    </xf>
    <xf numFmtId="0" fontId="42" fillId="0" borderId="25" xfId="0" applyFont="1" applyFill="1" applyBorder="1" applyAlignment="1">
      <alignment/>
    </xf>
    <xf numFmtId="3" fontId="2" fillId="0" borderId="23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2" xfId="0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3" fontId="0" fillId="0" borderId="26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42" fillId="0" borderId="23" xfId="0" applyFont="1" applyBorder="1" applyAlignment="1">
      <alignment horizontal="left"/>
    </xf>
    <xf numFmtId="0" fontId="42" fillId="0" borderId="24" xfId="0" applyFont="1" applyBorder="1" applyAlignment="1">
      <alignment horizontal="left"/>
    </xf>
    <xf numFmtId="0" fontId="42" fillId="0" borderId="25" xfId="0" applyFont="1" applyBorder="1" applyAlignment="1">
      <alignment horizontal="left"/>
    </xf>
    <xf numFmtId="0" fontId="4" fillId="0" borderId="27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3" fontId="2" fillId="0" borderId="50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0"/>
  <sheetViews>
    <sheetView tabSelected="1" zoomScalePageLayoutView="0" workbookViewId="0" topLeftCell="A488">
      <selection activeCell="H164" sqref="H164:I164"/>
    </sheetView>
  </sheetViews>
  <sheetFormatPr defaultColWidth="9.140625" defaultRowHeight="15"/>
  <cols>
    <col min="5" max="5" width="12.28125" style="0" customWidth="1"/>
  </cols>
  <sheetData>
    <row r="2" spans="1:9" ht="15">
      <c r="A2" s="231" t="s">
        <v>148</v>
      </c>
      <c r="B2" s="231"/>
      <c r="C2" s="231"/>
      <c r="D2" s="231"/>
      <c r="E2" s="231"/>
      <c r="F2" s="231"/>
      <c r="G2" s="231"/>
      <c r="H2" s="231"/>
      <c r="I2" s="231"/>
    </row>
    <row r="4" spans="1:9" ht="15" customHeight="1">
      <c r="A4" s="113" t="s">
        <v>0</v>
      </c>
      <c r="B4" s="113"/>
      <c r="C4" s="113"/>
      <c r="D4" s="113"/>
      <c r="E4" s="113"/>
      <c r="F4" s="115" t="s">
        <v>149</v>
      </c>
      <c r="G4" s="115"/>
      <c r="H4" s="115" t="s">
        <v>150</v>
      </c>
      <c r="I4" s="115"/>
    </row>
    <row r="5" spans="1:9" ht="15">
      <c r="A5" s="114"/>
      <c r="B5" s="114"/>
      <c r="C5" s="114"/>
      <c r="D5" s="114"/>
      <c r="E5" s="114"/>
      <c r="F5" s="116"/>
      <c r="G5" s="116"/>
      <c r="H5" s="116"/>
      <c r="I5" s="116"/>
    </row>
    <row r="6" spans="1:9" ht="15">
      <c r="A6" s="73" t="s">
        <v>1</v>
      </c>
      <c r="B6" s="73"/>
      <c r="C6" s="73"/>
      <c r="D6" s="73"/>
      <c r="E6" s="73"/>
      <c r="F6" s="51">
        <f>SUM(F7:G18)</f>
        <v>14827603</v>
      </c>
      <c r="G6" s="51"/>
      <c r="H6" s="51">
        <f>SUM(H7:I18)</f>
        <v>16565822</v>
      </c>
      <c r="I6" s="51"/>
    </row>
    <row r="7" spans="1:9" ht="15">
      <c r="A7" s="120" t="s">
        <v>102</v>
      </c>
      <c r="B7" s="52"/>
      <c r="C7" s="52"/>
      <c r="D7" s="52"/>
      <c r="E7" s="53"/>
      <c r="F7" s="32">
        <v>4038514</v>
      </c>
      <c r="G7" s="33"/>
      <c r="H7" s="32">
        <v>4039290</v>
      </c>
      <c r="I7" s="33"/>
    </row>
    <row r="8" spans="1:9" ht="15">
      <c r="A8" s="120" t="s">
        <v>24</v>
      </c>
      <c r="B8" s="52"/>
      <c r="C8" s="52"/>
      <c r="D8" s="52"/>
      <c r="E8" s="53"/>
      <c r="F8" s="32"/>
      <c r="G8" s="33"/>
      <c r="H8" s="32"/>
      <c r="I8" s="33"/>
    </row>
    <row r="9" spans="1:9" ht="15">
      <c r="A9" s="120" t="s">
        <v>103</v>
      </c>
      <c r="B9" s="52"/>
      <c r="C9" s="52"/>
      <c r="D9" s="52"/>
      <c r="E9" s="53"/>
      <c r="F9" s="32">
        <v>4000000</v>
      </c>
      <c r="G9" s="33"/>
      <c r="H9" s="32">
        <v>5000000</v>
      </c>
      <c r="I9" s="33"/>
    </row>
    <row r="10" spans="1:9" ht="15">
      <c r="A10" s="120"/>
      <c r="B10" s="52"/>
      <c r="C10" s="52"/>
      <c r="D10" s="52"/>
      <c r="E10" s="53"/>
      <c r="F10" s="32"/>
      <c r="G10" s="33"/>
      <c r="H10" s="32">
        <v>0</v>
      </c>
      <c r="I10" s="33"/>
    </row>
    <row r="11" spans="1:9" ht="15">
      <c r="A11" s="120"/>
      <c r="B11" s="52"/>
      <c r="C11" s="52"/>
      <c r="D11" s="52"/>
      <c r="E11" s="53"/>
      <c r="F11" s="32"/>
      <c r="G11" s="33"/>
      <c r="H11" s="32">
        <v>0</v>
      </c>
      <c r="I11" s="33"/>
    </row>
    <row r="12" spans="1:9" ht="15">
      <c r="A12" s="120" t="s">
        <v>104</v>
      </c>
      <c r="B12" s="52"/>
      <c r="C12" s="52"/>
      <c r="D12" s="52"/>
      <c r="E12" s="53"/>
      <c r="F12" s="32"/>
      <c r="G12" s="33"/>
      <c r="H12" s="32">
        <v>0</v>
      </c>
      <c r="I12" s="33"/>
    </row>
    <row r="13" spans="1:9" ht="15">
      <c r="A13" s="36" t="s">
        <v>105</v>
      </c>
      <c r="B13" s="37"/>
      <c r="C13" s="37"/>
      <c r="D13" s="37"/>
      <c r="E13" s="38"/>
      <c r="F13" s="71">
        <v>1200000</v>
      </c>
      <c r="G13" s="71"/>
      <c r="H13" s="71">
        <v>1200000</v>
      </c>
      <c r="I13" s="71"/>
    </row>
    <row r="14" spans="1:9" ht="15">
      <c r="A14" s="36" t="s">
        <v>153</v>
      </c>
      <c r="B14" s="199"/>
      <c r="C14" s="199"/>
      <c r="D14" s="199"/>
      <c r="E14" s="200"/>
      <c r="F14" s="13"/>
      <c r="G14" s="14"/>
      <c r="H14" s="13">
        <v>192660</v>
      </c>
      <c r="I14" s="14"/>
    </row>
    <row r="15" spans="1:9" ht="15">
      <c r="A15" s="36" t="s">
        <v>3</v>
      </c>
      <c r="B15" s="199"/>
      <c r="C15" s="199"/>
      <c r="D15" s="199"/>
      <c r="E15" s="200"/>
      <c r="F15" s="32">
        <v>332160</v>
      </c>
      <c r="G15" s="14"/>
      <c r="H15" s="32">
        <v>332160</v>
      </c>
      <c r="I15" s="14"/>
    </row>
    <row r="16" spans="1:9" ht="15">
      <c r="A16" s="36" t="s">
        <v>151</v>
      </c>
      <c r="B16" s="199"/>
      <c r="C16" s="199"/>
      <c r="D16" s="199"/>
      <c r="E16" s="200"/>
      <c r="F16" s="32">
        <v>747300</v>
      </c>
      <c r="G16" s="14"/>
      <c r="H16" s="32">
        <v>1041889</v>
      </c>
      <c r="I16" s="14"/>
    </row>
    <row r="17" spans="1:9" ht="15">
      <c r="A17" s="43" t="s">
        <v>118</v>
      </c>
      <c r="B17" s="44"/>
      <c r="C17" s="44"/>
      <c r="D17" s="44"/>
      <c r="E17" s="45"/>
      <c r="F17" s="32">
        <v>2500000</v>
      </c>
      <c r="G17" s="33"/>
      <c r="H17" s="32">
        <v>2500000</v>
      </c>
      <c r="I17" s="33"/>
    </row>
    <row r="18" spans="1:9" ht="15">
      <c r="A18" s="43" t="s">
        <v>139</v>
      </c>
      <c r="B18" s="44"/>
      <c r="C18" s="44"/>
      <c r="D18" s="44"/>
      <c r="E18" s="45"/>
      <c r="F18" s="32">
        <v>2009629</v>
      </c>
      <c r="G18" s="33"/>
      <c r="H18" s="32">
        <v>2259823</v>
      </c>
      <c r="I18" s="33"/>
    </row>
    <row r="19" spans="1:9" ht="15">
      <c r="A19" s="230" t="s">
        <v>4</v>
      </c>
      <c r="B19" s="130"/>
      <c r="C19" s="130"/>
      <c r="D19" s="130"/>
      <c r="E19" s="131"/>
      <c r="F19" s="41">
        <f>SUM(F6)</f>
        <v>14827603</v>
      </c>
      <c r="G19" s="42"/>
      <c r="H19" s="41">
        <f>SUM(H6)</f>
        <v>16565822</v>
      </c>
      <c r="I19" s="42"/>
    </row>
    <row r="20" spans="1:9" ht="15">
      <c r="A20" s="15" t="s">
        <v>152</v>
      </c>
      <c r="B20" s="34"/>
      <c r="C20" s="34"/>
      <c r="D20" s="34"/>
      <c r="E20" s="35"/>
      <c r="F20" s="51">
        <v>2968220</v>
      </c>
      <c r="G20" s="51"/>
      <c r="H20" s="137"/>
      <c r="I20" s="138"/>
    </row>
    <row r="21" spans="1:9" ht="15">
      <c r="A21" s="40" t="s">
        <v>106</v>
      </c>
      <c r="B21" s="34"/>
      <c r="C21" s="34"/>
      <c r="D21" s="34"/>
      <c r="E21" s="35"/>
      <c r="F21" s="41">
        <v>790296</v>
      </c>
      <c r="G21" s="42"/>
      <c r="H21" s="41"/>
      <c r="I21" s="42"/>
    </row>
    <row r="22" spans="1:9" ht="15">
      <c r="A22" s="15" t="s">
        <v>155</v>
      </c>
      <c r="B22" s="34"/>
      <c r="C22" s="34"/>
      <c r="D22" s="34"/>
      <c r="E22" s="35"/>
      <c r="F22" s="51">
        <v>7102000</v>
      </c>
      <c r="G22" s="51"/>
      <c r="H22" s="51">
        <v>6904000</v>
      </c>
      <c r="I22" s="51"/>
    </row>
    <row r="23" spans="1:9" ht="15">
      <c r="A23" s="120" t="s">
        <v>107</v>
      </c>
      <c r="B23" s="52"/>
      <c r="C23" s="52"/>
      <c r="D23" s="52"/>
      <c r="E23" s="53"/>
      <c r="F23" s="32"/>
      <c r="G23" s="33"/>
      <c r="H23" s="32"/>
      <c r="I23" s="33"/>
    </row>
    <row r="24" spans="1:9" ht="15">
      <c r="A24" s="15" t="s">
        <v>156</v>
      </c>
      <c r="B24" s="34"/>
      <c r="C24" s="34"/>
      <c r="D24" s="34"/>
      <c r="E24" s="35"/>
      <c r="F24" s="41">
        <v>70000</v>
      </c>
      <c r="G24" s="42"/>
      <c r="H24" s="32"/>
      <c r="I24" s="33"/>
    </row>
    <row r="25" spans="1:9" ht="15">
      <c r="A25" s="15" t="s">
        <v>108</v>
      </c>
      <c r="B25" s="34"/>
      <c r="C25" s="34"/>
      <c r="D25" s="34"/>
      <c r="E25" s="35"/>
      <c r="F25" s="39"/>
      <c r="G25" s="39"/>
      <c r="H25" s="39"/>
      <c r="I25" s="39"/>
    </row>
    <row r="26" spans="1:9" ht="15">
      <c r="A26" s="36"/>
      <c r="B26" s="37"/>
      <c r="C26" s="37"/>
      <c r="D26" s="37"/>
      <c r="E26" s="38"/>
      <c r="F26" s="71"/>
      <c r="G26" s="71"/>
      <c r="H26" s="71"/>
      <c r="I26" s="71"/>
    </row>
    <row r="27" spans="1:9" ht="15">
      <c r="A27" s="15" t="s">
        <v>109</v>
      </c>
      <c r="B27" s="34"/>
      <c r="C27" s="34"/>
      <c r="D27" s="34"/>
      <c r="E27" s="35"/>
      <c r="F27" s="39"/>
      <c r="G27" s="39"/>
      <c r="H27" s="39"/>
      <c r="I27" s="39"/>
    </row>
    <row r="28" spans="1:9" ht="15">
      <c r="A28" s="40" t="s">
        <v>110</v>
      </c>
      <c r="B28" s="34"/>
      <c r="C28" s="34"/>
      <c r="D28" s="34"/>
      <c r="E28" s="35"/>
      <c r="F28" s="41">
        <f>SUM(F29:G30)</f>
        <v>1408000</v>
      </c>
      <c r="G28" s="42"/>
      <c r="H28" s="41">
        <f>SUM(H29:I30)</f>
        <v>1300000</v>
      </c>
      <c r="I28" s="42"/>
    </row>
    <row r="29" spans="1:9" ht="15">
      <c r="A29" s="43" t="s">
        <v>142</v>
      </c>
      <c r="B29" s="44"/>
      <c r="C29" s="44"/>
      <c r="D29" s="44"/>
      <c r="E29" s="45"/>
      <c r="F29" s="32">
        <v>296000</v>
      </c>
      <c r="G29" s="33"/>
      <c r="H29" s="32"/>
      <c r="I29" s="33"/>
    </row>
    <row r="30" spans="1:9" ht="15">
      <c r="A30" s="43" t="s">
        <v>111</v>
      </c>
      <c r="B30" s="44"/>
      <c r="C30" s="44"/>
      <c r="D30" s="44"/>
      <c r="E30" s="45"/>
      <c r="F30" s="32">
        <v>1112000</v>
      </c>
      <c r="G30" s="33"/>
      <c r="H30" s="32">
        <v>1300000</v>
      </c>
      <c r="I30" s="33"/>
    </row>
    <row r="31" spans="1:9" ht="15">
      <c r="A31" s="40" t="s">
        <v>140</v>
      </c>
      <c r="B31" s="52"/>
      <c r="C31" s="52"/>
      <c r="D31" s="52"/>
      <c r="E31" s="53"/>
      <c r="F31" s="41">
        <v>551000</v>
      </c>
      <c r="G31" s="42"/>
      <c r="H31" s="41">
        <v>550000</v>
      </c>
      <c r="I31" s="42"/>
    </row>
    <row r="32" spans="1:9" ht="15">
      <c r="A32" s="120" t="s">
        <v>114</v>
      </c>
      <c r="B32" s="52"/>
      <c r="C32" s="52"/>
      <c r="D32" s="52"/>
      <c r="E32" s="53"/>
      <c r="F32" s="32">
        <v>551000</v>
      </c>
      <c r="G32" s="33"/>
      <c r="H32" s="32">
        <v>550000</v>
      </c>
      <c r="I32" s="33"/>
    </row>
    <row r="33" spans="1:9" ht="15">
      <c r="A33" s="15" t="s">
        <v>141</v>
      </c>
      <c r="B33" s="34"/>
      <c r="C33" s="34"/>
      <c r="D33" s="34"/>
      <c r="E33" s="35"/>
      <c r="F33" s="51">
        <v>302000</v>
      </c>
      <c r="G33" s="51"/>
      <c r="H33" s="51">
        <v>300000</v>
      </c>
      <c r="I33" s="51"/>
    </row>
    <row r="34" spans="1:9" ht="15">
      <c r="A34" s="120" t="s">
        <v>112</v>
      </c>
      <c r="B34" s="52"/>
      <c r="C34" s="52"/>
      <c r="D34" s="52"/>
      <c r="E34" s="53"/>
      <c r="F34" s="32"/>
      <c r="G34" s="33"/>
      <c r="H34" s="32"/>
      <c r="I34" s="33"/>
    </row>
    <row r="35" spans="1:9" ht="15">
      <c r="A35" s="40" t="s">
        <v>143</v>
      </c>
      <c r="B35" s="34"/>
      <c r="C35" s="34"/>
      <c r="D35" s="34"/>
      <c r="E35" s="35"/>
      <c r="F35" s="41"/>
      <c r="G35" s="42"/>
      <c r="H35" s="41">
        <v>15000</v>
      </c>
      <c r="I35" s="42"/>
    </row>
    <row r="36" spans="1:9" ht="15">
      <c r="A36" s="36" t="s">
        <v>144</v>
      </c>
      <c r="B36" s="37"/>
      <c r="C36" s="37"/>
      <c r="D36" s="37"/>
      <c r="E36" s="38"/>
      <c r="F36" s="51"/>
      <c r="G36" s="51"/>
      <c r="H36" s="51"/>
      <c r="I36" s="51"/>
    </row>
    <row r="37" spans="1:9" ht="15">
      <c r="A37" s="40" t="s">
        <v>116</v>
      </c>
      <c r="B37" s="34"/>
      <c r="C37" s="34"/>
      <c r="D37" s="34"/>
      <c r="E37" s="35"/>
      <c r="F37" s="41">
        <v>2000</v>
      </c>
      <c r="G37" s="42"/>
      <c r="H37" s="41">
        <v>10000</v>
      </c>
      <c r="I37" s="42"/>
    </row>
    <row r="38" spans="1:9" ht="15">
      <c r="A38" s="36" t="s">
        <v>117</v>
      </c>
      <c r="B38" s="37"/>
      <c r="C38" s="37"/>
      <c r="D38" s="37"/>
      <c r="E38" s="38"/>
      <c r="F38" s="51"/>
      <c r="G38" s="51"/>
      <c r="H38" s="51"/>
      <c r="I38" s="51"/>
    </row>
    <row r="39" spans="1:9" ht="15">
      <c r="A39" s="40" t="s">
        <v>113</v>
      </c>
      <c r="B39" s="34"/>
      <c r="C39" s="34"/>
      <c r="D39" s="34"/>
      <c r="E39" s="35"/>
      <c r="F39" s="41">
        <v>121000</v>
      </c>
      <c r="G39" s="42"/>
      <c r="H39" s="41">
        <v>120000</v>
      </c>
      <c r="I39" s="42"/>
    </row>
    <row r="40" spans="1:9" ht="15">
      <c r="A40" s="36" t="s">
        <v>157</v>
      </c>
      <c r="B40" s="37"/>
      <c r="C40" s="37"/>
      <c r="D40" s="37"/>
      <c r="E40" s="38"/>
      <c r="F40" s="39"/>
      <c r="G40" s="39"/>
      <c r="H40" s="39"/>
      <c r="I40" s="39"/>
    </row>
    <row r="41" spans="1:9" ht="15">
      <c r="A41" s="36" t="s">
        <v>145</v>
      </c>
      <c r="B41" s="37"/>
      <c r="C41" s="37"/>
      <c r="D41" s="37"/>
      <c r="E41" s="38"/>
      <c r="F41" s="39">
        <v>121000</v>
      </c>
      <c r="G41" s="39"/>
      <c r="H41" s="39">
        <v>120000</v>
      </c>
      <c r="I41" s="39"/>
    </row>
    <row r="42" spans="1:9" ht="15">
      <c r="A42" s="40" t="s">
        <v>115</v>
      </c>
      <c r="B42" s="34"/>
      <c r="C42" s="34"/>
      <c r="D42" s="34"/>
      <c r="E42" s="35"/>
      <c r="F42" s="41">
        <v>367000</v>
      </c>
      <c r="G42" s="42"/>
      <c r="H42" s="41">
        <v>350000</v>
      </c>
      <c r="I42" s="42"/>
    </row>
    <row r="43" spans="1:9" ht="15">
      <c r="A43" s="43" t="s">
        <v>158</v>
      </c>
      <c r="B43" s="44"/>
      <c r="C43" s="44"/>
      <c r="D43" s="44"/>
      <c r="E43" s="45"/>
      <c r="F43" s="32"/>
      <c r="G43" s="33"/>
      <c r="H43" s="32"/>
      <c r="I43" s="33"/>
    </row>
    <row r="44" spans="1:9" ht="15">
      <c r="A44" s="15" t="s">
        <v>146</v>
      </c>
      <c r="B44" s="199"/>
      <c r="C44" s="199"/>
      <c r="D44" s="199"/>
      <c r="E44" s="200"/>
      <c r="F44" s="137">
        <v>72000</v>
      </c>
      <c r="G44" s="138"/>
      <c r="H44" s="137"/>
      <c r="I44" s="138"/>
    </row>
    <row r="45" spans="1:9" ht="15">
      <c r="A45" s="15" t="s">
        <v>159</v>
      </c>
      <c r="B45" s="16"/>
      <c r="C45" s="16"/>
      <c r="D45" s="16"/>
      <c r="E45" s="62"/>
      <c r="F45" s="51">
        <v>655000</v>
      </c>
      <c r="G45" s="51"/>
      <c r="H45" s="51"/>
      <c r="I45" s="51"/>
    </row>
    <row r="46" spans="1:9" ht="15">
      <c r="A46" s="15" t="s">
        <v>160</v>
      </c>
      <c r="B46" s="16"/>
      <c r="C46" s="16"/>
      <c r="D46" s="16"/>
      <c r="E46" s="62"/>
      <c r="F46" s="137">
        <v>1000</v>
      </c>
      <c r="G46" s="138"/>
      <c r="H46" s="137"/>
      <c r="I46" s="138"/>
    </row>
    <row r="47" spans="1:9" ht="15">
      <c r="A47" s="15" t="s">
        <v>154</v>
      </c>
      <c r="B47" s="199"/>
      <c r="C47" s="199"/>
      <c r="D47" s="199"/>
      <c r="E47" s="200"/>
      <c r="F47" s="137">
        <v>5046000</v>
      </c>
      <c r="G47" s="42"/>
      <c r="H47" s="137">
        <v>9502286</v>
      </c>
      <c r="I47" s="14"/>
    </row>
    <row r="48" spans="1:9" ht="15">
      <c r="A48" s="72" t="s">
        <v>2</v>
      </c>
      <c r="B48" s="72"/>
      <c r="C48" s="72"/>
      <c r="D48" s="72"/>
      <c r="E48" s="72"/>
      <c r="F48" s="51">
        <f>SUM(F19+F20+F21+F22+F24+F25+F27+F28+F33+F37+F39+F42+F44+F45+F46+F47+F31+F35)</f>
        <v>34283119</v>
      </c>
      <c r="G48" s="51"/>
      <c r="H48" s="51">
        <f>SUM(H19+H20+H21+H22+H24+H25+H27+H28+H33+H37+H39+H42+H44+H45+H46+H47+H31+H35)</f>
        <v>35617108</v>
      </c>
      <c r="I48" s="51"/>
    </row>
    <row r="53" spans="1:9" ht="15">
      <c r="A53" s="112" t="s">
        <v>83</v>
      </c>
      <c r="B53" s="112"/>
      <c r="C53" s="112"/>
      <c r="D53" s="112"/>
      <c r="E53" s="112"/>
      <c r="F53" s="112"/>
      <c r="G53" s="112"/>
      <c r="H53" s="112"/>
      <c r="I53" s="112"/>
    </row>
    <row r="55" spans="1:9" ht="15" customHeight="1">
      <c r="A55" s="113" t="s">
        <v>0</v>
      </c>
      <c r="B55" s="113"/>
      <c r="C55" s="113"/>
      <c r="D55" s="113"/>
      <c r="E55" s="113"/>
      <c r="F55" s="115" t="s">
        <v>149</v>
      </c>
      <c r="G55" s="115"/>
      <c r="H55" s="115" t="s">
        <v>150</v>
      </c>
      <c r="I55" s="115"/>
    </row>
    <row r="56" spans="1:9" ht="15">
      <c r="A56" s="114"/>
      <c r="B56" s="114"/>
      <c r="C56" s="114"/>
      <c r="D56" s="114"/>
      <c r="E56" s="114"/>
      <c r="F56" s="116"/>
      <c r="G56" s="116"/>
      <c r="H56" s="116"/>
      <c r="I56" s="116"/>
    </row>
    <row r="57" spans="1:9" ht="15">
      <c r="A57" s="66" t="s">
        <v>54</v>
      </c>
      <c r="B57" s="67"/>
      <c r="C57" s="67"/>
      <c r="D57" s="67"/>
      <c r="E57" s="68"/>
      <c r="F57" s="87">
        <v>4108000</v>
      </c>
      <c r="G57" s="88"/>
      <c r="H57" s="87">
        <v>4475000</v>
      </c>
      <c r="I57" s="88"/>
    </row>
    <row r="58" spans="1:9" ht="15">
      <c r="A58" s="66"/>
      <c r="B58" s="67"/>
      <c r="C58" s="67"/>
      <c r="D58" s="67"/>
      <c r="E58" s="68"/>
      <c r="F58" s="87"/>
      <c r="G58" s="88"/>
      <c r="H58" s="87"/>
      <c r="I58" s="88"/>
    </row>
    <row r="59" spans="1:9" ht="15.75" thickBot="1">
      <c r="A59" s="89" t="s">
        <v>161</v>
      </c>
      <c r="B59" s="90"/>
      <c r="C59" s="90"/>
      <c r="D59" s="90"/>
      <c r="E59" s="91"/>
      <c r="F59" s="69">
        <v>56000</v>
      </c>
      <c r="G59" s="70"/>
      <c r="H59" s="69"/>
      <c r="I59" s="70"/>
    </row>
    <row r="60" spans="1:9" ht="16.5" thickBot="1" thickTop="1">
      <c r="A60" s="92" t="s">
        <v>5</v>
      </c>
      <c r="B60" s="92"/>
      <c r="C60" s="92"/>
      <c r="D60" s="92"/>
      <c r="E60" s="92"/>
      <c r="F60" s="111">
        <f>SUM(F57+F59)</f>
        <v>4164000</v>
      </c>
      <c r="G60" s="111"/>
      <c r="H60" s="111">
        <f>SUM(H57+H59)</f>
        <v>4475000</v>
      </c>
      <c r="I60" s="111"/>
    </row>
    <row r="61" spans="1:9" ht="15.75" thickTop="1">
      <c r="A61" s="100" t="s">
        <v>20</v>
      </c>
      <c r="B61" s="101"/>
      <c r="C61" s="101"/>
      <c r="D61" s="101"/>
      <c r="E61" s="102"/>
      <c r="F61" s="25">
        <v>568000</v>
      </c>
      <c r="G61" s="26"/>
      <c r="H61" s="25">
        <v>604000</v>
      </c>
      <c r="I61" s="26"/>
    </row>
    <row r="62" spans="1:9" ht="15">
      <c r="A62" s="103" t="s">
        <v>21</v>
      </c>
      <c r="B62" s="104"/>
      <c r="C62" s="104"/>
      <c r="D62" s="104"/>
      <c r="E62" s="105"/>
      <c r="F62" s="87"/>
      <c r="G62" s="88"/>
      <c r="H62" s="87"/>
      <c r="I62" s="88"/>
    </row>
    <row r="63" spans="1:9" ht="15.75" thickBot="1">
      <c r="A63" s="79" t="s">
        <v>162</v>
      </c>
      <c r="B63" s="80"/>
      <c r="C63" s="80"/>
      <c r="D63" s="80"/>
      <c r="E63" s="81"/>
      <c r="F63" s="82">
        <v>2000</v>
      </c>
      <c r="G63" s="83"/>
      <c r="H63" s="82"/>
      <c r="I63" s="83"/>
    </row>
    <row r="64" spans="1:9" ht="16.5" thickBot="1" thickTop="1">
      <c r="A64" s="27" t="s">
        <v>85</v>
      </c>
      <c r="B64" s="28"/>
      <c r="C64" s="28"/>
      <c r="D64" s="28"/>
      <c r="E64" s="29"/>
      <c r="F64" s="30">
        <f>SUM(F61:G63)</f>
        <v>570000</v>
      </c>
      <c r="G64" s="31"/>
      <c r="H64" s="30">
        <f>SUM(H61:I63)</f>
        <v>604000</v>
      </c>
      <c r="I64" s="31"/>
    </row>
    <row r="65" spans="1:9" ht="15.75" thickTop="1">
      <c r="A65" s="15" t="s">
        <v>37</v>
      </c>
      <c r="B65" s="16"/>
      <c r="C65" s="16"/>
      <c r="D65" s="16"/>
      <c r="E65" s="16"/>
      <c r="F65" s="17">
        <v>705000</v>
      </c>
      <c r="G65" s="17"/>
      <c r="H65" s="17">
        <v>231000</v>
      </c>
      <c r="I65" s="17"/>
    </row>
    <row r="66" spans="1:9" ht="15">
      <c r="A66" s="46"/>
      <c r="B66" s="96"/>
      <c r="C66" s="96"/>
      <c r="D66" s="96"/>
      <c r="E66" s="96"/>
      <c r="F66" s="47"/>
      <c r="G66" s="47"/>
      <c r="H66" s="47"/>
      <c r="I66" s="47"/>
    </row>
    <row r="67" spans="1:9" ht="15">
      <c r="A67" s="15" t="s">
        <v>51</v>
      </c>
      <c r="B67" s="16"/>
      <c r="C67" s="16"/>
      <c r="D67" s="16"/>
      <c r="E67" s="16"/>
      <c r="F67" s="17">
        <v>190000</v>
      </c>
      <c r="G67" s="17"/>
      <c r="H67" s="17">
        <v>62000</v>
      </c>
      <c r="I67" s="17"/>
    </row>
    <row r="68" spans="1:9" ht="15.75" thickBot="1">
      <c r="A68" s="84" t="s">
        <v>95</v>
      </c>
      <c r="B68" s="85"/>
      <c r="C68" s="85"/>
      <c r="D68" s="85"/>
      <c r="E68" s="86"/>
      <c r="F68" s="118"/>
      <c r="G68" s="119"/>
      <c r="H68" s="118"/>
      <c r="I68" s="119"/>
    </row>
    <row r="69" spans="1:9" ht="16.5" thickBot="1" thickTop="1">
      <c r="A69" s="48" t="s">
        <v>8</v>
      </c>
      <c r="B69" s="78"/>
      <c r="C69" s="78"/>
      <c r="D69" s="78"/>
      <c r="E69" s="78"/>
      <c r="F69" s="117">
        <f>SUM(F65:G68)</f>
        <v>895000</v>
      </c>
      <c r="G69" s="117"/>
      <c r="H69" s="117">
        <f>SUM(H65:I68)</f>
        <v>293000</v>
      </c>
      <c r="I69" s="117"/>
    </row>
    <row r="70" spans="1:9" ht="16.5" thickBot="1" thickTop="1">
      <c r="A70" s="48" t="s">
        <v>94</v>
      </c>
      <c r="B70" s="78"/>
      <c r="C70" s="78"/>
      <c r="D70" s="78"/>
      <c r="E70" s="78"/>
      <c r="F70" s="117">
        <f>SUM(F69)</f>
        <v>895000</v>
      </c>
      <c r="G70" s="117"/>
      <c r="H70" s="117">
        <f>SUM(H60+H64+H69)</f>
        <v>5372000</v>
      </c>
      <c r="I70" s="117"/>
    </row>
    <row r="71" spans="1:9" ht="15.75" thickTop="1">
      <c r="A71" s="18" t="s">
        <v>90</v>
      </c>
      <c r="B71" s="19"/>
      <c r="C71" s="19"/>
      <c r="D71" s="19"/>
      <c r="E71" s="20"/>
      <c r="F71" s="13">
        <v>200000</v>
      </c>
      <c r="G71" s="14"/>
      <c r="H71" s="13">
        <v>1206000</v>
      </c>
      <c r="I71" s="14"/>
    </row>
    <row r="72" spans="1:9" ht="15">
      <c r="A72" s="297" t="s">
        <v>178</v>
      </c>
      <c r="B72" s="55"/>
      <c r="C72" s="55"/>
      <c r="D72" s="55"/>
      <c r="E72" s="56"/>
      <c r="F72" s="13"/>
      <c r="G72" s="14"/>
      <c r="H72" s="13"/>
      <c r="I72" s="14"/>
    </row>
    <row r="73" spans="1:9" ht="15">
      <c r="A73" s="18" t="s">
        <v>28</v>
      </c>
      <c r="B73" s="19"/>
      <c r="C73" s="19"/>
      <c r="D73" s="19"/>
      <c r="E73" s="20"/>
      <c r="F73" s="13">
        <v>54000</v>
      </c>
      <c r="G73" s="14"/>
      <c r="H73" s="13">
        <v>326000</v>
      </c>
      <c r="I73" s="14"/>
    </row>
    <row r="74" spans="1:9" ht="15.75" thickBot="1">
      <c r="A74" s="287" t="s">
        <v>10</v>
      </c>
      <c r="B74" s="288"/>
      <c r="C74" s="288"/>
      <c r="D74" s="288"/>
      <c r="E74" s="289"/>
      <c r="F74" s="71">
        <f>SUM(F71+F73)</f>
        <v>254000</v>
      </c>
      <c r="G74" s="71"/>
      <c r="H74" s="71">
        <f>SUM(H71+H73)</f>
        <v>1532000</v>
      </c>
      <c r="I74" s="71"/>
    </row>
    <row r="75" spans="1:9" ht="16.5" thickBot="1" thickTop="1">
      <c r="A75" s="48" t="s">
        <v>11</v>
      </c>
      <c r="B75" s="78"/>
      <c r="C75" s="78"/>
      <c r="D75" s="78"/>
      <c r="E75" s="78"/>
      <c r="F75" s="24">
        <f>SUM(F60+F64+F70+F74)</f>
        <v>5883000</v>
      </c>
      <c r="G75" s="24"/>
      <c r="H75" s="24">
        <f>SUM(H70+H74)</f>
        <v>6904000</v>
      </c>
      <c r="I75" s="24"/>
    </row>
    <row r="76" ht="15.75" thickTop="1"/>
    <row r="78" spans="1:9" ht="15">
      <c r="A78" s="112" t="s">
        <v>84</v>
      </c>
      <c r="B78" s="112"/>
      <c r="C78" s="112"/>
      <c r="D78" s="112"/>
      <c r="E78" s="112"/>
      <c r="F78" s="112"/>
      <c r="G78" s="112"/>
      <c r="H78" s="112"/>
      <c r="I78" s="112"/>
    </row>
    <row r="80" spans="1:9" ht="15" customHeight="1">
      <c r="A80" s="113" t="s">
        <v>0</v>
      </c>
      <c r="B80" s="113"/>
      <c r="C80" s="113"/>
      <c r="D80" s="113"/>
      <c r="E80" s="113"/>
      <c r="F80" s="115" t="s">
        <v>149</v>
      </c>
      <c r="G80" s="115"/>
      <c r="H80" s="115" t="s">
        <v>150</v>
      </c>
      <c r="I80" s="115"/>
    </row>
    <row r="81" spans="1:9" ht="15">
      <c r="A81" s="114"/>
      <c r="B81" s="114"/>
      <c r="C81" s="114"/>
      <c r="D81" s="114"/>
      <c r="E81" s="114"/>
      <c r="F81" s="116"/>
      <c r="G81" s="116"/>
      <c r="H81" s="116"/>
      <c r="I81" s="116"/>
    </row>
    <row r="82" spans="1:9" ht="15">
      <c r="A82" s="66" t="s">
        <v>54</v>
      </c>
      <c r="B82" s="67"/>
      <c r="C82" s="67"/>
      <c r="D82" s="67"/>
      <c r="E82" s="68"/>
      <c r="F82" s="87">
        <v>306000</v>
      </c>
      <c r="G82" s="88"/>
      <c r="H82" s="87"/>
      <c r="I82" s="88"/>
    </row>
    <row r="83" spans="1:9" ht="15.75" thickBot="1">
      <c r="A83" s="106"/>
      <c r="B83" s="107"/>
      <c r="C83" s="107"/>
      <c r="D83" s="107"/>
      <c r="E83" s="108"/>
      <c r="F83" s="109"/>
      <c r="G83" s="110"/>
      <c r="H83" s="109"/>
      <c r="I83" s="110"/>
    </row>
    <row r="84" spans="1:9" ht="16.5" thickBot="1" thickTop="1">
      <c r="A84" s="92" t="s">
        <v>5</v>
      </c>
      <c r="B84" s="92"/>
      <c r="C84" s="92"/>
      <c r="D84" s="92"/>
      <c r="E84" s="92"/>
      <c r="F84" s="111">
        <f>SUM(F82)</f>
        <v>306000</v>
      </c>
      <c r="G84" s="111"/>
      <c r="H84" s="111">
        <f>SUM(H82)</f>
        <v>0</v>
      </c>
      <c r="I84" s="111"/>
    </row>
    <row r="85" spans="1:9" ht="15.75" thickTop="1">
      <c r="A85" s="100" t="s">
        <v>20</v>
      </c>
      <c r="B85" s="101"/>
      <c r="C85" s="101"/>
      <c r="D85" s="101"/>
      <c r="E85" s="102"/>
      <c r="F85" s="25">
        <v>32000</v>
      </c>
      <c r="G85" s="26"/>
      <c r="H85" s="25">
        <f>H82*0.27</f>
        <v>0</v>
      </c>
      <c r="I85" s="26"/>
    </row>
    <row r="86" spans="1:9" ht="15">
      <c r="A86" s="103" t="s">
        <v>21</v>
      </c>
      <c r="B86" s="104"/>
      <c r="C86" s="104"/>
      <c r="D86" s="104"/>
      <c r="E86" s="105"/>
      <c r="F86" s="87"/>
      <c r="G86" s="88"/>
      <c r="H86" s="87"/>
      <c r="I86" s="88"/>
    </row>
    <row r="87" spans="1:9" ht="15.75" thickBot="1">
      <c r="A87" s="79" t="s">
        <v>35</v>
      </c>
      <c r="B87" s="80"/>
      <c r="C87" s="80"/>
      <c r="D87" s="80"/>
      <c r="E87" s="81"/>
      <c r="F87" s="82">
        <v>0</v>
      </c>
      <c r="G87" s="83"/>
      <c r="H87" s="82"/>
      <c r="I87" s="83"/>
    </row>
    <row r="88" spans="1:9" ht="16.5" thickBot="1" thickTop="1">
      <c r="A88" s="27" t="s">
        <v>85</v>
      </c>
      <c r="B88" s="28"/>
      <c r="C88" s="28"/>
      <c r="D88" s="28"/>
      <c r="E88" s="29"/>
      <c r="F88" s="30">
        <f>SUM(F85:G87)</f>
        <v>32000</v>
      </c>
      <c r="G88" s="31"/>
      <c r="H88" s="30">
        <f>SUM(H85:I87)</f>
        <v>0</v>
      </c>
      <c r="I88" s="31"/>
    </row>
    <row r="89" spans="1:9" ht="15.75" thickTop="1">
      <c r="A89" s="98" t="s">
        <v>37</v>
      </c>
      <c r="B89" s="99"/>
      <c r="C89" s="99"/>
      <c r="D89" s="99"/>
      <c r="E89" s="99"/>
      <c r="F89" s="95">
        <v>0</v>
      </c>
      <c r="G89" s="95"/>
      <c r="H89" s="95"/>
      <c r="I89" s="95"/>
    </row>
    <row r="90" spans="1:9" ht="15">
      <c r="A90" s="46"/>
      <c r="B90" s="96"/>
      <c r="C90" s="96"/>
      <c r="D90" s="96"/>
      <c r="E90" s="96"/>
      <c r="F90" s="97"/>
      <c r="G90" s="97"/>
      <c r="H90" s="97"/>
      <c r="I90" s="97"/>
    </row>
    <row r="91" spans="1:9" ht="15">
      <c r="A91" s="15" t="s">
        <v>51</v>
      </c>
      <c r="B91" s="16"/>
      <c r="C91" s="16"/>
      <c r="D91" s="16"/>
      <c r="E91" s="16"/>
      <c r="F91" s="71">
        <v>0</v>
      </c>
      <c r="G91" s="71"/>
      <c r="H91" s="71"/>
      <c r="I91" s="71"/>
    </row>
    <row r="92" spans="1:9" ht="15.75" thickBot="1">
      <c r="A92" s="84" t="s">
        <v>95</v>
      </c>
      <c r="B92" s="85"/>
      <c r="C92" s="85"/>
      <c r="D92" s="85"/>
      <c r="E92" s="86"/>
      <c r="F92" s="13"/>
      <c r="G92" s="14"/>
      <c r="H92" s="13"/>
      <c r="I92" s="14"/>
    </row>
    <row r="93" spans="1:9" ht="16.5" thickBot="1" thickTop="1">
      <c r="A93" s="48" t="s">
        <v>8</v>
      </c>
      <c r="B93" s="78"/>
      <c r="C93" s="78"/>
      <c r="D93" s="78"/>
      <c r="E93" s="78"/>
      <c r="F93" s="24">
        <f>SUM(F89:G92)</f>
        <v>0</v>
      </c>
      <c r="G93" s="24"/>
      <c r="H93" s="24">
        <f>SUM(H89:I92)</f>
        <v>0</v>
      </c>
      <c r="I93" s="24"/>
    </row>
    <row r="94" spans="1:9" ht="16.5" thickBot="1" thickTop="1">
      <c r="A94" s="48" t="s">
        <v>9</v>
      </c>
      <c r="B94" s="49"/>
      <c r="C94" s="49"/>
      <c r="D94" s="49"/>
      <c r="E94" s="50"/>
      <c r="F94" s="93">
        <f>SUM(F84+F88+F93)</f>
        <v>338000</v>
      </c>
      <c r="G94" s="94"/>
      <c r="H94" s="93">
        <f>SUM(H84+H88+H93)</f>
        <v>0</v>
      </c>
      <c r="I94" s="94"/>
    </row>
    <row r="95" spans="1:9" ht="16.5" thickBot="1" thickTop="1">
      <c r="A95" s="48" t="s">
        <v>11</v>
      </c>
      <c r="B95" s="78"/>
      <c r="C95" s="78"/>
      <c r="D95" s="78"/>
      <c r="E95" s="78"/>
      <c r="F95" s="24">
        <f>SUM(F94)</f>
        <v>338000</v>
      </c>
      <c r="G95" s="24"/>
      <c r="H95" s="24">
        <f>SUM(H94)</f>
        <v>0</v>
      </c>
      <c r="I95" s="24"/>
    </row>
    <row r="96" ht="15.75" thickTop="1"/>
    <row r="103" spans="1:9" ht="15">
      <c r="A103" s="1"/>
      <c r="B103" s="1"/>
      <c r="C103" s="1"/>
      <c r="D103" s="1"/>
      <c r="E103" s="1"/>
      <c r="F103" s="3"/>
      <c r="G103" s="4"/>
      <c r="H103" s="3"/>
      <c r="I103" s="4"/>
    </row>
    <row r="104" spans="1:9" ht="15">
      <c r="A104" s="229" t="s">
        <v>25</v>
      </c>
      <c r="B104" s="112"/>
      <c r="C104" s="112"/>
      <c r="D104" s="112"/>
      <c r="E104" s="112"/>
      <c r="F104" s="112"/>
      <c r="G104" s="112"/>
      <c r="H104" s="112"/>
      <c r="I104" s="112"/>
    </row>
    <row r="105" spans="1:9" ht="15">
      <c r="A105" s="1"/>
      <c r="B105" s="1"/>
      <c r="C105" s="1"/>
      <c r="D105" s="1"/>
      <c r="E105" s="1"/>
      <c r="F105" s="3"/>
      <c r="G105" s="4"/>
      <c r="H105" s="3"/>
      <c r="I105" s="4"/>
    </row>
    <row r="106" spans="1:9" ht="15" customHeight="1">
      <c r="A106" s="113" t="s">
        <v>0</v>
      </c>
      <c r="B106" s="113"/>
      <c r="C106" s="113"/>
      <c r="D106" s="113"/>
      <c r="E106" s="113"/>
      <c r="F106" s="115" t="s">
        <v>149</v>
      </c>
      <c r="G106" s="115"/>
      <c r="H106" s="115" t="s">
        <v>150</v>
      </c>
      <c r="I106" s="115"/>
    </row>
    <row r="107" spans="1:9" ht="15">
      <c r="A107" s="114"/>
      <c r="B107" s="114"/>
      <c r="C107" s="114"/>
      <c r="D107" s="114"/>
      <c r="E107" s="114"/>
      <c r="F107" s="116"/>
      <c r="G107" s="116"/>
      <c r="H107" s="116"/>
      <c r="I107" s="116"/>
    </row>
    <row r="108" spans="1:9" ht="15" customHeight="1">
      <c r="A108" s="15" t="s">
        <v>7</v>
      </c>
      <c r="B108" s="16"/>
      <c r="C108" s="16"/>
      <c r="D108" s="16"/>
      <c r="E108" s="16"/>
      <c r="F108" s="17">
        <v>0</v>
      </c>
      <c r="G108" s="17"/>
      <c r="H108" s="17"/>
      <c r="I108" s="17"/>
    </row>
    <row r="109" spans="1:9" ht="15">
      <c r="A109" s="46" t="s">
        <v>12</v>
      </c>
      <c r="B109" s="46"/>
      <c r="C109" s="46"/>
      <c r="D109" s="46"/>
      <c r="E109" s="46"/>
      <c r="F109" s="47"/>
      <c r="G109" s="47"/>
      <c r="H109" s="47"/>
      <c r="I109" s="47"/>
    </row>
    <row r="110" spans="1:9" ht="15">
      <c r="A110" s="224" t="s">
        <v>48</v>
      </c>
      <c r="B110" s="225"/>
      <c r="C110" s="225"/>
      <c r="D110" s="225"/>
      <c r="E110" s="225"/>
      <c r="F110" s="17">
        <v>0</v>
      </c>
      <c r="G110" s="17"/>
      <c r="H110" s="17"/>
      <c r="I110" s="17"/>
    </row>
    <row r="111" spans="1:9" ht="15.75" thickBot="1">
      <c r="A111" s="36" t="s">
        <v>95</v>
      </c>
      <c r="B111" s="199"/>
      <c r="C111" s="199"/>
      <c r="D111" s="199"/>
      <c r="E111" s="200"/>
      <c r="F111" s="118"/>
      <c r="G111" s="119"/>
      <c r="H111" s="118"/>
      <c r="I111" s="119"/>
    </row>
    <row r="112" spans="1:9" ht="16.5" thickBot="1" thickTop="1">
      <c r="A112" s="48" t="s">
        <v>32</v>
      </c>
      <c r="B112" s="78"/>
      <c r="C112" s="78"/>
      <c r="D112" s="78"/>
      <c r="E112" s="78"/>
      <c r="F112" s="117">
        <f>SUM(F108:G111)</f>
        <v>0</v>
      </c>
      <c r="G112" s="117"/>
      <c r="H112" s="117">
        <f>SUM(H108:I111)</f>
        <v>0</v>
      </c>
      <c r="I112" s="117"/>
    </row>
    <row r="113" spans="1:9" ht="15.75" thickTop="1">
      <c r="A113" s="16" t="s">
        <v>26</v>
      </c>
      <c r="B113" s="16"/>
      <c r="C113" s="16"/>
      <c r="D113" s="16"/>
      <c r="E113" s="62"/>
      <c r="F113" s="223">
        <v>0</v>
      </c>
      <c r="G113" s="223"/>
      <c r="H113" s="223">
        <v>5000000</v>
      </c>
      <c r="I113" s="223"/>
    </row>
    <row r="114" spans="1:9" ht="15.75" thickBot="1">
      <c r="A114" s="218" t="s">
        <v>29</v>
      </c>
      <c r="B114" s="218"/>
      <c r="C114" s="218"/>
      <c r="D114" s="218"/>
      <c r="E114" s="219"/>
      <c r="F114" s="216">
        <v>0</v>
      </c>
      <c r="G114" s="217"/>
      <c r="H114" s="216">
        <v>1350000</v>
      </c>
      <c r="I114" s="217"/>
    </row>
    <row r="115" spans="1:9" ht="16.5" thickBot="1" thickTop="1">
      <c r="A115" s="48" t="s">
        <v>10</v>
      </c>
      <c r="B115" s="78"/>
      <c r="C115" s="78"/>
      <c r="D115" s="78"/>
      <c r="E115" s="226"/>
      <c r="F115" s="125">
        <f>SUM(F113:G114)</f>
        <v>0</v>
      </c>
      <c r="G115" s="126"/>
      <c r="H115" s="125">
        <f>SUM(H113:I114)</f>
        <v>6350000</v>
      </c>
      <c r="I115" s="126"/>
    </row>
    <row r="116" spans="1:9" ht="16.5" thickBot="1" thickTop="1">
      <c r="A116" s="48" t="s">
        <v>11</v>
      </c>
      <c r="B116" s="78"/>
      <c r="C116" s="78"/>
      <c r="D116" s="78"/>
      <c r="E116" s="220"/>
      <c r="F116" s="221">
        <f>SUM(F115)</f>
        <v>0</v>
      </c>
      <c r="G116" s="222"/>
      <c r="H116" s="221">
        <f>SUM(H115)</f>
        <v>6350000</v>
      </c>
      <c r="I116" s="222"/>
    </row>
    <row r="117" spans="1:9" ht="15.75" thickTop="1">
      <c r="A117" s="7"/>
      <c r="B117" s="7"/>
      <c r="C117" s="7"/>
      <c r="D117" s="7"/>
      <c r="E117" s="7"/>
      <c r="F117" s="8"/>
      <c r="G117" s="8"/>
      <c r="H117" s="8"/>
      <c r="I117" s="8"/>
    </row>
    <row r="118" spans="1:9" ht="15">
      <c r="A118" s="7"/>
      <c r="B118" s="7"/>
      <c r="C118" s="7"/>
      <c r="D118" s="7"/>
      <c r="E118" s="7"/>
      <c r="F118" s="8"/>
      <c r="G118" s="8"/>
      <c r="H118" s="8"/>
      <c r="I118" s="8"/>
    </row>
    <row r="119" spans="1:9" ht="15">
      <c r="A119" s="7"/>
      <c r="B119" s="7"/>
      <c r="C119" s="7"/>
      <c r="D119" s="7"/>
      <c r="E119" s="7"/>
      <c r="F119" s="8"/>
      <c r="G119" s="8"/>
      <c r="H119" s="8"/>
      <c r="I119" s="8"/>
    </row>
    <row r="120" spans="1:9" ht="15">
      <c r="A120" s="7"/>
      <c r="B120" s="7"/>
      <c r="C120" s="7"/>
      <c r="D120" s="7"/>
      <c r="E120" s="7"/>
      <c r="F120" s="8"/>
      <c r="G120" s="8"/>
      <c r="H120" s="8"/>
      <c r="I120" s="8"/>
    </row>
    <row r="121" spans="1:9" ht="15">
      <c r="A121" s="7"/>
      <c r="B121" s="7"/>
      <c r="C121" s="7"/>
      <c r="D121" s="7"/>
      <c r="E121" s="7"/>
      <c r="F121" s="8"/>
      <c r="G121" s="8"/>
      <c r="H121" s="8"/>
      <c r="I121" s="8"/>
    </row>
    <row r="122" spans="1:9" ht="15">
      <c r="A122" s="127" t="s">
        <v>31</v>
      </c>
      <c r="B122" s="127"/>
      <c r="C122" s="127"/>
      <c r="D122" s="127"/>
      <c r="E122" s="127"/>
      <c r="F122" s="127"/>
      <c r="G122" s="127"/>
      <c r="H122" s="127"/>
      <c r="I122" s="127"/>
    </row>
    <row r="123" spans="1:9" ht="15">
      <c r="A123" s="127"/>
      <c r="B123" s="127"/>
      <c r="C123" s="127"/>
      <c r="D123" s="127"/>
      <c r="E123" s="127"/>
      <c r="F123" s="127"/>
      <c r="G123" s="127"/>
      <c r="H123" s="127"/>
      <c r="I123" s="127"/>
    </row>
    <row r="124" spans="1:9" ht="15">
      <c r="A124" s="5"/>
      <c r="B124" s="5"/>
      <c r="C124" s="5"/>
      <c r="D124" s="5"/>
      <c r="E124" s="5"/>
      <c r="F124" s="6"/>
      <c r="G124" s="6"/>
      <c r="H124" s="6"/>
      <c r="I124" s="6"/>
    </row>
    <row r="125" spans="1:9" ht="15" customHeight="1">
      <c r="A125" s="113" t="s">
        <v>0</v>
      </c>
      <c r="B125" s="113"/>
      <c r="C125" s="113"/>
      <c r="D125" s="113"/>
      <c r="E125" s="113"/>
      <c r="F125" s="115" t="s">
        <v>149</v>
      </c>
      <c r="G125" s="115"/>
      <c r="H125" s="115" t="s">
        <v>150</v>
      </c>
      <c r="I125" s="115"/>
    </row>
    <row r="126" spans="1:9" ht="15">
      <c r="A126" s="114"/>
      <c r="B126" s="114"/>
      <c r="C126" s="114"/>
      <c r="D126" s="114"/>
      <c r="E126" s="114"/>
      <c r="F126" s="116"/>
      <c r="G126" s="116"/>
      <c r="H126" s="116"/>
      <c r="I126" s="116"/>
    </row>
    <row r="127" spans="1:9" ht="15">
      <c r="A127" s="15" t="s">
        <v>33</v>
      </c>
      <c r="B127" s="16"/>
      <c r="C127" s="16"/>
      <c r="D127" s="16"/>
      <c r="E127" s="16"/>
      <c r="F127" s="71">
        <v>897000</v>
      </c>
      <c r="G127" s="71"/>
      <c r="H127" s="71">
        <v>897000</v>
      </c>
      <c r="I127" s="71"/>
    </row>
    <row r="128" spans="1:9" ht="15.75" thickBot="1">
      <c r="A128" s="211" t="s">
        <v>119</v>
      </c>
      <c r="B128" s="212"/>
      <c r="C128" s="212"/>
      <c r="D128" s="212"/>
      <c r="E128" s="213"/>
      <c r="F128" s="123"/>
      <c r="G128" s="124"/>
      <c r="H128" s="123"/>
      <c r="I128" s="124"/>
    </row>
    <row r="129" spans="1:9" ht="16.5" thickBot="1" thickTop="1">
      <c r="A129" s="48" t="s">
        <v>5</v>
      </c>
      <c r="B129" s="78"/>
      <c r="C129" s="78"/>
      <c r="D129" s="78"/>
      <c r="E129" s="78"/>
      <c r="F129" s="24">
        <f>SUM(F127)</f>
        <v>897000</v>
      </c>
      <c r="G129" s="24"/>
      <c r="H129" s="24">
        <f>SUM(H127)</f>
        <v>897000</v>
      </c>
      <c r="I129" s="24"/>
    </row>
    <row r="130" spans="1:9" ht="15.75" thickTop="1">
      <c r="A130" s="15" t="s">
        <v>20</v>
      </c>
      <c r="B130" s="16"/>
      <c r="C130" s="16"/>
      <c r="D130" s="16"/>
      <c r="E130" s="16"/>
      <c r="F130" s="71">
        <v>242000</v>
      </c>
      <c r="G130" s="71"/>
      <c r="H130" s="71">
        <v>242000</v>
      </c>
      <c r="I130" s="71"/>
    </row>
    <row r="131" spans="1:9" ht="15">
      <c r="A131" s="46" t="s">
        <v>21</v>
      </c>
      <c r="B131" s="46"/>
      <c r="C131" s="46"/>
      <c r="D131" s="46"/>
      <c r="E131" s="46"/>
      <c r="F131" s="97"/>
      <c r="G131" s="97"/>
      <c r="H131" s="97"/>
      <c r="I131" s="97"/>
    </row>
    <row r="132" spans="1:9" ht="15">
      <c r="A132" s="21" t="s">
        <v>35</v>
      </c>
      <c r="B132" s="22"/>
      <c r="C132" s="22"/>
      <c r="D132" s="22"/>
      <c r="E132" s="23"/>
      <c r="F132" s="13"/>
      <c r="G132" s="14"/>
      <c r="H132" s="13"/>
      <c r="I132" s="14"/>
    </row>
    <row r="133" spans="1:9" ht="15.75" thickBot="1">
      <c r="A133" s="140" t="s">
        <v>6</v>
      </c>
      <c r="B133" s="141"/>
      <c r="C133" s="141"/>
      <c r="D133" s="141"/>
      <c r="E133" s="141"/>
      <c r="F133" s="168">
        <f>SUM(F130:G132)</f>
        <v>242000</v>
      </c>
      <c r="G133" s="175"/>
      <c r="H133" s="168">
        <f>SUM(H130:I132)</f>
        <v>242000</v>
      </c>
      <c r="I133" s="175"/>
    </row>
    <row r="134" spans="1:9" ht="15.75" thickTop="1">
      <c r="A134" s="15" t="s">
        <v>36</v>
      </c>
      <c r="B134" s="16"/>
      <c r="C134" s="16"/>
      <c r="D134" s="16"/>
      <c r="E134" s="62"/>
      <c r="F134" s="71">
        <v>3000</v>
      </c>
      <c r="G134" s="71"/>
      <c r="H134" s="71">
        <v>10000</v>
      </c>
      <c r="I134" s="71"/>
    </row>
    <row r="135" spans="1:9" ht="15">
      <c r="A135" s="46" t="s">
        <v>120</v>
      </c>
      <c r="B135" s="46"/>
      <c r="C135" s="46"/>
      <c r="D135" s="46"/>
      <c r="E135" s="46"/>
      <c r="F135" s="97"/>
      <c r="G135" s="97"/>
      <c r="H135" s="97"/>
      <c r="I135" s="97"/>
    </row>
    <row r="136" spans="1:9" ht="15">
      <c r="A136" s="72" t="s">
        <v>37</v>
      </c>
      <c r="B136" s="72"/>
      <c r="C136" s="72"/>
      <c r="D136" s="72"/>
      <c r="E136" s="72"/>
      <c r="F136" s="71"/>
      <c r="G136" s="71"/>
      <c r="H136" s="71">
        <v>10000</v>
      </c>
      <c r="I136" s="71"/>
    </row>
    <row r="137" spans="1:9" ht="15">
      <c r="A137" s="227" t="s">
        <v>121</v>
      </c>
      <c r="B137" s="227"/>
      <c r="C137" s="227"/>
      <c r="D137" s="227"/>
      <c r="E137" s="227"/>
      <c r="F137" s="71"/>
      <c r="G137" s="71"/>
      <c r="H137" s="71"/>
      <c r="I137" s="71"/>
    </row>
    <row r="138" spans="1:9" ht="15">
      <c r="A138" s="15" t="s">
        <v>38</v>
      </c>
      <c r="B138" s="16"/>
      <c r="C138" s="16"/>
      <c r="D138" s="16"/>
      <c r="E138" s="16"/>
      <c r="F138" s="71">
        <v>37000</v>
      </c>
      <c r="G138" s="71"/>
      <c r="H138" s="71">
        <v>40000</v>
      </c>
      <c r="I138" s="71"/>
    </row>
    <row r="139" spans="1:11" ht="15">
      <c r="A139" s="46" t="s">
        <v>59</v>
      </c>
      <c r="B139" s="46"/>
      <c r="C139" s="46"/>
      <c r="D139" s="46"/>
      <c r="E139" s="46"/>
      <c r="F139" s="97"/>
      <c r="G139" s="97"/>
      <c r="H139" s="97"/>
      <c r="I139" s="97"/>
      <c r="K139" s="9"/>
    </row>
    <row r="140" spans="1:11" ht="15">
      <c r="A140" s="63" t="s">
        <v>13</v>
      </c>
      <c r="B140" s="64"/>
      <c r="C140" s="64"/>
      <c r="D140" s="64"/>
      <c r="E140" s="65"/>
      <c r="F140" s="13">
        <v>117000</v>
      </c>
      <c r="G140" s="14"/>
      <c r="H140" s="13">
        <v>120000</v>
      </c>
      <c r="I140" s="14"/>
      <c r="K140" s="9"/>
    </row>
    <row r="141" spans="1:11" ht="15">
      <c r="A141" s="214" t="s">
        <v>39</v>
      </c>
      <c r="B141" s="214"/>
      <c r="C141" s="214"/>
      <c r="D141" s="214"/>
      <c r="E141" s="215"/>
      <c r="F141" s="60"/>
      <c r="G141" s="61"/>
      <c r="H141" s="60"/>
      <c r="I141" s="61"/>
      <c r="K141" s="9"/>
    </row>
    <row r="142" spans="1:11" ht="15">
      <c r="A142" s="22" t="s">
        <v>40</v>
      </c>
      <c r="B142" s="22"/>
      <c r="C142" s="22"/>
      <c r="D142" s="22"/>
      <c r="E142" s="23"/>
      <c r="F142" s="13">
        <v>91000</v>
      </c>
      <c r="G142" s="14"/>
      <c r="H142" s="13">
        <v>100000</v>
      </c>
      <c r="I142" s="14"/>
      <c r="K142" s="9"/>
    </row>
    <row r="143" spans="1:11" ht="15">
      <c r="A143" s="214" t="s">
        <v>41</v>
      </c>
      <c r="B143" s="214"/>
      <c r="C143" s="214"/>
      <c r="D143" s="214"/>
      <c r="E143" s="215"/>
      <c r="F143" s="13"/>
      <c r="G143" s="14"/>
      <c r="H143" s="13"/>
      <c r="I143" s="14"/>
      <c r="K143" s="9"/>
    </row>
    <row r="144" spans="1:9" ht="15">
      <c r="A144" s="15" t="s">
        <v>7</v>
      </c>
      <c r="B144" s="16"/>
      <c r="C144" s="16"/>
      <c r="D144" s="16"/>
      <c r="E144" s="16"/>
      <c r="F144" s="71"/>
      <c r="G144" s="71"/>
      <c r="H144" s="71">
        <v>30000</v>
      </c>
      <c r="I144" s="71"/>
    </row>
    <row r="145" spans="1:9" ht="15">
      <c r="A145" s="46" t="s">
        <v>42</v>
      </c>
      <c r="B145" s="46"/>
      <c r="C145" s="46"/>
      <c r="D145" s="46"/>
      <c r="E145" s="46"/>
      <c r="F145" s="97"/>
      <c r="G145" s="97"/>
      <c r="H145" s="97"/>
      <c r="I145" s="97"/>
    </row>
    <row r="146" spans="1:9" ht="15">
      <c r="A146" s="15" t="s">
        <v>43</v>
      </c>
      <c r="B146" s="16"/>
      <c r="C146" s="16"/>
      <c r="D146" s="16"/>
      <c r="E146" s="16"/>
      <c r="F146" s="71"/>
      <c r="G146" s="71"/>
      <c r="H146" s="71">
        <v>10000</v>
      </c>
      <c r="I146" s="71"/>
    </row>
    <row r="147" spans="1:9" ht="15">
      <c r="A147" s="46" t="s">
        <v>44</v>
      </c>
      <c r="B147" s="96"/>
      <c r="C147" s="96"/>
      <c r="D147" s="96"/>
      <c r="E147" s="96"/>
      <c r="F147" s="97"/>
      <c r="G147" s="97"/>
      <c r="H147" s="97"/>
      <c r="I147" s="97"/>
    </row>
    <row r="148" spans="1:9" ht="15">
      <c r="A148" s="129" t="s">
        <v>47</v>
      </c>
      <c r="B148" s="228"/>
      <c r="C148" s="228"/>
      <c r="D148" s="228"/>
      <c r="E148" s="228"/>
      <c r="F148" s="71">
        <v>39000</v>
      </c>
      <c r="G148" s="71"/>
      <c r="H148" s="71">
        <v>40000</v>
      </c>
      <c r="I148" s="71"/>
    </row>
    <row r="149" spans="1:9" ht="15">
      <c r="A149" s="74" t="s">
        <v>165</v>
      </c>
      <c r="B149" s="22"/>
      <c r="C149" s="22"/>
      <c r="D149" s="22"/>
      <c r="E149" s="23"/>
      <c r="F149" s="13"/>
      <c r="G149" s="14"/>
      <c r="H149" s="13"/>
      <c r="I149" s="14"/>
    </row>
    <row r="150" spans="1:9" ht="15">
      <c r="A150" s="208" t="s">
        <v>45</v>
      </c>
      <c r="B150" s="209"/>
      <c r="C150" s="209"/>
      <c r="D150" s="209"/>
      <c r="E150" s="210"/>
      <c r="F150" s="13">
        <v>177000</v>
      </c>
      <c r="G150" s="14"/>
      <c r="H150" s="13">
        <v>135000</v>
      </c>
      <c r="I150" s="14"/>
    </row>
    <row r="151" spans="1:9" ht="15">
      <c r="A151" s="75" t="s">
        <v>122</v>
      </c>
      <c r="B151" s="76"/>
      <c r="C151" s="76"/>
      <c r="D151" s="76"/>
      <c r="E151" s="77"/>
      <c r="F151" s="13"/>
      <c r="G151" s="14"/>
      <c r="H151" s="13"/>
      <c r="I151" s="14"/>
    </row>
    <row r="152" spans="1:9" ht="15">
      <c r="A152" s="21" t="s">
        <v>163</v>
      </c>
      <c r="B152" s="22"/>
      <c r="C152" s="22"/>
      <c r="D152" s="22"/>
      <c r="E152" s="23"/>
      <c r="F152" s="13">
        <v>22000</v>
      </c>
      <c r="G152" s="14"/>
      <c r="H152" s="13">
        <v>30000</v>
      </c>
      <c r="I152" s="14"/>
    </row>
    <row r="153" spans="1:9" ht="15">
      <c r="A153" s="75" t="s">
        <v>164</v>
      </c>
      <c r="B153" s="76"/>
      <c r="C153" s="76"/>
      <c r="D153" s="76"/>
      <c r="E153" s="77"/>
      <c r="F153" s="13"/>
      <c r="G153" s="14"/>
      <c r="H153" s="13"/>
      <c r="I153" s="14"/>
    </row>
    <row r="154" spans="1:9" ht="15">
      <c r="A154" s="15" t="s">
        <v>48</v>
      </c>
      <c r="B154" s="16"/>
      <c r="C154" s="16"/>
      <c r="D154" s="16"/>
      <c r="E154" s="16"/>
      <c r="F154" s="71">
        <v>93000</v>
      </c>
      <c r="G154" s="71"/>
      <c r="H154" s="71">
        <v>95000</v>
      </c>
      <c r="I154" s="71"/>
    </row>
    <row r="155" spans="1:9" ht="15">
      <c r="A155" s="84" t="s">
        <v>95</v>
      </c>
      <c r="B155" s="85"/>
      <c r="C155" s="85"/>
      <c r="D155" s="85"/>
      <c r="E155" s="86"/>
      <c r="F155" s="13"/>
      <c r="G155" s="14"/>
      <c r="H155" s="13"/>
      <c r="I155" s="14"/>
    </row>
    <row r="156" spans="1:9" ht="15">
      <c r="A156" s="72" t="s">
        <v>49</v>
      </c>
      <c r="B156" s="73"/>
      <c r="C156" s="73"/>
      <c r="D156" s="73"/>
      <c r="E156" s="73"/>
      <c r="F156" s="71">
        <v>255000</v>
      </c>
      <c r="G156" s="71"/>
      <c r="H156" s="71">
        <v>260000</v>
      </c>
      <c r="I156" s="71"/>
    </row>
    <row r="157" spans="1:9" ht="15">
      <c r="A157" s="84"/>
      <c r="B157" s="85"/>
      <c r="C157" s="85"/>
      <c r="D157" s="85"/>
      <c r="E157" s="86"/>
      <c r="F157" s="13"/>
      <c r="G157" s="14"/>
      <c r="H157" s="13"/>
      <c r="I157" s="14"/>
    </row>
    <row r="158" spans="1:9" ht="15">
      <c r="A158" s="18" t="s">
        <v>30</v>
      </c>
      <c r="B158" s="19"/>
      <c r="C158" s="19"/>
      <c r="D158" s="19"/>
      <c r="E158" s="20"/>
      <c r="F158" s="71">
        <v>20000</v>
      </c>
      <c r="G158" s="71"/>
      <c r="H158" s="71">
        <v>20000</v>
      </c>
      <c r="I158" s="71"/>
    </row>
    <row r="159" spans="1:9" ht="15.75" thickBot="1">
      <c r="A159" s="57" t="s">
        <v>166</v>
      </c>
      <c r="B159" s="58"/>
      <c r="C159" s="58"/>
      <c r="D159" s="58"/>
      <c r="E159" s="59"/>
      <c r="F159" s="13"/>
      <c r="G159" s="14"/>
      <c r="H159" s="13"/>
      <c r="I159" s="14"/>
    </row>
    <row r="160" spans="1:9" ht="16.5" thickBot="1" thickTop="1">
      <c r="A160" s="48" t="s">
        <v>8</v>
      </c>
      <c r="B160" s="78"/>
      <c r="C160" s="78"/>
      <c r="D160" s="78"/>
      <c r="E160" s="78"/>
      <c r="F160" s="24">
        <f>SUM(F134:G159)</f>
        <v>854000</v>
      </c>
      <c r="G160" s="24"/>
      <c r="H160" s="24">
        <f>SUM(H134:I159)</f>
        <v>900000</v>
      </c>
      <c r="I160" s="24"/>
    </row>
    <row r="161" spans="1:9" ht="16.5" thickBot="1" thickTop="1">
      <c r="A161" s="48" t="s">
        <v>9</v>
      </c>
      <c r="B161" s="49"/>
      <c r="C161" s="49"/>
      <c r="D161" s="49"/>
      <c r="E161" s="50"/>
      <c r="F161" s="93">
        <f>SUM(F129+F133+F160)</f>
        <v>1993000</v>
      </c>
      <c r="G161" s="94"/>
      <c r="H161" s="93">
        <f>SUM(H129+H133+H160)</f>
        <v>2039000</v>
      </c>
      <c r="I161" s="94"/>
    </row>
    <row r="162" spans="1:9" ht="16.5" thickBot="1" thickTop="1">
      <c r="A162" s="48" t="s">
        <v>18</v>
      </c>
      <c r="B162" s="49"/>
      <c r="C162" s="49"/>
      <c r="D162" s="49"/>
      <c r="E162" s="50"/>
      <c r="F162" s="93">
        <v>0</v>
      </c>
      <c r="G162" s="94"/>
      <c r="H162" s="93">
        <v>8339130</v>
      </c>
      <c r="I162" s="94"/>
    </row>
    <row r="163" spans="1:9" ht="15.75" thickTop="1">
      <c r="A163" s="18" t="s">
        <v>27</v>
      </c>
      <c r="B163" s="19"/>
      <c r="C163" s="19"/>
      <c r="D163" s="19"/>
      <c r="E163" s="20"/>
      <c r="F163" s="13">
        <v>0</v>
      </c>
      <c r="G163" s="14"/>
      <c r="H163" s="13">
        <v>0</v>
      </c>
      <c r="I163" s="14"/>
    </row>
    <row r="164" spans="1:9" ht="15">
      <c r="A164" s="54"/>
      <c r="B164" s="55"/>
      <c r="C164" s="55"/>
      <c r="D164" s="55"/>
      <c r="E164" s="56"/>
      <c r="F164" s="13"/>
      <c r="G164" s="14"/>
      <c r="H164" s="13"/>
      <c r="I164" s="14"/>
    </row>
    <row r="165" spans="1:9" ht="15">
      <c r="A165" s="18" t="s">
        <v>123</v>
      </c>
      <c r="B165" s="19"/>
      <c r="C165" s="19"/>
      <c r="D165" s="19"/>
      <c r="E165" s="20"/>
      <c r="F165" s="13">
        <v>0</v>
      </c>
      <c r="G165" s="14"/>
      <c r="H165" s="13">
        <v>0</v>
      </c>
      <c r="I165" s="14"/>
    </row>
    <row r="166" spans="1:9" ht="15">
      <c r="A166" s="54"/>
      <c r="B166" s="55"/>
      <c r="C166" s="55"/>
      <c r="D166" s="55"/>
      <c r="E166" s="56"/>
      <c r="F166" s="13"/>
      <c r="G166" s="14"/>
      <c r="H166" s="13"/>
      <c r="I166" s="14"/>
    </row>
    <row r="167" spans="1:9" ht="15">
      <c r="A167" s="18" t="s">
        <v>90</v>
      </c>
      <c r="B167" s="19"/>
      <c r="C167" s="19"/>
      <c r="D167" s="19"/>
      <c r="E167" s="20"/>
      <c r="F167" s="13">
        <v>0</v>
      </c>
      <c r="G167" s="14"/>
      <c r="H167" s="13">
        <v>0</v>
      </c>
      <c r="I167" s="14"/>
    </row>
    <row r="168" spans="1:9" ht="15">
      <c r="A168" s="54"/>
      <c r="B168" s="55"/>
      <c r="C168" s="55"/>
      <c r="D168" s="55"/>
      <c r="E168" s="56"/>
      <c r="F168" s="13"/>
      <c r="G168" s="14"/>
      <c r="H168" s="13"/>
      <c r="I168" s="14"/>
    </row>
    <row r="169" spans="1:9" ht="15">
      <c r="A169" s="18" t="s">
        <v>28</v>
      </c>
      <c r="B169" s="19"/>
      <c r="C169" s="19"/>
      <c r="D169" s="19"/>
      <c r="E169" s="20"/>
      <c r="F169" s="13">
        <v>0</v>
      </c>
      <c r="G169" s="14"/>
      <c r="H169" s="13">
        <v>0</v>
      </c>
      <c r="I169" s="14"/>
    </row>
    <row r="170" spans="1:9" ht="15.75" thickBot="1">
      <c r="A170" s="287" t="s">
        <v>10</v>
      </c>
      <c r="B170" s="288"/>
      <c r="C170" s="288"/>
      <c r="D170" s="288"/>
      <c r="E170" s="289"/>
      <c r="F170" s="71">
        <f>SUM(F163:G169)</f>
        <v>0</v>
      </c>
      <c r="G170" s="71"/>
      <c r="H170" s="71"/>
      <c r="I170" s="71"/>
    </row>
    <row r="171" spans="1:9" ht="16.5" thickBot="1" thickTop="1">
      <c r="A171" s="48" t="s">
        <v>11</v>
      </c>
      <c r="B171" s="78"/>
      <c r="C171" s="78"/>
      <c r="D171" s="78"/>
      <c r="E171" s="78"/>
      <c r="F171" s="24">
        <f>SUM(F161,F162,F170)</f>
        <v>1993000</v>
      </c>
      <c r="G171" s="24"/>
      <c r="H171" s="24">
        <f>SUM(H161,H162,H170)</f>
        <v>10378130</v>
      </c>
      <c r="I171" s="24"/>
    </row>
    <row r="172" spans="6:9" ht="15.75" thickTop="1">
      <c r="F172" s="10"/>
      <c r="G172" s="10"/>
      <c r="H172" s="10"/>
      <c r="I172" s="10"/>
    </row>
    <row r="175" spans="1:9" ht="15">
      <c r="A175" s="112" t="s">
        <v>93</v>
      </c>
      <c r="B175" s="112"/>
      <c r="C175" s="112"/>
      <c r="D175" s="112"/>
      <c r="E175" s="112"/>
      <c r="F175" s="112"/>
      <c r="G175" s="112"/>
      <c r="H175" s="112"/>
      <c r="I175" s="112"/>
    </row>
    <row r="177" spans="1:9" ht="15" customHeight="1">
      <c r="A177" s="113" t="s">
        <v>0</v>
      </c>
      <c r="B177" s="113"/>
      <c r="C177" s="113"/>
      <c r="D177" s="113"/>
      <c r="E177" s="113"/>
      <c r="F177" s="115" t="s">
        <v>149</v>
      </c>
      <c r="G177" s="115"/>
      <c r="H177" s="115" t="s">
        <v>150</v>
      </c>
      <c r="I177" s="115"/>
    </row>
    <row r="178" spans="1:9" ht="15">
      <c r="A178" s="114"/>
      <c r="B178" s="114"/>
      <c r="C178" s="114"/>
      <c r="D178" s="114"/>
      <c r="E178" s="114"/>
      <c r="F178" s="116"/>
      <c r="G178" s="116"/>
      <c r="H178" s="116"/>
      <c r="I178" s="116"/>
    </row>
    <row r="179" spans="1:9" ht="15">
      <c r="A179" s="72" t="s">
        <v>91</v>
      </c>
      <c r="B179" s="72"/>
      <c r="C179" s="72"/>
      <c r="D179" s="72"/>
      <c r="E179" s="72"/>
      <c r="F179" s="51">
        <v>1182000</v>
      </c>
      <c r="G179" s="51"/>
      <c r="H179" s="51">
        <v>655000</v>
      </c>
      <c r="I179" s="51"/>
    </row>
    <row r="180" spans="1:9" ht="15.75" thickBot="1">
      <c r="A180" s="290" t="s">
        <v>168</v>
      </c>
      <c r="B180" s="291"/>
      <c r="C180" s="291"/>
      <c r="D180" s="291"/>
      <c r="E180" s="292"/>
      <c r="F180" s="285"/>
      <c r="G180" s="286"/>
      <c r="H180" s="285"/>
      <c r="I180" s="286"/>
    </row>
    <row r="181" spans="1:9" ht="16.5" thickBot="1" thickTop="1">
      <c r="A181" s="204" t="s">
        <v>8</v>
      </c>
      <c r="B181" s="205"/>
      <c r="C181" s="205"/>
      <c r="D181" s="205"/>
      <c r="E181" s="206"/>
      <c r="F181" s="207">
        <f>SUM(F179:G180)</f>
        <v>1182000</v>
      </c>
      <c r="G181" s="207"/>
      <c r="H181" s="207">
        <f>SUM(H179:I180)</f>
        <v>655000</v>
      </c>
      <c r="I181" s="207"/>
    </row>
    <row r="182" spans="1:9" ht="16.5" thickBot="1" thickTop="1">
      <c r="A182" s="188" t="s">
        <v>11</v>
      </c>
      <c r="B182" s="188"/>
      <c r="C182" s="188"/>
      <c r="D182" s="188"/>
      <c r="E182" s="188"/>
      <c r="F182" s="233">
        <f>SUM(F181)</f>
        <v>1182000</v>
      </c>
      <c r="G182" s="233"/>
      <c r="H182" s="233">
        <f>SUM(H181)</f>
        <v>655000</v>
      </c>
      <c r="I182" s="233"/>
    </row>
    <row r="183" ht="15.75" thickTop="1"/>
    <row r="186" spans="1:9" ht="15">
      <c r="A186" s="112" t="s">
        <v>50</v>
      </c>
      <c r="B186" s="112"/>
      <c r="C186" s="112"/>
      <c r="D186" s="112"/>
      <c r="E186" s="112"/>
      <c r="F186" s="112"/>
      <c r="G186" s="112"/>
      <c r="H186" s="112"/>
      <c r="I186" s="112"/>
    </row>
    <row r="188" spans="1:9" ht="15" customHeight="1">
      <c r="A188" s="113" t="s">
        <v>0</v>
      </c>
      <c r="B188" s="113"/>
      <c r="C188" s="113"/>
      <c r="D188" s="113"/>
      <c r="E188" s="113"/>
      <c r="F188" s="115" t="s">
        <v>149</v>
      </c>
      <c r="G188" s="115"/>
      <c r="H188" s="115" t="s">
        <v>150</v>
      </c>
      <c r="I188" s="115"/>
    </row>
    <row r="189" spans="1:9" ht="15">
      <c r="A189" s="114"/>
      <c r="B189" s="114"/>
      <c r="C189" s="114"/>
      <c r="D189" s="114"/>
      <c r="E189" s="114"/>
      <c r="F189" s="116"/>
      <c r="G189" s="116"/>
      <c r="H189" s="116"/>
      <c r="I189" s="116"/>
    </row>
    <row r="190" spans="1:9" ht="15">
      <c r="A190" s="15" t="s">
        <v>43</v>
      </c>
      <c r="B190" s="16"/>
      <c r="C190" s="16"/>
      <c r="D190" s="16"/>
      <c r="E190" s="16"/>
      <c r="F190" s="17"/>
      <c r="G190" s="17"/>
      <c r="H190" s="17"/>
      <c r="I190" s="17"/>
    </row>
    <row r="191" spans="1:9" ht="15">
      <c r="A191" s="46"/>
      <c r="B191" s="96"/>
      <c r="C191" s="96"/>
      <c r="D191" s="96"/>
      <c r="E191" s="96"/>
      <c r="F191" s="47"/>
      <c r="G191" s="47"/>
      <c r="H191" s="47"/>
      <c r="I191" s="47"/>
    </row>
    <row r="192" spans="1:9" ht="15">
      <c r="A192" s="15" t="s">
        <v>51</v>
      </c>
      <c r="B192" s="16"/>
      <c r="C192" s="16"/>
      <c r="D192" s="16"/>
      <c r="E192" s="16"/>
      <c r="F192" s="17"/>
      <c r="G192" s="17"/>
      <c r="H192" s="17"/>
      <c r="I192" s="17"/>
    </row>
    <row r="193" spans="1:9" ht="15.75" thickBot="1">
      <c r="A193" s="84"/>
      <c r="B193" s="85"/>
      <c r="C193" s="85"/>
      <c r="D193" s="85"/>
      <c r="E193" s="86"/>
      <c r="F193" s="275"/>
      <c r="G193" s="276"/>
      <c r="H193" s="275"/>
      <c r="I193" s="276"/>
    </row>
    <row r="194" spans="1:9" ht="16.5" thickBot="1" thickTop="1">
      <c r="A194" s="48" t="s">
        <v>8</v>
      </c>
      <c r="B194" s="78"/>
      <c r="C194" s="78"/>
      <c r="D194" s="78"/>
      <c r="E194" s="78"/>
      <c r="F194" s="117">
        <f>SUM(F190:G193)</f>
        <v>0</v>
      </c>
      <c r="G194" s="117"/>
      <c r="H194" s="117">
        <f>SUM(H190:I193)</f>
        <v>0</v>
      </c>
      <c r="I194" s="117"/>
    </row>
    <row r="195" spans="1:9" ht="16.5" thickBot="1" thickTop="1">
      <c r="A195" s="48" t="s">
        <v>94</v>
      </c>
      <c r="B195" s="78"/>
      <c r="C195" s="78"/>
      <c r="D195" s="78"/>
      <c r="E195" s="78"/>
      <c r="F195" s="117">
        <f>SUM(F194)</f>
        <v>0</v>
      </c>
      <c r="G195" s="117"/>
      <c r="H195" s="117">
        <f>SUM(H194)</f>
        <v>0</v>
      </c>
      <c r="I195" s="117"/>
    </row>
    <row r="196" ht="15.75" thickTop="1"/>
    <row r="200" spans="1:9" ht="15">
      <c r="A200" s="203" t="s">
        <v>46</v>
      </c>
      <c r="B200" s="203"/>
      <c r="C200" s="203"/>
      <c r="D200" s="203"/>
      <c r="E200" s="203"/>
      <c r="F200" s="203"/>
      <c r="G200" s="203"/>
      <c r="H200" s="203"/>
      <c r="I200" s="203"/>
    </row>
    <row r="202" spans="1:9" ht="15" customHeight="1">
      <c r="A202" s="113" t="s">
        <v>0</v>
      </c>
      <c r="B202" s="113"/>
      <c r="C202" s="113"/>
      <c r="D202" s="113"/>
      <c r="E202" s="113"/>
      <c r="F202" s="115" t="s">
        <v>149</v>
      </c>
      <c r="G202" s="115"/>
      <c r="H202" s="115" t="s">
        <v>150</v>
      </c>
      <c r="I202" s="115"/>
    </row>
    <row r="203" spans="1:9" ht="15">
      <c r="A203" s="114"/>
      <c r="B203" s="114"/>
      <c r="C203" s="114"/>
      <c r="D203" s="114"/>
      <c r="E203" s="114"/>
      <c r="F203" s="116"/>
      <c r="G203" s="116"/>
      <c r="H203" s="116"/>
      <c r="I203" s="116"/>
    </row>
    <row r="204" spans="1:9" ht="15">
      <c r="A204" s="15" t="s">
        <v>37</v>
      </c>
      <c r="B204" s="16"/>
      <c r="C204" s="16"/>
      <c r="D204" s="16"/>
      <c r="E204" s="62"/>
      <c r="F204" s="17">
        <v>199000</v>
      </c>
      <c r="G204" s="17"/>
      <c r="H204" s="17">
        <v>200000</v>
      </c>
      <c r="I204" s="17"/>
    </row>
    <row r="205" spans="1:9" ht="15">
      <c r="A205" s="46" t="s">
        <v>124</v>
      </c>
      <c r="B205" s="46"/>
      <c r="C205" s="46"/>
      <c r="D205" s="46"/>
      <c r="E205" s="46"/>
      <c r="F205" s="47"/>
      <c r="G205" s="47"/>
      <c r="H205" s="47"/>
      <c r="I205" s="47"/>
    </row>
    <row r="206" spans="1:9" ht="15">
      <c r="A206" s="15" t="s">
        <v>40</v>
      </c>
      <c r="B206" s="16"/>
      <c r="C206" s="16"/>
      <c r="D206" s="16"/>
      <c r="E206" s="16"/>
      <c r="F206" s="17">
        <v>14000</v>
      </c>
      <c r="G206" s="17"/>
      <c r="H206" s="17">
        <v>20000</v>
      </c>
      <c r="I206" s="17"/>
    </row>
    <row r="207" spans="1:9" ht="15">
      <c r="A207" s="46" t="s">
        <v>41</v>
      </c>
      <c r="B207" s="46"/>
      <c r="C207" s="46"/>
      <c r="D207" s="46"/>
      <c r="E207" s="46"/>
      <c r="F207" s="47"/>
      <c r="G207" s="47"/>
      <c r="H207" s="47"/>
      <c r="I207" s="47"/>
    </row>
    <row r="208" spans="1:9" ht="15">
      <c r="A208" s="15" t="s">
        <v>7</v>
      </c>
      <c r="B208" s="16"/>
      <c r="C208" s="16"/>
      <c r="D208" s="16"/>
      <c r="E208" s="16"/>
      <c r="F208" s="17">
        <v>23000</v>
      </c>
      <c r="G208" s="17"/>
      <c r="H208" s="17">
        <v>30000</v>
      </c>
      <c r="I208" s="17"/>
    </row>
    <row r="209" spans="1:9" ht="15">
      <c r="A209" s="46" t="s">
        <v>125</v>
      </c>
      <c r="B209" s="46"/>
      <c r="C209" s="46"/>
      <c r="D209" s="46"/>
      <c r="E209" s="46"/>
      <c r="F209" s="47"/>
      <c r="G209" s="47"/>
      <c r="H209" s="47"/>
      <c r="I209" s="47"/>
    </row>
    <row r="210" spans="1:9" ht="15">
      <c r="A210" s="15" t="s">
        <v>43</v>
      </c>
      <c r="B210" s="16"/>
      <c r="C210" s="16"/>
      <c r="D210" s="16"/>
      <c r="E210" s="62"/>
      <c r="F210" s="17">
        <v>178000</v>
      </c>
      <c r="G210" s="17"/>
      <c r="H210" s="17">
        <v>180000</v>
      </c>
      <c r="I210" s="17"/>
    </row>
    <row r="211" spans="1:9" ht="15">
      <c r="A211" s="46"/>
      <c r="B211" s="46"/>
      <c r="C211" s="46"/>
      <c r="D211" s="46"/>
      <c r="E211" s="46"/>
      <c r="F211" s="47"/>
      <c r="G211" s="47"/>
      <c r="H211" s="47"/>
      <c r="I211" s="47"/>
    </row>
    <row r="212" spans="1:9" ht="15">
      <c r="A212" s="15" t="s">
        <v>48</v>
      </c>
      <c r="B212" s="16"/>
      <c r="C212" s="16"/>
      <c r="D212" s="16"/>
      <c r="E212" s="16"/>
      <c r="F212" s="17">
        <v>62000</v>
      </c>
      <c r="G212" s="17"/>
      <c r="H212" s="17">
        <v>80000</v>
      </c>
      <c r="I212" s="17"/>
    </row>
    <row r="213" spans="1:9" ht="15">
      <c r="A213" s="185" t="s">
        <v>126</v>
      </c>
      <c r="B213" s="186"/>
      <c r="C213" s="186"/>
      <c r="D213" s="186"/>
      <c r="E213" s="186"/>
      <c r="F213" s="47"/>
      <c r="G213" s="47"/>
      <c r="H213" s="47"/>
      <c r="I213" s="47"/>
    </row>
    <row r="214" spans="1:9" ht="15">
      <c r="A214" s="15" t="s">
        <v>30</v>
      </c>
      <c r="B214" s="16"/>
      <c r="C214" s="16"/>
      <c r="D214" s="16"/>
      <c r="E214" s="16"/>
      <c r="F214" s="17">
        <v>6000</v>
      </c>
      <c r="G214" s="17"/>
      <c r="H214" s="17">
        <v>10000</v>
      </c>
      <c r="I214" s="17"/>
    </row>
    <row r="215" spans="1:9" ht="15">
      <c r="A215" s="15" t="s">
        <v>169</v>
      </c>
      <c r="B215" s="16"/>
      <c r="C215" s="16"/>
      <c r="D215" s="16"/>
      <c r="E215" s="16"/>
      <c r="F215" s="17">
        <v>10000</v>
      </c>
      <c r="G215" s="17"/>
      <c r="H215" s="17">
        <v>20000</v>
      </c>
      <c r="I215" s="17"/>
    </row>
    <row r="216" spans="1:9" ht="15.75" thickBot="1">
      <c r="A216" s="84"/>
      <c r="B216" s="85"/>
      <c r="C216" s="85"/>
      <c r="D216" s="85"/>
      <c r="E216" s="86"/>
      <c r="F216" s="118"/>
      <c r="G216" s="119"/>
      <c r="H216" s="118"/>
      <c r="I216" s="119"/>
    </row>
    <row r="217" spans="1:9" ht="16.5" thickBot="1" thickTop="1">
      <c r="A217" s="48" t="s">
        <v>8</v>
      </c>
      <c r="B217" s="78"/>
      <c r="C217" s="78"/>
      <c r="D217" s="78"/>
      <c r="E217" s="78"/>
      <c r="F217" s="117">
        <f>SUM(F204:G216)</f>
        <v>492000</v>
      </c>
      <c r="G217" s="117"/>
      <c r="H217" s="117">
        <f>SUM(H204:I216)</f>
        <v>540000</v>
      </c>
      <c r="I217" s="117"/>
    </row>
    <row r="218" spans="1:9" ht="16.5" thickBot="1" thickTop="1">
      <c r="A218" s="72" t="s">
        <v>89</v>
      </c>
      <c r="B218" s="72"/>
      <c r="C218" s="72"/>
      <c r="D218" s="72"/>
      <c r="E218" s="72"/>
      <c r="F218" s="167">
        <v>0</v>
      </c>
      <c r="G218" s="167"/>
      <c r="H218" s="167"/>
      <c r="I218" s="167"/>
    </row>
    <row r="219" spans="1:9" ht="16.5" thickBot="1" thickTop="1">
      <c r="A219" s="195"/>
      <c r="B219" s="196"/>
      <c r="C219" s="196"/>
      <c r="D219" s="196"/>
      <c r="E219" s="196"/>
      <c r="F219" s="122"/>
      <c r="G219" s="192"/>
      <c r="H219" s="122"/>
      <c r="I219" s="192"/>
    </row>
    <row r="220" spans="1:9" ht="16.5" thickBot="1" thickTop="1">
      <c r="A220" s="193" t="s">
        <v>90</v>
      </c>
      <c r="B220" s="194"/>
      <c r="C220" s="194"/>
      <c r="D220" s="194"/>
      <c r="E220" s="194"/>
      <c r="F220" s="122">
        <v>0</v>
      </c>
      <c r="G220" s="192"/>
      <c r="H220" s="122"/>
      <c r="I220" s="192"/>
    </row>
    <row r="221" spans="1:9" ht="16.5" thickBot="1" thickTop="1">
      <c r="A221" s="197"/>
      <c r="B221" s="198"/>
      <c r="C221" s="198"/>
      <c r="D221" s="198"/>
      <c r="E221" s="198"/>
      <c r="F221" s="122"/>
      <c r="G221" s="192"/>
      <c r="H221" s="122"/>
      <c r="I221" s="192"/>
    </row>
    <row r="222" spans="1:9" ht="16.5" thickBot="1" thickTop="1">
      <c r="A222" s="16" t="s">
        <v>28</v>
      </c>
      <c r="B222" s="199"/>
      <c r="C222" s="199"/>
      <c r="D222" s="199"/>
      <c r="E222" s="200"/>
      <c r="F222" s="201">
        <v>0</v>
      </c>
      <c r="G222" s="202"/>
      <c r="H222" s="201"/>
      <c r="I222" s="202"/>
    </row>
    <row r="223" spans="1:9" ht="16.5" thickBot="1" thickTop="1">
      <c r="A223" s="48" t="s">
        <v>10</v>
      </c>
      <c r="B223" s="78"/>
      <c r="C223" s="78"/>
      <c r="D223" s="78"/>
      <c r="E223" s="78"/>
      <c r="F223" s="117">
        <f>SUM(F218+F220+F222)</f>
        <v>0</v>
      </c>
      <c r="G223" s="117"/>
      <c r="H223" s="117">
        <f>SUM(H218:I222)</f>
        <v>0</v>
      </c>
      <c r="I223" s="117"/>
    </row>
    <row r="224" spans="1:9" ht="16.5" thickBot="1" thickTop="1">
      <c r="A224" s="48" t="s">
        <v>11</v>
      </c>
      <c r="B224" s="78"/>
      <c r="C224" s="78"/>
      <c r="D224" s="78"/>
      <c r="E224" s="78"/>
      <c r="F224" s="117">
        <f>SUM(F217+F223)</f>
        <v>492000</v>
      </c>
      <c r="G224" s="117"/>
      <c r="H224" s="117">
        <f>SUM(H217+H223)</f>
        <v>540000</v>
      </c>
      <c r="I224" s="117"/>
    </row>
    <row r="225" spans="1:9" ht="15.75" thickTop="1">
      <c r="A225" s="1"/>
      <c r="B225" s="1"/>
      <c r="C225" s="1"/>
      <c r="D225" s="1"/>
      <c r="E225" s="1"/>
      <c r="F225" s="3"/>
      <c r="G225" s="4"/>
      <c r="H225" s="3"/>
      <c r="I225" s="4"/>
    </row>
    <row r="226" spans="1:9" ht="15">
      <c r="A226" s="1"/>
      <c r="B226" s="1"/>
      <c r="C226" s="1"/>
      <c r="D226" s="1"/>
      <c r="E226" s="1"/>
      <c r="F226" s="3"/>
      <c r="G226" s="4"/>
      <c r="H226" s="3"/>
      <c r="I226" s="4"/>
    </row>
    <row r="227" spans="1:9" ht="15">
      <c r="A227" s="1"/>
      <c r="B227" s="1"/>
      <c r="C227" s="1"/>
      <c r="D227" s="1"/>
      <c r="E227" s="1"/>
      <c r="F227" s="3"/>
      <c r="G227" s="4"/>
      <c r="H227" s="3"/>
      <c r="I227" s="4"/>
    </row>
    <row r="228" spans="1:9" ht="15">
      <c r="A228" s="1"/>
      <c r="B228" s="1"/>
      <c r="C228" s="1"/>
      <c r="D228" s="1"/>
      <c r="E228" s="1"/>
      <c r="F228" s="3"/>
      <c r="G228" s="4"/>
      <c r="H228" s="3"/>
      <c r="I228" s="4"/>
    </row>
    <row r="230" spans="1:9" ht="15">
      <c r="A230" s="112" t="s">
        <v>92</v>
      </c>
      <c r="B230" s="112"/>
      <c r="C230" s="112"/>
      <c r="D230" s="112"/>
      <c r="E230" s="112"/>
      <c r="F230" s="112"/>
      <c r="G230" s="112"/>
      <c r="H230" s="112"/>
      <c r="I230" s="112"/>
    </row>
    <row r="232" spans="1:9" ht="15" customHeight="1">
      <c r="A232" s="113" t="s">
        <v>0</v>
      </c>
      <c r="B232" s="113"/>
      <c r="C232" s="113"/>
      <c r="D232" s="113"/>
      <c r="E232" s="113"/>
      <c r="F232" s="115" t="s">
        <v>149</v>
      </c>
      <c r="G232" s="115"/>
      <c r="H232" s="115" t="s">
        <v>150</v>
      </c>
      <c r="I232" s="115"/>
    </row>
    <row r="233" spans="1:9" ht="15">
      <c r="A233" s="114"/>
      <c r="B233" s="114"/>
      <c r="C233" s="114"/>
      <c r="D233" s="114"/>
      <c r="E233" s="114"/>
      <c r="F233" s="116"/>
      <c r="G233" s="116"/>
      <c r="H233" s="116"/>
      <c r="I233" s="116"/>
    </row>
    <row r="234" spans="1:9" ht="15">
      <c r="A234" s="15" t="s">
        <v>37</v>
      </c>
      <c r="B234" s="16"/>
      <c r="C234" s="16"/>
      <c r="D234" s="16"/>
      <c r="E234" s="62"/>
      <c r="F234" s="17"/>
      <c r="G234" s="17"/>
      <c r="H234" s="17">
        <v>5000</v>
      </c>
      <c r="I234" s="17"/>
    </row>
    <row r="235" spans="1:9" ht="15">
      <c r="A235" s="46" t="s">
        <v>127</v>
      </c>
      <c r="B235" s="46"/>
      <c r="C235" s="46"/>
      <c r="D235" s="46"/>
      <c r="E235" s="46"/>
      <c r="F235" s="47"/>
      <c r="G235" s="47"/>
      <c r="H235" s="47"/>
      <c r="I235" s="47"/>
    </row>
    <row r="236" spans="1:9" ht="15">
      <c r="A236" s="15" t="s">
        <v>40</v>
      </c>
      <c r="B236" s="16"/>
      <c r="C236" s="16"/>
      <c r="D236" s="16"/>
      <c r="E236" s="62"/>
      <c r="F236" s="17">
        <v>2000</v>
      </c>
      <c r="G236" s="17"/>
      <c r="H236" s="17">
        <v>10000</v>
      </c>
      <c r="I236" s="17"/>
    </row>
    <row r="237" spans="1:11" ht="15">
      <c r="A237" s="46" t="s">
        <v>128</v>
      </c>
      <c r="B237" s="46"/>
      <c r="C237" s="46"/>
      <c r="D237" s="46"/>
      <c r="E237" s="46"/>
      <c r="F237" s="47"/>
      <c r="G237" s="47"/>
      <c r="H237" s="47"/>
      <c r="I237" s="47"/>
      <c r="K237" s="9"/>
    </row>
    <row r="238" spans="1:11" ht="15">
      <c r="A238" s="15" t="s">
        <v>129</v>
      </c>
      <c r="B238" s="16"/>
      <c r="C238" s="16"/>
      <c r="D238" s="16"/>
      <c r="E238" s="62"/>
      <c r="F238" s="17"/>
      <c r="G238" s="17"/>
      <c r="H238" s="17">
        <v>30000</v>
      </c>
      <c r="I238" s="17"/>
      <c r="K238" s="9"/>
    </row>
    <row r="239" spans="1:11" ht="15">
      <c r="A239" s="46"/>
      <c r="B239" s="46"/>
      <c r="C239" s="46"/>
      <c r="D239" s="46"/>
      <c r="E239" s="46"/>
      <c r="F239" s="47"/>
      <c r="G239" s="47"/>
      <c r="H239" s="47"/>
      <c r="I239" s="47"/>
      <c r="K239" s="9"/>
    </row>
    <row r="240" spans="1:9" ht="15">
      <c r="A240" s="15" t="s">
        <v>48</v>
      </c>
      <c r="B240" s="16"/>
      <c r="C240" s="16"/>
      <c r="D240" s="16"/>
      <c r="E240" s="16"/>
      <c r="F240" s="17"/>
      <c r="G240" s="17"/>
      <c r="H240" s="17">
        <v>10000</v>
      </c>
      <c r="I240" s="17"/>
    </row>
    <row r="241" spans="1:9" ht="15.75" thickBot="1">
      <c r="A241" s="46" t="s">
        <v>95</v>
      </c>
      <c r="B241" s="46"/>
      <c r="C241" s="46"/>
      <c r="D241" s="46"/>
      <c r="E241" s="46"/>
      <c r="F241" s="47"/>
      <c r="G241" s="47"/>
      <c r="H241" s="47"/>
      <c r="I241" s="47"/>
    </row>
    <row r="242" spans="1:9" ht="16.5" thickBot="1" thickTop="1">
      <c r="A242" s="48" t="s">
        <v>8</v>
      </c>
      <c r="B242" s="78"/>
      <c r="C242" s="78"/>
      <c r="D242" s="78"/>
      <c r="E242" s="78"/>
      <c r="F242" s="117">
        <f>SUM(F234:G241)</f>
        <v>2000</v>
      </c>
      <c r="G242" s="117"/>
      <c r="H242" s="117">
        <f>SUM(H234:I241)</f>
        <v>55000</v>
      </c>
      <c r="I242" s="117"/>
    </row>
    <row r="243" spans="1:9" ht="16.5" thickBot="1" thickTop="1">
      <c r="A243" s="189" t="s">
        <v>9</v>
      </c>
      <c r="B243" s="189"/>
      <c r="C243" s="189"/>
      <c r="D243" s="189"/>
      <c r="E243" s="189"/>
      <c r="F243" s="122">
        <f>SUM(F242)</f>
        <v>2000</v>
      </c>
      <c r="G243" s="122"/>
      <c r="H243" s="122">
        <f>SUM(H242)</f>
        <v>55000</v>
      </c>
      <c r="I243" s="122"/>
    </row>
    <row r="244" spans="1:9" ht="15.75" thickTop="1">
      <c r="A244" s="1"/>
      <c r="B244" s="1"/>
      <c r="C244" s="1"/>
      <c r="D244" s="1"/>
      <c r="E244" s="1"/>
      <c r="F244" s="3"/>
      <c r="G244" s="4"/>
      <c r="H244" s="3"/>
      <c r="I244" s="4"/>
    </row>
    <row r="245" spans="1:9" ht="15">
      <c r="A245" s="1"/>
      <c r="B245" s="1"/>
      <c r="C245" s="1"/>
      <c r="D245" s="1"/>
      <c r="E245" s="1"/>
      <c r="F245" s="3"/>
      <c r="G245" s="4"/>
      <c r="H245" s="3"/>
      <c r="I245" s="4"/>
    </row>
    <row r="246" spans="1:9" ht="15">
      <c r="A246" s="1"/>
      <c r="B246" s="1"/>
      <c r="C246" s="1"/>
      <c r="D246" s="1"/>
      <c r="E246" s="1"/>
      <c r="F246" s="3"/>
      <c r="G246" s="4"/>
      <c r="H246" s="3"/>
      <c r="I246" s="4"/>
    </row>
    <row r="247" spans="1:9" ht="15">
      <c r="A247" s="112" t="s">
        <v>52</v>
      </c>
      <c r="B247" s="112"/>
      <c r="C247" s="112"/>
      <c r="D247" s="112"/>
      <c r="E247" s="112"/>
      <c r="F247" s="112"/>
      <c r="G247" s="112"/>
      <c r="H247" s="112"/>
      <c r="I247" s="112"/>
    </row>
    <row r="249" spans="1:9" ht="15" customHeight="1">
      <c r="A249" s="113" t="s">
        <v>0</v>
      </c>
      <c r="B249" s="113"/>
      <c r="C249" s="113"/>
      <c r="D249" s="113"/>
      <c r="E249" s="113"/>
      <c r="F249" s="115" t="s">
        <v>149</v>
      </c>
      <c r="G249" s="115"/>
      <c r="H249" s="115" t="s">
        <v>150</v>
      </c>
      <c r="I249" s="115"/>
    </row>
    <row r="250" spans="1:9" ht="15">
      <c r="A250" s="114"/>
      <c r="B250" s="114"/>
      <c r="C250" s="114"/>
      <c r="D250" s="114"/>
      <c r="E250" s="114"/>
      <c r="F250" s="116"/>
      <c r="G250" s="116"/>
      <c r="H250" s="116"/>
      <c r="I250" s="116"/>
    </row>
    <row r="251" spans="1:9" ht="15">
      <c r="A251" s="15" t="s">
        <v>40</v>
      </c>
      <c r="B251" s="16"/>
      <c r="C251" s="16"/>
      <c r="D251" s="16"/>
      <c r="E251" s="16"/>
      <c r="F251" s="17">
        <v>518000</v>
      </c>
      <c r="G251" s="17"/>
      <c r="H251" s="17">
        <v>550000</v>
      </c>
      <c r="I251" s="17"/>
    </row>
    <row r="252" spans="1:9" ht="15">
      <c r="A252" s="46" t="s">
        <v>128</v>
      </c>
      <c r="B252" s="46"/>
      <c r="C252" s="46"/>
      <c r="D252" s="46"/>
      <c r="E252" s="46"/>
      <c r="F252" s="47"/>
      <c r="G252" s="47"/>
      <c r="H252" s="47"/>
      <c r="I252" s="47"/>
    </row>
    <row r="253" spans="1:9" ht="15">
      <c r="A253" s="15" t="s">
        <v>7</v>
      </c>
      <c r="B253" s="16"/>
      <c r="C253" s="16"/>
      <c r="D253" s="16"/>
      <c r="E253" s="16"/>
      <c r="F253" s="17"/>
      <c r="G253" s="17"/>
      <c r="H253" s="17"/>
      <c r="I253" s="17"/>
    </row>
    <row r="254" spans="1:9" ht="15">
      <c r="A254" s="46"/>
      <c r="B254" s="46"/>
      <c r="C254" s="46"/>
      <c r="D254" s="46"/>
      <c r="E254" s="46"/>
      <c r="F254" s="47"/>
      <c r="G254" s="47"/>
      <c r="H254" s="47"/>
      <c r="I254" s="47"/>
    </row>
    <row r="255" spans="1:9" ht="15">
      <c r="A255" s="15" t="s">
        <v>51</v>
      </c>
      <c r="B255" s="16"/>
      <c r="C255" s="16"/>
      <c r="D255" s="16"/>
      <c r="E255" s="16"/>
      <c r="F255" s="17">
        <v>135000</v>
      </c>
      <c r="G255" s="17"/>
      <c r="H255" s="17">
        <v>150000</v>
      </c>
      <c r="I255" s="17"/>
    </row>
    <row r="256" spans="1:9" ht="15.75" thickBot="1">
      <c r="A256" s="43" t="s">
        <v>126</v>
      </c>
      <c r="B256" s="130"/>
      <c r="C256" s="130"/>
      <c r="D256" s="130"/>
      <c r="E256" s="131"/>
      <c r="F256" s="190"/>
      <c r="G256" s="191"/>
      <c r="H256" s="190"/>
      <c r="I256" s="191"/>
    </row>
    <row r="257" spans="1:9" ht="16.5" thickBot="1" thickTop="1">
      <c r="A257" s="48" t="s">
        <v>8</v>
      </c>
      <c r="B257" s="78"/>
      <c r="C257" s="78"/>
      <c r="D257" s="78"/>
      <c r="E257" s="78"/>
      <c r="F257" s="117">
        <f>SUM(F251:G256)</f>
        <v>653000</v>
      </c>
      <c r="G257" s="117"/>
      <c r="H257" s="117">
        <f>SUM(H251:I256)</f>
        <v>700000</v>
      </c>
      <c r="I257" s="117"/>
    </row>
    <row r="258" spans="1:9" ht="16.5" thickBot="1" thickTop="1">
      <c r="A258" s="189" t="s">
        <v>9</v>
      </c>
      <c r="B258" s="189"/>
      <c r="C258" s="189"/>
      <c r="D258" s="189"/>
      <c r="E258" s="189"/>
      <c r="F258" s="122">
        <f>SUM(F257)</f>
        <v>653000</v>
      </c>
      <c r="G258" s="122"/>
      <c r="H258" s="122">
        <f>SUM(H257)</f>
        <v>700000</v>
      </c>
      <c r="I258" s="122"/>
    </row>
    <row r="259" ht="15.75" thickTop="1"/>
    <row r="261" spans="1:9" ht="15">
      <c r="A261" s="112" t="s">
        <v>57</v>
      </c>
      <c r="B261" s="112"/>
      <c r="C261" s="112"/>
      <c r="D261" s="112"/>
      <c r="E261" s="112"/>
      <c r="F261" s="112"/>
      <c r="G261" s="112"/>
      <c r="H261" s="112"/>
      <c r="I261" s="112"/>
    </row>
    <row r="262" spans="1:9" ht="1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5" customHeight="1">
      <c r="A263" s="113" t="s">
        <v>0</v>
      </c>
      <c r="B263" s="113"/>
      <c r="C263" s="113"/>
      <c r="D263" s="113"/>
      <c r="E263" s="113"/>
      <c r="F263" s="115" t="s">
        <v>149</v>
      </c>
      <c r="G263" s="115"/>
      <c r="H263" s="115" t="s">
        <v>150</v>
      </c>
      <c r="I263" s="115"/>
    </row>
    <row r="264" spans="1:9" ht="15">
      <c r="A264" s="114"/>
      <c r="B264" s="114"/>
      <c r="C264" s="114"/>
      <c r="D264" s="114"/>
      <c r="E264" s="114"/>
      <c r="F264" s="116"/>
      <c r="G264" s="116"/>
      <c r="H264" s="116"/>
      <c r="I264" s="116"/>
    </row>
    <row r="265" spans="1:9" ht="15">
      <c r="A265" s="15" t="s">
        <v>37</v>
      </c>
      <c r="B265" s="16"/>
      <c r="C265" s="16"/>
      <c r="D265" s="16"/>
      <c r="E265" s="16"/>
      <c r="F265" s="17">
        <v>67000</v>
      </c>
      <c r="G265" s="17"/>
      <c r="H265" s="17">
        <v>50000</v>
      </c>
      <c r="I265" s="17"/>
    </row>
    <row r="266" spans="1:9" ht="15">
      <c r="A266" s="46" t="s">
        <v>130</v>
      </c>
      <c r="B266" s="46"/>
      <c r="C266" s="46"/>
      <c r="D266" s="46"/>
      <c r="E266" s="46"/>
      <c r="F266" s="47"/>
      <c r="G266" s="47"/>
      <c r="H266" s="47"/>
      <c r="I266" s="47"/>
    </row>
    <row r="267" spans="1:9" ht="15">
      <c r="A267" s="15" t="s">
        <v>40</v>
      </c>
      <c r="B267" s="16"/>
      <c r="C267" s="16"/>
      <c r="D267" s="16"/>
      <c r="E267" s="16"/>
      <c r="F267" s="17">
        <v>52000</v>
      </c>
      <c r="G267" s="17"/>
      <c r="H267" s="17">
        <v>60000</v>
      </c>
      <c r="I267" s="17"/>
    </row>
    <row r="268" spans="1:9" ht="15">
      <c r="A268" s="185" t="s">
        <v>41</v>
      </c>
      <c r="B268" s="185"/>
      <c r="C268" s="185"/>
      <c r="D268" s="185"/>
      <c r="E268" s="185"/>
      <c r="F268" s="47"/>
      <c r="G268" s="47"/>
      <c r="H268" s="47"/>
      <c r="I268" s="47"/>
    </row>
    <row r="269" spans="1:9" ht="15">
      <c r="A269" s="15" t="s">
        <v>48</v>
      </c>
      <c r="B269" s="16"/>
      <c r="C269" s="16"/>
      <c r="D269" s="16"/>
      <c r="E269" s="16"/>
      <c r="F269" s="17">
        <v>18000</v>
      </c>
      <c r="G269" s="17"/>
      <c r="H269" s="17">
        <v>32000</v>
      </c>
      <c r="I269" s="17"/>
    </row>
    <row r="270" spans="1:9" ht="15.75" thickBot="1">
      <c r="A270" s="84" t="s">
        <v>95</v>
      </c>
      <c r="B270" s="85"/>
      <c r="C270" s="85"/>
      <c r="D270" s="85"/>
      <c r="E270" s="86"/>
      <c r="F270" s="17"/>
      <c r="G270" s="17"/>
      <c r="H270" s="17"/>
      <c r="I270" s="17"/>
    </row>
    <row r="271" spans="1:9" ht="16.5" thickBot="1" thickTop="1">
      <c r="A271" s="48" t="s">
        <v>8</v>
      </c>
      <c r="B271" s="78"/>
      <c r="C271" s="78"/>
      <c r="D271" s="78"/>
      <c r="E271" s="78"/>
      <c r="F271" s="117">
        <f>SUM(F265:G270)</f>
        <v>137000</v>
      </c>
      <c r="G271" s="117"/>
      <c r="H271" s="117">
        <f>SUM(H265:I270)</f>
        <v>142000</v>
      </c>
      <c r="I271" s="117"/>
    </row>
    <row r="272" spans="1:9" ht="16.5" thickBot="1" thickTop="1">
      <c r="A272" s="48" t="s">
        <v>94</v>
      </c>
      <c r="B272" s="78"/>
      <c r="C272" s="78"/>
      <c r="D272" s="78"/>
      <c r="E272" s="78"/>
      <c r="F272" s="117">
        <f>SUM(F271)</f>
        <v>137000</v>
      </c>
      <c r="G272" s="117"/>
      <c r="H272" s="117">
        <f>SUM(H271)</f>
        <v>142000</v>
      </c>
      <c r="I272" s="117"/>
    </row>
    <row r="273" ht="15.75" thickTop="1"/>
    <row r="276" spans="1:9" ht="15">
      <c r="A276" s="121" t="s">
        <v>101</v>
      </c>
      <c r="B276" s="121"/>
      <c r="C276" s="121"/>
      <c r="D276" s="121"/>
      <c r="E276" s="121"/>
      <c r="F276" s="121"/>
      <c r="G276" s="121"/>
      <c r="H276" s="121"/>
      <c r="I276" s="121"/>
    </row>
    <row r="277" spans="1:9" ht="1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5" customHeight="1">
      <c r="A278" s="113" t="s">
        <v>0</v>
      </c>
      <c r="B278" s="113"/>
      <c r="C278" s="113"/>
      <c r="D278" s="113"/>
      <c r="E278" s="113"/>
      <c r="F278" s="115" t="s">
        <v>149</v>
      </c>
      <c r="G278" s="115"/>
      <c r="H278" s="115" t="s">
        <v>150</v>
      </c>
      <c r="I278" s="115"/>
    </row>
    <row r="279" spans="1:9" ht="15">
      <c r="A279" s="114"/>
      <c r="B279" s="114"/>
      <c r="C279" s="114"/>
      <c r="D279" s="114"/>
      <c r="E279" s="114"/>
      <c r="F279" s="116"/>
      <c r="G279" s="116"/>
      <c r="H279" s="116"/>
      <c r="I279" s="116"/>
    </row>
    <row r="280" spans="1:9" ht="15">
      <c r="A280" s="15" t="s">
        <v>43</v>
      </c>
      <c r="B280" s="16"/>
      <c r="C280" s="16"/>
      <c r="D280" s="16"/>
      <c r="E280" s="16"/>
      <c r="F280" s="17">
        <v>36000</v>
      </c>
      <c r="G280" s="17"/>
      <c r="H280" s="17">
        <v>40000</v>
      </c>
      <c r="I280" s="17"/>
    </row>
    <row r="281" spans="1:9" ht="15.75" thickBot="1">
      <c r="A281" s="84" t="s">
        <v>131</v>
      </c>
      <c r="B281" s="85"/>
      <c r="C281" s="85"/>
      <c r="D281" s="85"/>
      <c r="E281" s="86"/>
      <c r="F281" s="118"/>
      <c r="G281" s="119"/>
      <c r="H281" s="118"/>
      <c r="I281" s="119"/>
    </row>
    <row r="282" spans="1:9" ht="16.5" thickBot="1" thickTop="1">
      <c r="A282" s="48" t="s">
        <v>8</v>
      </c>
      <c r="B282" s="78"/>
      <c r="C282" s="78"/>
      <c r="D282" s="78"/>
      <c r="E282" s="78"/>
      <c r="F282" s="117">
        <f>SUM(F280:G281)</f>
        <v>36000</v>
      </c>
      <c r="G282" s="117"/>
      <c r="H282" s="117">
        <f>SUM(H280:I281)</f>
        <v>40000</v>
      </c>
      <c r="I282" s="117"/>
    </row>
    <row r="283" spans="1:9" ht="16.5" thickBot="1" thickTop="1">
      <c r="A283" s="48" t="s">
        <v>11</v>
      </c>
      <c r="B283" s="78"/>
      <c r="C283" s="78"/>
      <c r="D283" s="78"/>
      <c r="E283" s="78"/>
      <c r="F283" s="117">
        <f>SUM(F282)</f>
        <v>36000</v>
      </c>
      <c r="G283" s="117"/>
      <c r="H283" s="117">
        <f>SUM(H282)</f>
        <v>40000</v>
      </c>
      <c r="I283" s="117"/>
    </row>
    <row r="284" ht="15.75" thickTop="1"/>
    <row r="286" spans="1:9" ht="15">
      <c r="A286" s="121" t="s">
        <v>98</v>
      </c>
      <c r="B286" s="121"/>
      <c r="C286" s="121"/>
      <c r="D286" s="121"/>
      <c r="E286" s="121"/>
      <c r="F286" s="121"/>
      <c r="G286" s="121"/>
      <c r="H286" s="121"/>
      <c r="I286" s="121"/>
    </row>
    <row r="287" spans="1:9" ht="1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5" customHeight="1">
      <c r="A288" s="113" t="s">
        <v>0</v>
      </c>
      <c r="B288" s="113"/>
      <c r="C288" s="113"/>
      <c r="D288" s="113"/>
      <c r="E288" s="113"/>
      <c r="F288" s="115" t="s">
        <v>149</v>
      </c>
      <c r="G288" s="115"/>
      <c r="H288" s="115" t="s">
        <v>150</v>
      </c>
      <c r="I288" s="115"/>
    </row>
    <row r="289" spans="1:9" ht="15">
      <c r="A289" s="114"/>
      <c r="B289" s="114"/>
      <c r="C289" s="114"/>
      <c r="D289" s="114"/>
      <c r="E289" s="114"/>
      <c r="F289" s="116"/>
      <c r="G289" s="116"/>
      <c r="H289" s="116"/>
      <c r="I289" s="116"/>
    </row>
    <row r="290" spans="1:9" ht="15">
      <c r="A290" s="15" t="s">
        <v>43</v>
      </c>
      <c r="B290" s="16"/>
      <c r="C290" s="16"/>
      <c r="D290" s="16"/>
      <c r="E290" s="16"/>
      <c r="F290" s="17">
        <v>6000</v>
      </c>
      <c r="G290" s="17"/>
      <c r="H290" s="17">
        <v>7000</v>
      </c>
      <c r="I290" s="17"/>
    </row>
    <row r="291" spans="1:9" ht="15.75" thickBot="1">
      <c r="A291" s="84" t="s">
        <v>131</v>
      </c>
      <c r="B291" s="85"/>
      <c r="C291" s="85"/>
      <c r="D291" s="85"/>
      <c r="E291" s="86"/>
      <c r="F291" s="118"/>
      <c r="G291" s="119"/>
      <c r="H291" s="118"/>
      <c r="I291" s="119"/>
    </row>
    <row r="292" spans="1:9" ht="16.5" thickBot="1" thickTop="1">
      <c r="A292" s="48" t="s">
        <v>8</v>
      </c>
      <c r="B292" s="78"/>
      <c r="C292" s="78"/>
      <c r="D292" s="78"/>
      <c r="E292" s="78"/>
      <c r="F292" s="117">
        <f>SUM(F290:G291)</f>
        <v>6000</v>
      </c>
      <c r="G292" s="117"/>
      <c r="H292" s="117">
        <f>SUM(H290:I291)</f>
        <v>7000</v>
      </c>
      <c r="I292" s="117"/>
    </row>
    <row r="293" spans="1:9" ht="16.5" thickBot="1" thickTop="1">
      <c r="A293" s="48" t="s">
        <v>11</v>
      </c>
      <c r="B293" s="78"/>
      <c r="C293" s="78"/>
      <c r="D293" s="78"/>
      <c r="E293" s="78"/>
      <c r="F293" s="117">
        <f>SUM(F292)</f>
        <v>6000</v>
      </c>
      <c r="G293" s="117"/>
      <c r="H293" s="117">
        <f>SUM(H292)</f>
        <v>7000</v>
      </c>
      <c r="I293" s="117"/>
    </row>
    <row r="294" ht="15.75" thickTop="1"/>
    <row r="296" spans="1:9" ht="15">
      <c r="A296" s="112" t="s">
        <v>63</v>
      </c>
      <c r="B296" s="112"/>
      <c r="C296" s="112"/>
      <c r="D296" s="112"/>
      <c r="E296" s="112"/>
      <c r="F296" s="112"/>
      <c r="G296" s="112"/>
      <c r="H296" s="112"/>
      <c r="I296" s="112"/>
    </row>
    <row r="298" spans="1:9" ht="15" customHeight="1">
      <c r="A298" s="113" t="s">
        <v>0</v>
      </c>
      <c r="B298" s="113"/>
      <c r="C298" s="113"/>
      <c r="D298" s="113"/>
      <c r="E298" s="113"/>
      <c r="F298" s="115" t="s">
        <v>149</v>
      </c>
      <c r="G298" s="115"/>
      <c r="H298" s="115" t="s">
        <v>150</v>
      </c>
      <c r="I298" s="115"/>
    </row>
    <row r="299" spans="1:9" ht="15">
      <c r="A299" s="114"/>
      <c r="B299" s="114"/>
      <c r="C299" s="114"/>
      <c r="D299" s="114"/>
      <c r="E299" s="114"/>
      <c r="F299" s="116"/>
      <c r="G299" s="116"/>
      <c r="H299" s="116"/>
      <c r="I299" s="116"/>
    </row>
    <row r="300" spans="1:9" ht="15">
      <c r="A300" s="72" t="s">
        <v>100</v>
      </c>
      <c r="B300" s="72"/>
      <c r="C300" s="72"/>
      <c r="D300" s="72"/>
      <c r="E300" s="72"/>
      <c r="F300" s="51">
        <v>479000</v>
      </c>
      <c r="G300" s="51"/>
      <c r="H300" s="51">
        <v>500000</v>
      </c>
      <c r="I300" s="51"/>
    </row>
    <row r="301" spans="1:9" ht="15">
      <c r="A301" s="238" t="s">
        <v>132</v>
      </c>
      <c r="B301" s="238"/>
      <c r="C301" s="238"/>
      <c r="D301" s="238"/>
      <c r="E301" s="239"/>
      <c r="F301" s="137"/>
      <c r="G301" s="138"/>
      <c r="H301" s="137"/>
      <c r="I301" s="138"/>
    </row>
    <row r="302" spans="1:9" ht="15">
      <c r="A302" s="130" t="s">
        <v>48</v>
      </c>
      <c r="B302" s="130"/>
      <c r="C302" s="130"/>
      <c r="D302" s="130"/>
      <c r="E302" s="131"/>
      <c r="F302" s="137">
        <v>129000</v>
      </c>
      <c r="G302" s="138"/>
      <c r="H302" s="137">
        <v>135000</v>
      </c>
      <c r="I302" s="138"/>
    </row>
    <row r="303" spans="1:9" ht="15.75" thickBot="1">
      <c r="A303" s="37" t="s">
        <v>126</v>
      </c>
      <c r="B303" s="52"/>
      <c r="C303" s="52"/>
      <c r="D303" s="52"/>
      <c r="E303" s="53"/>
      <c r="F303" s="32"/>
      <c r="G303" s="33"/>
      <c r="H303" s="32"/>
      <c r="I303" s="33"/>
    </row>
    <row r="304" spans="1:9" ht="16.5" thickBot="1" thickTop="1">
      <c r="A304" s="189" t="s">
        <v>11</v>
      </c>
      <c r="B304" s="189"/>
      <c r="C304" s="189"/>
      <c r="D304" s="189"/>
      <c r="E304" s="189"/>
      <c r="F304" s="240">
        <f>SUM(F300:G303)</f>
        <v>608000</v>
      </c>
      <c r="G304" s="240"/>
      <c r="H304" s="240">
        <f>SUM(H300:I303)</f>
        <v>635000</v>
      </c>
      <c r="I304" s="240"/>
    </row>
    <row r="305" ht="15.75" thickTop="1"/>
    <row r="308" spans="1:9" ht="15">
      <c r="A308" s="112" t="s">
        <v>67</v>
      </c>
      <c r="B308" s="112"/>
      <c r="C308" s="112"/>
      <c r="D308" s="112"/>
      <c r="E308" s="112"/>
      <c r="F308" s="112"/>
      <c r="G308" s="112"/>
      <c r="H308" s="112"/>
      <c r="I308" s="112"/>
    </row>
    <row r="310" spans="1:9" ht="15" customHeight="1">
      <c r="A310" s="113" t="s">
        <v>0</v>
      </c>
      <c r="B310" s="113"/>
      <c r="C310" s="113"/>
      <c r="D310" s="113"/>
      <c r="E310" s="113"/>
      <c r="F310" s="115" t="s">
        <v>149</v>
      </c>
      <c r="G310" s="115"/>
      <c r="H310" s="115" t="s">
        <v>150</v>
      </c>
      <c r="I310" s="115"/>
    </row>
    <row r="311" spans="1:9" ht="15">
      <c r="A311" s="114"/>
      <c r="B311" s="114"/>
      <c r="C311" s="114"/>
      <c r="D311" s="114"/>
      <c r="E311" s="114"/>
      <c r="F311" s="116"/>
      <c r="G311" s="116"/>
      <c r="H311" s="116"/>
      <c r="I311" s="116"/>
    </row>
    <row r="312" spans="1:9" ht="15">
      <c r="A312" s="72" t="s">
        <v>72</v>
      </c>
      <c r="B312" s="72"/>
      <c r="C312" s="72"/>
      <c r="D312" s="72"/>
      <c r="E312" s="72"/>
      <c r="F312" s="167"/>
      <c r="G312" s="167"/>
      <c r="H312" s="167"/>
      <c r="I312" s="167"/>
    </row>
    <row r="313" spans="1:9" ht="15">
      <c r="A313" s="44" t="s">
        <v>23</v>
      </c>
      <c r="B313" s="44"/>
      <c r="C313" s="44"/>
      <c r="D313" s="44"/>
      <c r="E313" s="45"/>
      <c r="F313" s="178">
        <v>410000</v>
      </c>
      <c r="G313" s="179"/>
      <c r="H313" s="180"/>
      <c r="I313" s="181"/>
    </row>
    <row r="314" spans="1:9" ht="15">
      <c r="A314" s="130" t="s">
        <v>73</v>
      </c>
      <c r="B314" s="130"/>
      <c r="C314" s="130"/>
      <c r="D314" s="130"/>
      <c r="E314" s="131"/>
      <c r="F314" s="137">
        <v>0</v>
      </c>
      <c r="G314" s="138"/>
      <c r="H314" s="180"/>
      <c r="I314" s="181"/>
    </row>
    <row r="315" spans="1:9" ht="15.75" thickBot="1">
      <c r="A315" s="44" t="s">
        <v>68</v>
      </c>
      <c r="B315" s="44"/>
      <c r="C315" s="44"/>
      <c r="D315" s="44"/>
      <c r="E315" s="45"/>
      <c r="F315" s="180"/>
      <c r="G315" s="181"/>
      <c r="H315" s="180"/>
      <c r="I315" s="181"/>
    </row>
    <row r="316" spans="1:9" ht="16.5" thickBot="1" thickTop="1">
      <c r="A316" s="189" t="s">
        <v>11</v>
      </c>
      <c r="B316" s="189"/>
      <c r="C316" s="189"/>
      <c r="D316" s="189"/>
      <c r="E316" s="189"/>
      <c r="F316" s="122">
        <f>SUM(F312:G315)</f>
        <v>410000</v>
      </c>
      <c r="G316" s="122"/>
      <c r="H316" s="122">
        <f>SUM(H312:I315)</f>
        <v>0</v>
      </c>
      <c r="I316" s="122"/>
    </row>
    <row r="317" spans="1:9" ht="15.75" thickTop="1">
      <c r="A317" s="1"/>
      <c r="B317" s="1"/>
      <c r="C317" s="1"/>
      <c r="D317" s="1"/>
      <c r="E317" s="1"/>
      <c r="F317" s="3"/>
      <c r="G317" s="4"/>
      <c r="H317" s="3"/>
      <c r="I317" s="4"/>
    </row>
    <row r="318" spans="1:9" ht="15">
      <c r="A318" s="1"/>
      <c r="B318" s="1"/>
      <c r="C318" s="1"/>
      <c r="D318" s="1"/>
      <c r="E318" s="1"/>
      <c r="F318" s="3"/>
      <c r="G318" s="4"/>
      <c r="H318" s="3"/>
      <c r="I318" s="4"/>
    </row>
    <row r="319" spans="1:9" ht="15">
      <c r="A319" s="112" t="s">
        <v>69</v>
      </c>
      <c r="B319" s="112"/>
      <c r="C319" s="112"/>
      <c r="D319" s="112"/>
      <c r="E319" s="112"/>
      <c r="F319" s="112"/>
      <c r="G319" s="112"/>
      <c r="H319" s="112"/>
      <c r="I319" s="112"/>
    </row>
    <row r="321" spans="1:9" ht="15" customHeight="1">
      <c r="A321" s="113" t="s">
        <v>0</v>
      </c>
      <c r="B321" s="113"/>
      <c r="C321" s="113"/>
      <c r="D321" s="113"/>
      <c r="E321" s="113"/>
      <c r="F321" s="115" t="s">
        <v>149</v>
      </c>
      <c r="G321" s="115"/>
      <c r="H321" s="115" t="s">
        <v>150</v>
      </c>
      <c r="I321" s="115"/>
    </row>
    <row r="322" spans="1:9" ht="15">
      <c r="A322" s="114"/>
      <c r="B322" s="114"/>
      <c r="C322" s="114"/>
      <c r="D322" s="114"/>
      <c r="E322" s="114"/>
      <c r="F322" s="116"/>
      <c r="G322" s="116"/>
      <c r="H322" s="116"/>
      <c r="I322" s="116"/>
    </row>
    <row r="323" spans="1:9" ht="15">
      <c r="A323" s="72" t="s">
        <v>74</v>
      </c>
      <c r="B323" s="72"/>
      <c r="C323" s="72"/>
      <c r="D323" s="72"/>
      <c r="E323" s="72"/>
      <c r="F323" s="167"/>
      <c r="G323" s="167"/>
      <c r="H323" s="167"/>
      <c r="I323" s="167"/>
    </row>
    <row r="324" spans="1:9" ht="15">
      <c r="A324" s="37" t="s">
        <v>70</v>
      </c>
      <c r="B324" s="52"/>
      <c r="C324" s="52"/>
      <c r="D324" s="52"/>
      <c r="E324" s="53"/>
      <c r="F324" s="156">
        <v>346000</v>
      </c>
      <c r="G324" s="157"/>
      <c r="H324" s="156"/>
      <c r="I324" s="157"/>
    </row>
    <row r="325" spans="1:9" ht="15">
      <c r="A325" s="37" t="s">
        <v>171</v>
      </c>
      <c r="B325" s="52"/>
      <c r="C325" s="52"/>
      <c r="D325" s="52"/>
      <c r="E325" s="53"/>
      <c r="F325" s="156">
        <v>117000</v>
      </c>
      <c r="G325" s="157"/>
      <c r="H325" s="156">
        <v>370000</v>
      </c>
      <c r="I325" s="157"/>
    </row>
    <row r="326" spans="1:9" ht="15.75" thickBot="1">
      <c r="A326" s="188" t="s">
        <v>11</v>
      </c>
      <c r="B326" s="188"/>
      <c r="C326" s="188"/>
      <c r="D326" s="188"/>
      <c r="E326" s="188"/>
      <c r="F326" s="232">
        <f>SUM(F324:G325)</f>
        <v>463000</v>
      </c>
      <c r="G326" s="232"/>
      <c r="H326" s="232">
        <f>SUM(H324:I325)</f>
        <v>370000</v>
      </c>
      <c r="I326" s="232"/>
    </row>
    <row r="327" spans="1:9" ht="15.75" thickTop="1">
      <c r="A327" s="1"/>
      <c r="B327" s="1"/>
      <c r="C327" s="1"/>
      <c r="D327" s="1"/>
      <c r="E327" s="1"/>
      <c r="F327" s="3"/>
      <c r="G327" s="4"/>
      <c r="H327" s="3"/>
      <c r="I327" s="4"/>
    </row>
    <row r="328" spans="1:9" ht="15">
      <c r="A328" s="1"/>
      <c r="B328" s="1"/>
      <c r="C328" s="1"/>
      <c r="D328" s="1"/>
      <c r="E328" s="1"/>
      <c r="F328" s="3"/>
      <c r="G328" s="4"/>
      <c r="H328" s="3"/>
      <c r="I328" s="4"/>
    </row>
    <row r="329" spans="1:9" ht="15">
      <c r="A329" s="112" t="s">
        <v>71</v>
      </c>
      <c r="B329" s="112"/>
      <c r="C329" s="112"/>
      <c r="D329" s="112"/>
      <c r="E329" s="112"/>
      <c r="F329" s="112"/>
      <c r="G329" s="112"/>
      <c r="H329" s="112"/>
      <c r="I329" s="112"/>
    </row>
    <row r="331" spans="1:9" ht="15" customHeight="1">
      <c r="A331" s="113" t="s">
        <v>0</v>
      </c>
      <c r="B331" s="113"/>
      <c r="C331" s="113"/>
      <c r="D331" s="113"/>
      <c r="E331" s="113"/>
      <c r="F331" s="115" t="s">
        <v>149</v>
      </c>
      <c r="G331" s="115"/>
      <c r="H331" s="115" t="s">
        <v>150</v>
      </c>
      <c r="I331" s="115"/>
    </row>
    <row r="332" spans="1:9" ht="15">
      <c r="A332" s="114"/>
      <c r="B332" s="114"/>
      <c r="C332" s="114"/>
      <c r="D332" s="114"/>
      <c r="E332" s="114"/>
      <c r="F332" s="116"/>
      <c r="G332" s="116"/>
      <c r="H332" s="116"/>
      <c r="I332" s="116"/>
    </row>
    <row r="333" spans="1:9" ht="15">
      <c r="A333" s="72" t="s">
        <v>76</v>
      </c>
      <c r="B333" s="72"/>
      <c r="C333" s="72"/>
      <c r="D333" s="72"/>
      <c r="E333" s="72"/>
      <c r="F333" s="51">
        <v>23000</v>
      </c>
      <c r="G333" s="51"/>
      <c r="H333" s="51">
        <v>46000</v>
      </c>
      <c r="I333" s="51"/>
    </row>
    <row r="334" spans="1:9" ht="15">
      <c r="A334" s="44" t="s">
        <v>77</v>
      </c>
      <c r="B334" s="44"/>
      <c r="C334" s="44"/>
      <c r="D334" s="44"/>
      <c r="E334" s="45"/>
      <c r="F334" s="137">
        <v>23000</v>
      </c>
      <c r="G334" s="138"/>
      <c r="H334" s="137">
        <v>46000</v>
      </c>
      <c r="I334" s="138"/>
    </row>
    <row r="335" spans="1:9" ht="15">
      <c r="A335" s="130" t="s">
        <v>73</v>
      </c>
      <c r="B335" s="130"/>
      <c r="C335" s="130"/>
      <c r="D335" s="130"/>
      <c r="E335" s="131"/>
      <c r="F335" s="137">
        <f>SUM(F336:G340)</f>
        <v>233000</v>
      </c>
      <c r="G335" s="138"/>
      <c r="H335" s="137">
        <f>SUM(H336:I341)</f>
        <v>626000</v>
      </c>
      <c r="I335" s="138"/>
    </row>
    <row r="336" spans="1:9" ht="15">
      <c r="A336" s="37" t="s">
        <v>175</v>
      </c>
      <c r="B336" s="52"/>
      <c r="C336" s="52"/>
      <c r="D336" s="52"/>
      <c r="E336" s="53"/>
      <c r="F336" s="32"/>
      <c r="G336" s="33"/>
      <c r="H336" s="32"/>
      <c r="I336" s="33"/>
    </row>
    <row r="337" spans="1:9" ht="15">
      <c r="A337" s="44" t="s">
        <v>176</v>
      </c>
      <c r="B337" s="44"/>
      <c r="C337" s="44"/>
      <c r="D337" s="44"/>
      <c r="E337" s="45"/>
      <c r="F337" s="32"/>
      <c r="G337" s="33"/>
      <c r="H337" s="32">
        <v>396000</v>
      </c>
      <c r="I337" s="33"/>
    </row>
    <row r="338" spans="1:9" ht="15">
      <c r="A338" s="44" t="s">
        <v>174</v>
      </c>
      <c r="B338" s="44"/>
      <c r="C338" s="44"/>
      <c r="D338" s="44"/>
      <c r="E338" s="45"/>
      <c r="F338" s="32">
        <v>67000</v>
      </c>
      <c r="G338" s="33"/>
      <c r="H338" s="32">
        <v>60000</v>
      </c>
      <c r="I338" s="33"/>
    </row>
    <row r="339" spans="1:9" ht="15">
      <c r="A339" s="44" t="s">
        <v>78</v>
      </c>
      <c r="B339" s="44"/>
      <c r="C339" s="44"/>
      <c r="D339" s="44"/>
      <c r="E339" s="45"/>
      <c r="F339" s="32">
        <v>120000</v>
      </c>
      <c r="G339" s="33"/>
      <c r="H339" s="32">
        <v>120000</v>
      </c>
      <c r="I339" s="33"/>
    </row>
    <row r="340" spans="1:9" ht="15">
      <c r="A340" s="44" t="s">
        <v>177</v>
      </c>
      <c r="B340" s="44"/>
      <c r="C340" s="44"/>
      <c r="D340" s="44"/>
      <c r="E340" s="45"/>
      <c r="F340" s="32">
        <v>46000</v>
      </c>
      <c r="G340" s="33"/>
      <c r="H340" s="32">
        <v>50000</v>
      </c>
      <c r="I340" s="33"/>
    </row>
    <row r="341" spans="1:9" ht="15">
      <c r="A341" s="130" t="s">
        <v>79</v>
      </c>
      <c r="B341" s="130"/>
      <c r="C341" s="130"/>
      <c r="D341" s="130"/>
      <c r="E341" s="131"/>
      <c r="F341" s="32">
        <v>0</v>
      </c>
      <c r="G341" s="33"/>
      <c r="H341" s="32"/>
      <c r="I341" s="33"/>
    </row>
    <row r="342" spans="1:9" ht="15">
      <c r="A342" s="130" t="s">
        <v>133</v>
      </c>
      <c r="B342" s="130"/>
      <c r="C342" s="130"/>
      <c r="D342" s="130"/>
      <c r="E342" s="131"/>
      <c r="F342" s="267"/>
      <c r="G342" s="268"/>
      <c r="H342" s="267"/>
      <c r="I342" s="268"/>
    </row>
    <row r="343" spans="1:9" ht="15.75" thickBot="1">
      <c r="A343" s="188" t="s">
        <v>11</v>
      </c>
      <c r="B343" s="188"/>
      <c r="C343" s="188"/>
      <c r="D343" s="188"/>
      <c r="E343" s="188"/>
      <c r="F343" s="233">
        <f>SUM(F333+F335+F341+F342)</f>
        <v>256000</v>
      </c>
      <c r="G343" s="233"/>
      <c r="H343" s="233">
        <f>SUM(H333+H335+H341+H342)</f>
        <v>672000</v>
      </c>
      <c r="I343" s="233"/>
    </row>
    <row r="344" spans="1:9" ht="15.75" thickTop="1">
      <c r="A344" s="1"/>
      <c r="B344" s="1"/>
      <c r="C344" s="1"/>
      <c r="D344" s="1"/>
      <c r="E344" s="1"/>
      <c r="F344" s="3"/>
      <c r="G344" s="4"/>
      <c r="H344" s="3"/>
      <c r="I344" s="4"/>
    </row>
    <row r="345" spans="1:9" ht="15">
      <c r="A345" s="1"/>
      <c r="B345" s="1"/>
      <c r="C345" s="1"/>
      <c r="D345" s="1"/>
      <c r="E345" s="1"/>
      <c r="F345" s="3"/>
      <c r="G345" s="4"/>
      <c r="H345" s="3"/>
      <c r="I345" s="4"/>
    </row>
    <row r="346" spans="1:9" ht="15">
      <c r="A346" s="112" t="s">
        <v>64</v>
      </c>
      <c r="B346" s="112"/>
      <c r="C346" s="112"/>
      <c r="D346" s="112"/>
      <c r="E346" s="112"/>
      <c r="F346" s="112"/>
      <c r="G346" s="112"/>
      <c r="H346" s="112"/>
      <c r="I346" s="112"/>
    </row>
    <row r="348" spans="1:9" ht="15" customHeight="1">
      <c r="A348" s="113" t="s">
        <v>0</v>
      </c>
      <c r="B348" s="113"/>
      <c r="C348" s="113"/>
      <c r="D348" s="113"/>
      <c r="E348" s="113"/>
      <c r="F348" s="115" t="s">
        <v>149</v>
      </c>
      <c r="G348" s="115"/>
      <c r="H348" s="115" t="s">
        <v>150</v>
      </c>
      <c r="I348" s="115"/>
    </row>
    <row r="349" spans="1:9" ht="15">
      <c r="A349" s="114"/>
      <c r="B349" s="114"/>
      <c r="C349" s="114"/>
      <c r="D349" s="114"/>
      <c r="E349" s="114"/>
      <c r="F349" s="116"/>
      <c r="G349" s="116"/>
      <c r="H349" s="116"/>
      <c r="I349" s="116"/>
    </row>
    <row r="350" spans="1:9" ht="15">
      <c r="A350" s="72" t="s">
        <v>75</v>
      </c>
      <c r="B350" s="72"/>
      <c r="C350" s="72"/>
      <c r="D350" s="72"/>
      <c r="E350" s="72"/>
      <c r="F350" s="167">
        <f>SUM(F351:G352)</f>
        <v>240000</v>
      </c>
      <c r="G350" s="167"/>
      <c r="H350" s="167">
        <f>SUM(H351:I352)</f>
        <v>193000</v>
      </c>
      <c r="I350" s="167"/>
    </row>
    <row r="351" spans="1:9" ht="15">
      <c r="A351" s="37" t="s">
        <v>65</v>
      </c>
      <c r="B351" s="52"/>
      <c r="C351" s="52"/>
      <c r="D351" s="52"/>
      <c r="E351" s="53"/>
      <c r="F351" s="156">
        <v>210000</v>
      </c>
      <c r="G351" s="157"/>
      <c r="H351" s="156">
        <v>193000</v>
      </c>
      <c r="I351" s="157"/>
    </row>
    <row r="352" spans="1:9" ht="15">
      <c r="A352" s="234" t="s">
        <v>66</v>
      </c>
      <c r="B352" s="235"/>
      <c r="C352" s="235"/>
      <c r="D352" s="235"/>
      <c r="E352" s="235"/>
      <c r="F352" s="236">
        <v>30000</v>
      </c>
      <c r="G352" s="236"/>
      <c r="H352" s="236"/>
      <c r="I352" s="236"/>
    </row>
    <row r="353" spans="1:9" ht="15.75" thickBot="1">
      <c r="A353" s="188" t="s">
        <v>11</v>
      </c>
      <c r="B353" s="188"/>
      <c r="C353" s="188"/>
      <c r="D353" s="188"/>
      <c r="E353" s="188"/>
      <c r="F353" s="232">
        <f>SUM(F350)</f>
        <v>240000</v>
      </c>
      <c r="G353" s="232"/>
      <c r="H353" s="232">
        <f>SUM(H350)</f>
        <v>193000</v>
      </c>
      <c r="I353" s="232"/>
    </row>
    <row r="354" ht="15.75" thickTop="1"/>
    <row r="356" spans="1:9" ht="15">
      <c r="A356" s="112" t="s">
        <v>80</v>
      </c>
      <c r="B356" s="112"/>
      <c r="C356" s="112"/>
      <c r="D356" s="112"/>
      <c r="E356" s="112"/>
      <c r="F356" s="112"/>
      <c r="G356" s="112"/>
      <c r="H356" s="112"/>
      <c r="I356" s="112"/>
    </row>
    <row r="357" spans="1:9" ht="1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5" customHeight="1">
      <c r="A359" s="113" t="s">
        <v>0</v>
      </c>
      <c r="B359" s="113"/>
      <c r="C359" s="113"/>
      <c r="D359" s="113"/>
      <c r="E359" s="113"/>
      <c r="F359" s="115" t="s">
        <v>149</v>
      </c>
      <c r="G359" s="115"/>
      <c r="H359" s="115" t="s">
        <v>150</v>
      </c>
      <c r="I359" s="115"/>
    </row>
    <row r="360" spans="1:9" ht="15">
      <c r="A360" s="114"/>
      <c r="B360" s="114"/>
      <c r="C360" s="114"/>
      <c r="D360" s="114"/>
      <c r="E360" s="114"/>
      <c r="F360" s="116"/>
      <c r="G360" s="116"/>
      <c r="H360" s="116"/>
      <c r="I360" s="116"/>
    </row>
    <row r="361" spans="1:9" ht="15">
      <c r="A361" s="15" t="s">
        <v>81</v>
      </c>
      <c r="B361" s="16"/>
      <c r="C361" s="16"/>
      <c r="D361" s="16"/>
      <c r="E361" s="16"/>
      <c r="F361" s="17">
        <v>32000</v>
      </c>
      <c r="G361" s="17"/>
      <c r="H361" s="17">
        <v>40000</v>
      </c>
      <c r="I361" s="17"/>
    </row>
    <row r="362" spans="1:9" ht="15.75" thickBot="1">
      <c r="A362" s="46" t="s">
        <v>82</v>
      </c>
      <c r="B362" s="46"/>
      <c r="C362" s="46"/>
      <c r="D362" s="46"/>
      <c r="E362" s="46"/>
      <c r="F362" s="47"/>
      <c r="G362" s="47"/>
      <c r="H362" s="47"/>
      <c r="I362" s="47"/>
    </row>
    <row r="363" spans="1:9" ht="16.5" thickBot="1" thickTop="1">
      <c r="A363" s="48" t="s">
        <v>11</v>
      </c>
      <c r="B363" s="78"/>
      <c r="C363" s="78"/>
      <c r="D363" s="78"/>
      <c r="E363" s="78"/>
      <c r="F363" s="117">
        <f>SUM(F361)</f>
        <v>32000</v>
      </c>
      <c r="G363" s="117"/>
      <c r="H363" s="117">
        <f>SUM(H361)</f>
        <v>40000</v>
      </c>
      <c r="I363" s="117"/>
    </row>
    <row r="364" ht="15.75" thickTop="1"/>
    <row r="367" spans="1:9" ht="15">
      <c r="A367" s="112" t="s">
        <v>88</v>
      </c>
      <c r="B367" s="112"/>
      <c r="C367" s="112"/>
      <c r="D367" s="112"/>
      <c r="E367" s="112"/>
      <c r="F367" s="112"/>
      <c r="G367" s="112"/>
      <c r="H367" s="112"/>
      <c r="I367" s="112"/>
    </row>
    <row r="369" spans="1:9" ht="15" customHeight="1">
      <c r="A369" s="106" t="s">
        <v>0</v>
      </c>
      <c r="B369" s="107"/>
      <c r="C369" s="107"/>
      <c r="D369" s="107"/>
      <c r="E369" s="108"/>
      <c r="F369" s="115" t="s">
        <v>149</v>
      </c>
      <c r="G369" s="115"/>
      <c r="H369" s="115" t="s">
        <v>150</v>
      </c>
      <c r="I369" s="115"/>
    </row>
    <row r="370" spans="1:9" ht="15">
      <c r="A370" s="241"/>
      <c r="B370" s="242"/>
      <c r="C370" s="242"/>
      <c r="D370" s="242"/>
      <c r="E370" s="243"/>
      <c r="F370" s="116"/>
      <c r="G370" s="116"/>
      <c r="H370" s="116"/>
      <c r="I370" s="116"/>
    </row>
    <row r="371" spans="1:9" ht="15">
      <c r="A371" s="15" t="s">
        <v>87</v>
      </c>
      <c r="B371" s="16"/>
      <c r="C371" s="16"/>
      <c r="D371" s="16"/>
      <c r="E371" s="62"/>
      <c r="F371" s="118">
        <v>2828000</v>
      </c>
      <c r="G371" s="119"/>
      <c r="H371" s="118"/>
      <c r="I371" s="119"/>
    </row>
    <row r="372" spans="1:9" ht="15.75" thickBot="1">
      <c r="A372" s="279"/>
      <c r="B372" s="280"/>
      <c r="C372" s="280"/>
      <c r="D372" s="280"/>
      <c r="E372" s="281"/>
      <c r="F372" s="190"/>
      <c r="G372" s="191"/>
      <c r="H372" s="190"/>
      <c r="I372" s="191"/>
    </row>
    <row r="373" spans="1:9" ht="16.5" thickBot="1" thickTop="1">
      <c r="A373" s="48" t="s">
        <v>96</v>
      </c>
      <c r="B373" s="78"/>
      <c r="C373" s="78"/>
      <c r="D373" s="78"/>
      <c r="E373" s="226"/>
      <c r="F373" s="125">
        <f>SUM(F371:G372)</f>
        <v>2828000</v>
      </c>
      <c r="G373" s="126"/>
      <c r="H373" s="125">
        <f>SUM(H371:I372)</f>
        <v>0</v>
      </c>
      <c r="I373" s="126"/>
    </row>
    <row r="374" ht="15.75" thickTop="1"/>
    <row r="377" spans="1:9" ht="15">
      <c r="A377" s="112" t="s">
        <v>86</v>
      </c>
      <c r="B377" s="112"/>
      <c r="C377" s="112"/>
      <c r="D377" s="112"/>
      <c r="E377" s="112"/>
      <c r="F377" s="112"/>
      <c r="G377" s="112"/>
      <c r="H377" s="112"/>
      <c r="I377" s="112"/>
    </row>
    <row r="379" spans="1:9" ht="15" customHeight="1">
      <c r="A379" s="106" t="s">
        <v>0</v>
      </c>
      <c r="B379" s="107"/>
      <c r="C379" s="107"/>
      <c r="D379" s="107"/>
      <c r="E379" s="108"/>
      <c r="F379" s="115" t="s">
        <v>149</v>
      </c>
      <c r="G379" s="115"/>
      <c r="H379" s="115" t="s">
        <v>150</v>
      </c>
      <c r="I379" s="115"/>
    </row>
    <row r="380" spans="1:9" ht="15">
      <c r="A380" s="241"/>
      <c r="B380" s="242"/>
      <c r="C380" s="242"/>
      <c r="D380" s="242"/>
      <c r="E380" s="243"/>
      <c r="F380" s="116"/>
      <c r="G380" s="116"/>
      <c r="H380" s="116"/>
      <c r="I380" s="116"/>
    </row>
    <row r="381" spans="1:9" ht="15">
      <c r="A381" s="224" t="s">
        <v>43</v>
      </c>
      <c r="B381" s="225"/>
      <c r="C381" s="225"/>
      <c r="D381" s="225"/>
      <c r="E381" s="249"/>
      <c r="F381" s="13">
        <v>1436000</v>
      </c>
      <c r="G381" s="14"/>
      <c r="H381" s="13">
        <v>1500000</v>
      </c>
      <c r="I381" s="14"/>
    </row>
    <row r="382" spans="1:9" ht="15">
      <c r="A382" s="174"/>
      <c r="B382" s="174"/>
      <c r="C382" s="174"/>
      <c r="D382" s="174"/>
      <c r="E382" s="237"/>
      <c r="F382" s="13"/>
      <c r="G382" s="14"/>
      <c r="H382" s="13"/>
      <c r="I382" s="14"/>
    </row>
    <row r="383" spans="1:9" ht="15">
      <c r="A383" s="224" t="s">
        <v>47</v>
      </c>
      <c r="B383" s="225"/>
      <c r="C383" s="225"/>
      <c r="D383" s="225"/>
      <c r="E383" s="249"/>
      <c r="F383" s="13">
        <v>633000</v>
      </c>
      <c r="G383" s="14"/>
      <c r="H383" s="13">
        <v>650000</v>
      </c>
      <c r="I383" s="14"/>
    </row>
    <row r="384" spans="1:9" ht="15">
      <c r="A384" s="269"/>
      <c r="B384" s="269"/>
      <c r="C384" s="269"/>
      <c r="D384" s="269"/>
      <c r="E384" s="270"/>
      <c r="F384" s="13"/>
      <c r="G384" s="14"/>
      <c r="H384" s="13"/>
      <c r="I384" s="14"/>
    </row>
    <row r="385" spans="1:9" ht="15">
      <c r="A385" s="15" t="s">
        <v>48</v>
      </c>
      <c r="B385" s="16"/>
      <c r="C385" s="16"/>
      <c r="D385" s="16"/>
      <c r="E385" s="62"/>
      <c r="F385" s="13">
        <v>559000</v>
      </c>
      <c r="G385" s="14"/>
      <c r="H385" s="13">
        <v>580000</v>
      </c>
      <c r="I385" s="14"/>
    </row>
    <row r="386" spans="1:9" ht="15.75" thickBot="1">
      <c r="A386" s="279"/>
      <c r="B386" s="280"/>
      <c r="C386" s="280"/>
      <c r="D386" s="280"/>
      <c r="E386" s="281"/>
      <c r="F386" s="190"/>
      <c r="G386" s="191"/>
      <c r="H386" s="275"/>
      <c r="I386" s="276"/>
    </row>
    <row r="387" spans="1:9" ht="16.5" thickBot="1" thickTop="1">
      <c r="A387" s="282" t="s">
        <v>87</v>
      </c>
      <c r="B387" s="283"/>
      <c r="C387" s="283"/>
      <c r="D387" s="283"/>
      <c r="E387" s="284"/>
      <c r="F387" s="60">
        <v>110000</v>
      </c>
      <c r="G387" s="61"/>
      <c r="H387" s="277"/>
      <c r="I387" s="278"/>
    </row>
    <row r="388" spans="1:9" ht="16.5" thickBot="1" thickTop="1">
      <c r="A388" s="204" t="s">
        <v>8</v>
      </c>
      <c r="B388" s="205"/>
      <c r="C388" s="205"/>
      <c r="D388" s="205"/>
      <c r="E388" s="206"/>
      <c r="F388" s="296">
        <f>SUM(F381:G387)</f>
        <v>2738000</v>
      </c>
      <c r="G388" s="94"/>
      <c r="H388" s="296">
        <f>SUM(H381:I387)</f>
        <v>2730000</v>
      </c>
      <c r="I388" s="94"/>
    </row>
    <row r="389" spans="1:9" ht="16.5" thickBot="1" thickTop="1">
      <c r="A389" s="48" t="s">
        <v>9</v>
      </c>
      <c r="B389" s="78"/>
      <c r="C389" s="78"/>
      <c r="D389" s="78"/>
      <c r="E389" s="226"/>
      <c r="F389" s="93">
        <f>SUM(F388)</f>
        <v>2738000</v>
      </c>
      <c r="G389" s="148"/>
      <c r="H389" s="93">
        <f>SUM(H388)</f>
        <v>2730000</v>
      </c>
      <c r="I389" s="148"/>
    </row>
    <row r="390" ht="15.75" thickTop="1"/>
    <row r="396" spans="1:9" ht="15">
      <c r="A396" s="112" t="s">
        <v>62</v>
      </c>
      <c r="B396" s="112"/>
      <c r="C396" s="112"/>
      <c r="D396" s="112"/>
      <c r="E396" s="112"/>
      <c r="F396" s="112"/>
      <c r="G396" s="112"/>
      <c r="H396" s="112"/>
      <c r="I396" s="112"/>
    </row>
    <row r="398" spans="1:9" ht="15" customHeight="1">
      <c r="A398" s="106" t="s">
        <v>0</v>
      </c>
      <c r="B398" s="107"/>
      <c r="C398" s="107"/>
      <c r="D398" s="107"/>
      <c r="E398" s="108"/>
      <c r="F398" s="115" t="s">
        <v>149</v>
      </c>
      <c r="G398" s="115"/>
      <c r="H398" s="115" t="s">
        <v>150</v>
      </c>
      <c r="I398" s="115"/>
    </row>
    <row r="399" spans="1:9" ht="15">
      <c r="A399" s="241"/>
      <c r="B399" s="242"/>
      <c r="C399" s="242"/>
      <c r="D399" s="242"/>
      <c r="E399" s="243"/>
      <c r="F399" s="116"/>
      <c r="G399" s="116"/>
      <c r="H399" s="116"/>
      <c r="I399" s="116"/>
    </row>
    <row r="400" spans="1:9" ht="15">
      <c r="A400" s="15" t="s">
        <v>7</v>
      </c>
      <c r="B400" s="16"/>
      <c r="C400" s="16"/>
      <c r="D400" s="16"/>
      <c r="E400" s="62"/>
      <c r="F400" s="13"/>
      <c r="G400" s="14"/>
      <c r="H400" s="13"/>
      <c r="I400" s="14"/>
    </row>
    <row r="401" spans="1:9" ht="15">
      <c r="A401" s="174"/>
      <c r="B401" s="174"/>
      <c r="C401" s="174"/>
      <c r="D401" s="174"/>
      <c r="E401" s="237"/>
      <c r="F401" s="13"/>
      <c r="G401" s="14"/>
      <c r="H401" s="13"/>
      <c r="I401" s="14"/>
    </row>
    <row r="402" spans="1:9" ht="15">
      <c r="A402" s="15" t="s">
        <v>43</v>
      </c>
      <c r="B402" s="16"/>
      <c r="C402" s="16"/>
      <c r="D402" s="16"/>
      <c r="E402" s="62"/>
      <c r="F402" s="13">
        <v>1221000</v>
      </c>
      <c r="G402" s="14"/>
      <c r="H402" s="13">
        <v>60000</v>
      </c>
      <c r="I402" s="14"/>
    </row>
    <row r="403" spans="1:9" ht="15">
      <c r="A403" s="174" t="s">
        <v>134</v>
      </c>
      <c r="B403" s="174"/>
      <c r="C403" s="174"/>
      <c r="D403" s="174"/>
      <c r="E403" s="237"/>
      <c r="F403" s="13"/>
      <c r="G403" s="14"/>
      <c r="H403" s="13"/>
      <c r="I403" s="14"/>
    </row>
    <row r="404" spans="1:9" ht="15">
      <c r="A404" s="15" t="s">
        <v>48</v>
      </c>
      <c r="B404" s="16"/>
      <c r="C404" s="16"/>
      <c r="D404" s="16"/>
      <c r="E404" s="62"/>
      <c r="F404" s="13">
        <v>330000</v>
      </c>
      <c r="G404" s="14"/>
      <c r="H404" s="13">
        <v>16000</v>
      </c>
      <c r="I404" s="14"/>
    </row>
    <row r="405" spans="1:9" ht="15.75" thickBot="1">
      <c r="A405" s="244" t="s">
        <v>95</v>
      </c>
      <c r="B405" s="245"/>
      <c r="C405" s="245"/>
      <c r="D405" s="245"/>
      <c r="E405" s="246"/>
      <c r="F405" s="247"/>
      <c r="G405" s="248"/>
      <c r="H405" s="247"/>
      <c r="I405" s="248"/>
    </row>
    <row r="406" spans="1:9" ht="16.5" thickBot="1" thickTop="1">
      <c r="A406" s="48" t="s">
        <v>8</v>
      </c>
      <c r="B406" s="78"/>
      <c r="C406" s="78"/>
      <c r="D406" s="78"/>
      <c r="E406" s="226"/>
      <c r="F406" s="93">
        <f>SUM(F400:G405)</f>
        <v>1551000</v>
      </c>
      <c r="G406" s="148"/>
      <c r="H406" s="93">
        <f>SUM(H400:I405)</f>
        <v>76000</v>
      </c>
      <c r="I406" s="148"/>
    </row>
    <row r="407" spans="1:9" ht="16.5" thickBot="1" thickTop="1">
      <c r="A407" s="48" t="s">
        <v>9</v>
      </c>
      <c r="B407" s="78"/>
      <c r="C407" s="78"/>
      <c r="D407" s="78"/>
      <c r="E407" s="226"/>
      <c r="F407" s="93">
        <f>SUM(F406)</f>
        <v>1551000</v>
      </c>
      <c r="G407" s="148"/>
      <c r="H407" s="93">
        <f>SUM(H406)</f>
        <v>76000</v>
      </c>
      <c r="I407" s="148"/>
    </row>
    <row r="408" ht="15.75" thickTop="1"/>
    <row r="411" spans="1:9" ht="15">
      <c r="A411" s="112" t="s">
        <v>53</v>
      </c>
      <c r="B411" s="112"/>
      <c r="C411" s="112"/>
      <c r="D411" s="112"/>
      <c r="E411" s="112"/>
      <c r="F411" s="112"/>
      <c r="G411" s="112"/>
      <c r="H411" s="112"/>
      <c r="I411" s="112"/>
    </row>
    <row r="413" spans="1:9" ht="15" customHeight="1">
      <c r="A413" s="113" t="s">
        <v>0</v>
      </c>
      <c r="B413" s="113"/>
      <c r="C413" s="113"/>
      <c r="D413" s="113"/>
      <c r="E413" s="113"/>
      <c r="F413" s="115" t="s">
        <v>149</v>
      </c>
      <c r="G413" s="115"/>
      <c r="H413" s="115" t="s">
        <v>150</v>
      </c>
      <c r="I413" s="115"/>
    </row>
    <row r="414" spans="1:9" ht="15">
      <c r="A414" s="114"/>
      <c r="B414" s="114"/>
      <c r="C414" s="114"/>
      <c r="D414" s="114"/>
      <c r="E414" s="114"/>
      <c r="F414" s="116"/>
      <c r="G414" s="116"/>
      <c r="H414" s="116"/>
      <c r="I414" s="116"/>
    </row>
    <row r="415" spans="1:9" ht="15">
      <c r="A415" s="15" t="s">
        <v>54</v>
      </c>
      <c r="B415" s="16"/>
      <c r="C415" s="16"/>
      <c r="D415" s="16"/>
      <c r="E415" s="16"/>
      <c r="F415" s="71">
        <v>2119000</v>
      </c>
      <c r="G415" s="71"/>
      <c r="H415" s="71">
        <v>1648000</v>
      </c>
      <c r="I415" s="71"/>
    </row>
    <row r="416" spans="1:9" ht="15">
      <c r="A416" s="185" t="s">
        <v>22</v>
      </c>
      <c r="B416" s="186"/>
      <c r="C416" s="186"/>
      <c r="D416" s="186"/>
      <c r="E416" s="186"/>
      <c r="F416" s="97"/>
      <c r="G416" s="97"/>
      <c r="H416" s="97"/>
      <c r="I416" s="97"/>
    </row>
    <row r="417" spans="1:9" ht="15">
      <c r="A417" s="72" t="s">
        <v>55</v>
      </c>
      <c r="B417" s="73"/>
      <c r="C417" s="73"/>
      <c r="D417" s="73"/>
      <c r="E417" s="73"/>
      <c r="F417" s="71">
        <v>86000</v>
      </c>
      <c r="G417" s="71"/>
      <c r="H417" s="71">
        <v>86000</v>
      </c>
      <c r="I417" s="71"/>
    </row>
    <row r="418" spans="1:9" ht="15.75" thickBot="1">
      <c r="A418" s="182" t="s">
        <v>56</v>
      </c>
      <c r="B418" s="183"/>
      <c r="C418" s="183"/>
      <c r="D418" s="183"/>
      <c r="E418" s="184"/>
      <c r="F418" s="97"/>
      <c r="G418" s="97"/>
      <c r="H418" s="97"/>
      <c r="I418" s="97"/>
    </row>
    <row r="419" spans="1:9" ht="16.5" thickBot="1" thickTop="1">
      <c r="A419" s="48" t="s">
        <v>5</v>
      </c>
      <c r="B419" s="78"/>
      <c r="C419" s="78"/>
      <c r="D419" s="78"/>
      <c r="E419" s="78"/>
      <c r="F419" s="24">
        <f>SUM(F415:G418)</f>
        <v>2205000</v>
      </c>
      <c r="G419" s="24"/>
      <c r="H419" s="24">
        <f>SUM(H415:I418)</f>
        <v>1734000</v>
      </c>
      <c r="I419" s="24"/>
    </row>
    <row r="420" spans="1:9" ht="15.75" thickTop="1">
      <c r="A420" s="15" t="s">
        <v>20</v>
      </c>
      <c r="B420" s="16"/>
      <c r="C420" s="16"/>
      <c r="D420" s="16"/>
      <c r="E420" s="16"/>
      <c r="F420" s="176">
        <v>421000</v>
      </c>
      <c r="G420" s="177"/>
      <c r="H420" s="71">
        <v>445000</v>
      </c>
      <c r="I420" s="71"/>
    </row>
    <row r="421" spans="1:9" ht="15">
      <c r="A421" s="46" t="s">
        <v>21</v>
      </c>
      <c r="B421" s="46"/>
      <c r="C421" s="46"/>
      <c r="D421" s="46"/>
      <c r="E421" s="46"/>
      <c r="F421" s="97"/>
      <c r="G421" s="97"/>
      <c r="H421" s="97"/>
      <c r="I421" s="97"/>
    </row>
    <row r="422" spans="1:9" ht="15">
      <c r="A422" s="187" t="s">
        <v>35</v>
      </c>
      <c r="B422" s="187"/>
      <c r="C422" s="187"/>
      <c r="D422" s="187"/>
      <c r="E422" s="187"/>
      <c r="F422" s="71">
        <v>31000</v>
      </c>
      <c r="G422" s="71"/>
      <c r="H422" s="71"/>
      <c r="I422" s="71"/>
    </row>
    <row r="423" spans="1:9" ht="15.75" thickBot="1">
      <c r="A423" s="140" t="s">
        <v>6</v>
      </c>
      <c r="B423" s="141"/>
      <c r="C423" s="141"/>
      <c r="D423" s="141"/>
      <c r="E423" s="141"/>
      <c r="F423" s="168">
        <f>SUM(F420:G422)</f>
        <v>452000</v>
      </c>
      <c r="G423" s="175"/>
      <c r="H423" s="168">
        <f>SUM(H420:I422)</f>
        <v>445000</v>
      </c>
      <c r="I423" s="175"/>
    </row>
    <row r="424" spans="1:9" ht="15.75" thickTop="1">
      <c r="A424" s="15" t="s">
        <v>37</v>
      </c>
      <c r="B424" s="16"/>
      <c r="C424" s="16"/>
      <c r="D424" s="16"/>
      <c r="E424" s="62"/>
      <c r="F424" s="13">
        <v>411000</v>
      </c>
      <c r="G424" s="14"/>
      <c r="H424" s="13">
        <v>450000</v>
      </c>
      <c r="I424" s="14"/>
    </row>
    <row r="425" spans="1:9" ht="15">
      <c r="A425" s="174"/>
      <c r="B425" s="85"/>
      <c r="C425" s="85"/>
      <c r="D425" s="85"/>
      <c r="E425" s="86"/>
      <c r="F425" s="13"/>
      <c r="G425" s="173"/>
      <c r="H425" s="13"/>
      <c r="I425" s="173"/>
    </row>
    <row r="426" spans="1:9" ht="15">
      <c r="A426" s="15" t="s">
        <v>7</v>
      </c>
      <c r="B426" s="16"/>
      <c r="C426" s="16"/>
      <c r="D426" s="16"/>
      <c r="E426" s="16"/>
      <c r="F426" s="71">
        <v>271000</v>
      </c>
      <c r="G426" s="71"/>
      <c r="H426" s="71">
        <v>300000</v>
      </c>
      <c r="I426" s="71"/>
    </row>
    <row r="427" spans="1:9" ht="15">
      <c r="A427" s="46" t="s">
        <v>172</v>
      </c>
      <c r="B427" s="46"/>
      <c r="C427" s="46"/>
      <c r="D427" s="46"/>
      <c r="E427" s="46"/>
      <c r="F427" s="97"/>
      <c r="G427" s="97"/>
      <c r="H427" s="97"/>
      <c r="I427" s="97"/>
    </row>
    <row r="428" spans="1:9" ht="15">
      <c r="A428" s="129" t="s">
        <v>47</v>
      </c>
      <c r="B428" s="129"/>
      <c r="C428" s="129"/>
      <c r="D428" s="129"/>
      <c r="E428" s="129"/>
      <c r="F428" s="71">
        <v>156000</v>
      </c>
      <c r="G428" s="71"/>
      <c r="H428" s="71">
        <v>170000</v>
      </c>
      <c r="I428" s="71"/>
    </row>
    <row r="429" spans="1:9" ht="15">
      <c r="A429" s="46" t="s">
        <v>173</v>
      </c>
      <c r="B429" s="46"/>
      <c r="C429" s="46"/>
      <c r="D429" s="46"/>
      <c r="E429" s="185"/>
      <c r="F429" s="97"/>
      <c r="G429" s="97"/>
      <c r="H429" s="97"/>
      <c r="I429" s="97"/>
    </row>
    <row r="430" spans="1:9" ht="15">
      <c r="A430" s="15" t="s">
        <v>48</v>
      </c>
      <c r="B430" s="16"/>
      <c r="C430" s="16"/>
      <c r="D430" s="16"/>
      <c r="E430" s="16"/>
      <c r="F430" s="71">
        <v>179000</v>
      </c>
      <c r="G430" s="71"/>
      <c r="H430" s="71">
        <v>248000</v>
      </c>
      <c r="I430" s="71"/>
    </row>
    <row r="431" spans="1:9" ht="15.75" thickBot="1">
      <c r="A431" s="84" t="s">
        <v>126</v>
      </c>
      <c r="B431" s="85"/>
      <c r="C431" s="85"/>
      <c r="D431" s="85"/>
      <c r="E431" s="86"/>
      <c r="F431" s="13"/>
      <c r="G431" s="14"/>
      <c r="H431" s="13"/>
      <c r="I431" s="14"/>
    </row>
    <row r="432" spans="1:9" ht="16.5" thickBot="1" thickTop="1">
      <c r="A432" s="48" t="s">
        <v>8</v>
      </c>
      <c r="B432" s="78"/>
      <c r="C432" s="78"/>
      <c r="D432" s="78"/>
      <c r="E432" s="78"/>
      <c r="F432" s="24">
        <f>SUM(F424:G431)</f>
        <v>1017000</v>
      </c>
      <c r="G432" s="133"/>
      <c r="H432" s="24">
        <f>SUM(H424:I431)</f>
        <v>1168000</v>
      </c>
      <c r="I432" s="133"/>
    </row>
    <row r="433" spans="1:9" ht="16.5" thickBot="1" thickTop="1">
      <c r="A433" s="48" t="s">
        <v>9</v>
      </c>
      <c r="B433" s="78"/>
      <c r="C433" s="78"/>
      <c r="D433" s="78"/>
      <c r="E433" s="78"/>
      <c r="F433" s="24">
        <f>SUM(F419+F423+F432)</f>
        <v>3674000</v>
      </c>
      <c r="G433" s="133"/>
      <c r="H433" s="24">
        <f>SUM(H419+H423+H432)</f>
        <v>3347000</v>
      </c>
      <c r="I433" s="133"/>
    </row>
    <row r="434" spans="1:9" ht="15.75" thickTop="1">
      <c r="A434" s="154" t="s">
        <v>90</v>
      </c>
      <c r="B434" s="155"/>
      <c r="C434" s="155"/>
      <c r="D434" s="155"/>
      <c r="E434" s="155"/>
      <c r="F434" s="152"/>
      <c r="G434" s="153"/>
      <c r="H434" s="152"/>
      <c r="I434" s="153"/>
    </row>
    <row r="435" spans="1:9" ht="15">
      <c r="A435" s="171"/>
      <c r="B435" s="171"/>
      <c r="C435" s="171"/>
      <c r="D435" s="171"/>
      <c r="E435" s="172"/>
      <c r="F435" s="32"/>
      <c r="G435" s="33"/>
      <c r="H435" s="32"/>
      <c r="I435" s="33"/>
    </row>
    <row r="436" spans="1:9" ht="15.75" thickBot="1">
      <c r="A436" s="271" t="s">
        <v>28</v>
      </c>
      <c r="B436" s="271"/>
      <c r="C436" s="271"/>
      <c r="D436" s="271"/>
      <c r="E436" s="272"/>
      <c r="F436" s="273"/>
      <c r="G436" s="274"/>
      <c r="H436" s="273"/>
      <c r="I436" s="274"/>
    </row>
    <row r="437" spans="1:9" ht="16.5" thickBot="1" thickTop="1">
      <c r="A437" s="48" t="s">
        <v>10</v>
      </c>
      <c r="B437" s="78"/>
      <c r="C437" s="78"/>
      <c r="D437" s="78"/>
      <c r="E437" s="226"/>
      <c r="F437" s="93">
        <f>SUM(F434+F436)</f>
        <v>0</v>
      </c>
      <c r="G437" s="148"/>
      <c r="H437" s="93">
        <f>SUM(H434+H436)</f>
        <v>0</v>
      </c>
      <c r="I437" s="148"/>
    </row>
    <row r="438" spans="1:9" ht="16.5" thickBot="1" thickTop="1">
      <c r="A438" s="48" t="s">
        <v>11</v>
      </c>
      <c r="B438" s="78"/>
      <c r="C438" s="78"/>
      <c r="D438" s="78"/>
      <c r="E438" s="78"/>
      <c r="F438" s="24">
        <f>SUM(F433+F437)</f>
        <v>3674000</v>
      </c>
      <c r="G438" s="133"/>
      <c r="H438" s="24">
        <f>SUM(H433+H437)</f>
        <v>3347000</v>
      </c>
      <c r="I438" s="133"/>
    </row>
    <row r="439" spans="1:9" ht="15.75" thickTop="1">
      <c r="A439" s="1"/>
      <c r="B439" s="1"/>
      <c r="C439" s="1"/>
      <c r="D439" s="1"/>
      <c r="E439" s="1"/>
      <c r="F439" s="3"/>
      <c r="G439" s="4"/>
      <c r="H439" s="3"/>
      <c r="I439" s="4"/>
    </row>
    <row r="440" spans="1:9" ht="15">
      <c r="A440" s="1"/>
      <c r="B440" s="1"/>
      <c r="C440" s="1"/>
      <c r="D440" s="1"/>
      <c r="E440" s="1"/>
      <c r="F440" s="3"/>
      <c r="G440" s="4"/>
      <c r="H440" s="3"/>
      <c r="I440" s="4"/>
    </row>
    <row r="441" spans="1:9" ht="15">
      <c r="A441" s="1"/>
      <c r="B441" s="1"/>
      <c r="C441" s="1"/>
      <c r="D441" s="1"/>
      <c r="E441" s="1"/>
      <c r="F441" s="3"/>
      <c r="G441" s="4"/>
      <c r="H441" s="3"/>
      <c r="I441" s="4"/>
    </row>
    <row r="443" spans="1:9" ht="15">
      <c r="A443" s="112" t="s">
        <v>58</v>
      </c>
      <c r="B443" s="112"/>
      <c r="C443" s="112"/>
      <c r="D443" s="112"/>
      <c r="E443" s="112"/>
      <c r="F443" s="112"/>
      <c r="G443" s="112"/>
      <c r="H443" s="112"/>
      <c r="I443" s="112"/>
    </row>
    <row r="445" spans="1:9" ht="15" customHeight="1">
      <c r="A445" s="106" t="s">
        <v>0</v>
      </c>
      <c r="B445" s="107"/>
      <c r="C445" s="107"/>
      <c r="D445" s="107"/>
      <c r="E445" s="108"/>
      <c r="F445" s="115" t="s">
        <v>149</v>
      </c>
      <c r="G445" s="115"/>
      <c r="H445" s="115" t="s">
        <v>150</v>
      </c>
      <c r="I445" s="115"/>
    </row>
    <row r="446" spans="1:9" ht="15">
      <c r="A446" s="241"/>
      <c r="B446" s="242"/>
      <c r="C446" s="242"/>
      <c r="D446" s="242"/>
      <c r="E446" s="243"/>
      <c r="F446" s="116"/>
      <c r="G446" s="116"/>
      <c r="H446" s="116"/>
      <c r="I446" s="116"/>
    </row>
    <row r="447" spans="1:9" ht="15">
      <c r="A447" s="72" t="s">
        <v>34</v>
      </c>
      <c r="B447" s="73"/>
      <c r="C447" s="73"/>
      <c r="D447" s="73"/>
      <c r="E447" s="73"/>
      <c r="F447" s="71">
        <v>125000</v>
      </c>
      <c r="G447" s="71"/>
      <c r="H447" s="71">
        <v>137000</v>
      </c>
      <c r="I447" s="71"/>
    </row>
    <row r="448" spans="1:9" ht="15.75" thickBot="1">
      <c r="A448" s="182" t="s">
        <v>170</v>
      </c>
      <c r="B448" s="183"/>
      <c r="C448" s="183"/>
      <c r="D448" s="183"/>
      <c r="E448" s="184"/>
      <c r="F448" s="97"/>
      <c r="G448" s="97"/>
      <c r="H448" s="97"/>
      <c r="I448" s="97"/>
    </row>
    <row r="449" spans="1:9" ht="16.5" thickBot="1" thickTop="1">
      <c r="A449" s="48" t="s">
        <v>5</v>
      </c>
      <c r="B449" s="78"/>
      <c r="C449" s="78"/>
      <c r="D449" s="78"/>
      <c r="E449" s="78"/>
      <c r="F449" s="24">
        <f>SUM(F447:G448)</f>
        <v>125000</v>
      </c>
      <c r="G449" s="24"/>
      <c r="H449" s="24">
        <f>SUM(H447:I448)</f>
        <v>137000</v>
      </c>
      <c r="I449" s="24"/>
    </row>
    <row r="450" spans="1:9" ht="15.75" thickTop="1">
      <c r="A450" s="15" t="s">
        <v>20</v>
      </c>
      <c r="B450" s="16"/>
      <c r="C450" s="16"/>
      <c r="D450" s="16"/>
      <c r="E450" s="16"/>
      <c r="F450" s="71">
        <v>30000</v>
      </c>
      <c r="G450" s="71"/>
      <c r="H450" s="71">
        <v>37000</v>
      </c>
      <c r="I450" s="71"/>
    </row>
    <row r="451" spans="1:9" ht="15.75" thickBot="1">
      <c r="A451" s="227" t="s">
        <v>21</v>
      </c>
      <c r="B451" s="227"/>
      <c r="C451" s="227"/>
      <c r="D451" s="227"/>
      <c r="E451" s="227"/>
      <c r="F451" s="71"/>
      <c r="G451" s="71"/>
      <c r="H451" s="71"/>
      <c r="I451" s="71"/>
    </row>
    <row r="452" spans="1:9" ht="16.5" thickBot="1" thickTop="1">
      <c r="A452" s="48" t="s">
        <v>6</v>
      </c>
      <c r="B452" s="78"/>
      <c r="C452" s="78"/>
      <c r="D452" s="78"/>
      <c r="E452" s="78"/>
      <c r="F452" s="24">
        <f>SUM(F450:G451)</f>
        <v>30000</v>
      </c>
      <c r="G452" s="24"/>
      <c r="H452" s="24">
        <f>SUM(H450:I451)</f>
        <v>37000</v>
      </c>
      <c r="I452" s="24"/>
    </row>
    <row r="453" spans="1:9" ht="15.75" thickTop="1">
      <c r="A453" s="128" t="s">
        <v>36</v>
      </c>
      <c r="B453" s="128"/>
      <c r="C453" s="128"/>
      <c r="D453" s="128"/>
      <c r="E453" s="128"/>
      <c r="F453" s="132">
        <v>7000</v>
      </c>
      <c r="G453" s="132"/>
      <c r="H453" s="132">
        <v>10000</v>
      </c>
      <c r="I453" s="132"/>
    </row>
    <row r="454" spans="1:9" ht="15">
      <c r="A454" s="161" t="s">
        <v>120</v>
      </c>
      <c r="B454" s="162"/>
      <c r="C454" s="162"/>
      <c r="D454" s="162"/>
      <c r="E454" s="162"/>
      <c r="F454" s="51"/>
      <c r="G454" s="51"/>
      <c r="H454" s="51"/>
      <c r="I454" s="51"/>
    </row>
    <row r="455" spans="1:9" ht="15">
      <c r="A455" s="15" t="s">
        <v>37</v>
      </c>
      <c r="B455" s="16"/>
      <c r="C455" s="16"/>
      <c r="D455" s="16"/>
      <c r="E455" s="62"/>
      <c r="F455" s="71">
        <v>17000</v>
      </c>
      <c r="G455" s="71"/>
      <c r="H455" s="71">
        <v>40000</v>
      </c>
      <c r="I455" s="71"/>
    </row>
    <row r="456" spans="1:9" ht="15">
      <c r="A456" s="46" t="s">
        <v>135</v>
      </c>
      <c r="B456" s="46"/>
      <c r="C456" s="46"/>
      <c r="D456" s="46"/>
      <c r="E456" s="46"/>
      <c r="F456" s="97"/>
      <c r="G456" s="97"/>
      <c r="H456" s="97"/>
      <c r="I456" s="97"/>
    </row>
    <row r="457" spans="1:9" ht="15">
      <c r="A457" s="15" t="s">
        <v>38</v>
      </c>
      <c r="B457" s="16"/>
      <c r="C457" s="16"/>
      <c r="D457" s="16"/>
      <c r="E457" s="16"/>
      <c r="F457" s="71">
        <v>113000</v>
      </c>
      <c r="G457" s="71"/>
      <c r="H457" s="71">
        <v>150000</v>
      </c>
      <c r="I457" s="71"/>
    </row>
    <row r="458" spans="1:9" ht="15">
      <c r="A458" s="46" t="s">
        <v>59</v>
      </c>
      <c r="B458" s="46"/>
      <c r="C458" s="46"/>
      <c r="D458" s="46"/>
      <c r="E458" s="46"/>
      <c r="F458" s="97"/>
      <c r="G458" s="97"/>
      <c r="H458" s="97"/>
      <c r="I458" s="97"/>
    </row>
    <row r="459" spans="1:9" ht="15">
      <c r="A459" s="15" t="s">
        <v>13</v>
      </c>
      <c r="B459" s="16"/>
      <c r="C459" s="16"/>
      <c r="D459" s="16"/>
      <c r="E459" s="16"/>
      <c r="F459" s="71">
        <v>83000</v>
      </c>
      <c r="G459" s="71"/>
      <c r="H459" s="71">
        <v>100000</v>
      </c>
      <c r="I459" s="71"/>
    </row>
    <row r="460" spans="1:9" ht="15">
      <c r="A460" s="46" t="s">
        <v>39</v>
      </c>
      <c r="B460" s="46"/>
      <c r="C460" s="46"/>
      <c r="D460" s="46"/>
      <c r="E460" s="46"/>
      <c r="F460" s="97"/>
      <c r="G460" s="97"/>
      <c r="H460" s="97"/>
      <c r="I460" s="97"/>
    </row>
    <row r="461" spans="1:9" ht="15">
      <c r="A461" s="15" t="s">
        <v>40</v>
      </c>
      <c r="B461" s="16"/>
      <c r="C461" s="16"/>
      <c r="D461" s="16"/>
      <c r="E461" s="16"/>
      <c r="F461" s="71">
        <v>82000</v>
      </c>
      <c r="G461" s="71"/>
      <c r="H461" s="71">
        <v>180000</v>
      </c>
      <c r="I461" s="71"/>
    </row>
    <row r="462" spans="1:9" ht="15">
      <c r="A462" s="227" t="s">
        <v>41</v>
      </c>
      <c r="B462" s="227"/>
      <c r="C462" s="227"/>
      <c r="D462" s="227"/>
      <c r="E462" s="227"/>
      <c r="F462" s="71"/>
      <c r="G462" s="71"/>
      <c r="H462" s="71"/>
      <c r="I462" s="71"/>
    </row>
    <row r="463" spans="1:9" ht="15">
      <c r="A463" s="72" t="s">
        <v>61</v>
      </c>
      <c r="B463" s="72"/>
      <c r="C463" s="72"/>
      <c r="D463" s="72"/>
      <c r="E463" s="72"/>
      <c r="F463" s="71"/>
      <c r="G463" s="71"/>
      <c r="H463" s="71">
        <v>20000</v>
      </c>
      <c r="I463" s="71"/>
    </row>
    <row r="464" spans="1:9" ht="15">
      <c r="A464" s="227"/>
      <c r="B464" s="227"/>
      <c r="C464" s="227"/>
      <c r="D464" s="227"/>
      <c r="E464" s="227"/>
      <c r="F464" s="71"/>
      <c r="G464" s="71"/>
      <c r="H464" s="71"/>
      <c r="I464" s="71"/>
    </row>
    <row r="465" spans="1:9" ht="15">
      <c r="A465" s="72" t="s">
        <v>7</v>
      </c>
      <c r="B465" s="72"/>
      <c r="C465" s="72"/>
      <c r="D465" s="72"/>
      <c r="E465" s="72"/>
      <c r="F465" s="71">
        <v>42000</v>
      </c>
      <c r="G465" s="71"/>
      <c r="H465" s="71">
        <v>50000</v>
      </c>
      <c r="I465" s="71"/>
    </row>
    <row r="466" spans="1:9" ht="15">
      <c r="A466" s="227" t="s">
        <v>60</v>
      </c>
      <c r="B466" s="227"/>
      <c r="C466" s="227"/>
      <c r="D466" s="227"/>
      <c r="E466" s="227"/>
      <c r="F466" s="71"/>
      <c r="G466" s="71"/>
      <c r="H466" s="71"/>
      <c r="I466" s="71"/>
    </row>
    <row r="467" spans="1:9" ht="15">
      <c r="A467" s="15" t="s">
        <v>43</v>
      </c>
      <c r="B467" s="16"/>
      <c r="C467" s="16"/>
      <c r="D467" s="16"/>
      <c r="E467" s="16"/>
      <c r="F467" s="71">
        <v>164000</v>
      </c>
      <c r="G467" s="71"/>
      <c r="H467" s="71">
        <v>200000</v>
      </c>
      <c r="I467" s="71"/>
    </row>
    <row r="468" spans="1:9" ht="15">
      <c r="A468" s="185"/>
      <c r="B468" s="185"/>
      <c r="C468" s="185"/>
      <c r="D468" s="185"/>
      <c r="E468" s="185"/>
      <c r="F468" s="97"/>
      <c r="G468" s="97"/>
      <c r="H468" s="97"/>
      <c r="I468" s="97"/>
    </row>
    <row r="469" spans="1:10" ht="15">
      <c r="A469" s="15" t="s">
        <v>48</v>
      </c>
      <c r="B469" s="16"/>
      <c r="C469" s="16"/>
      <c r="D469" s="16"/>
      <c r="E469" s="16"/>
      <c r="F469" s="71">
        <v>144000</v>
      </c>
      <c r="G469" s="71"/>
      <c r="H469" s="71">
        <v>176000</v>
      </c>
      <c r="I469" s="71"/>
      <c r="J469" s="9"/>
    </row>
    <row r="470" spans="1:9" ht="15">
      <c r="A470" s="84" t="s">
        <v>126</v>
      </c>
      <c r="B470" s="85"/>
      <c r="C470" s="85"/>
      <c r="D470" s="85"/>
      <c r="E470" s="86"/>
      <c r="F470" s="13"/>
      <c r="G470" s="14"/>
      <c r="H470" s="13"/>
      <c r="I470" s="14"/>
    </row>
    <row r="471" spans="1:9" ht="15">
      <c r="A471" s="158" t="s">
        <v>30</v>
      </c>
      <c r="B471" s="159"/>
      <c r="C471" s="159"/>
      <c r="D471" s="159"/>
      <c r="E471" s="160"/>
      <c r="F471" s="123">
        <v>27000</v>
      </c>
      <c r="G471" s="124"/>
      <c r="H471" s="123">
        <v>100000</v>
      </c>
      <c r="I471" s="124"/>
    </row>
    <row r="472" spans="1:9" ht="15">
      <c r="A472" s="293" t="s">
        <v>147</v>
      </c>
      <c r="B472" s="294"/>
      <c r="C472" s="294"/>
      <c r="D472" s="294"/>
      <c r="E472" s="294"/>
      <c r="F472" s="71"/>
      <c r="G472" s="295"/>
      <c r="H472" s="71"/>
      <c r="I472" s="295"/>
    </row>
    <row r="473" spans="1:9" ht="15.75" thickBot="1">
      <c r="A473" s="140" t="s">
        <v>8</v>
      </c>
      <c r="B473" s="141"/>
      <c r="C473" s="141"/>
      <c r="D473" s="141"/>
      <c r="E473" s="141"/>
      <c r="F473" s="168">
        <f>SUM(F453:G471)</f>
        <v>679000</v>
      </c>
      <c r="G473" s="169"/>
      <c r="H473" s="168">
        <f>SUM(H453:I471)</f>
        <v>1026000</v>
      </c>
      <c r="I473" s="169"/>
    </row>
    <row r="474" spans="1:9" ht="16.5" thickBot="1" thickTop="1">
      <c r="A474" s="205" t="s">
        <v>9</v>
      </c>
      <c r="B474" s="205"/>
      <c r="C474" s="205"/>
      <c r="D474" s="205"/>
      <c r="E474" s="206"/>
      <c r="F474" s="93">
        <f>SUM(F449+F452+F473)</f>
        <v>834000</v>
      </c>
      <c r="G474" s="148"/>
      <c r="H474" s="93">
        <f>SUM(H449+H452+H473)</f>
        <v>1200000</v>
      </c>
      <c r="I474" s="148"/>
    </row>
    <row r="475" spans="1:9" ht="15.75" thickTop="1">
      <c r="A475" s="142" t="s">
        <v>26</v>
      </c>
      <c r="B475" s="143"/>
      <c r="C475" s="143"/>
      <c r="D475" s="143"/>
      <c r="E475" s="144"/>
      <c r="F475" s="95"/>
      <c r="G475" s="95"/>
      <c r="H475" s="95"/>
      <c r="I475" s="95"/>
    </row>
    <row r="476" spans="1:9" ht="15">
      <c r="A476" s="145"/>
      <c r="B476" s="145"/>
      <c r="C476" s="145"/>
      <c r="D476" s="145"/>
      <c r="E476" s="145"/>
      <c r="F476" s="71"/>
      <c r="G476" s="71"/>
      <c r="H476" s="71"/>
      <c r="I476" s="71"/>
    </row>
    <row r="477" spans="1:9" ht="15.75" thickBot="1">
      <c r="A477" s="257" t="s">
        <v>29</v>
      </c>
      <c r="B477" s="258"/>
      <c r="C477" s="258"/>
      <c r="D477" s="258"/>
      <c r="E477" s="259"/>
      <c r="F477" s="165"/>
      <c r="G477" s="165"/>
      <c r="H477" s="139"/>
      <c r="I477" s="139"/>
    </row>
    <row r="478" spans="1:9" ht="16.5" thickBot="1" thickTop="1">
      <c r="A478" s="134" t="s">
        <v>10</v>
      </c>
      <c r="B478" s="135"/>
      <c r="C478" s="135"/>
      <c r="D478" s="135"/>
      <c r="E478" s="136"/>
      <c r="F478" s="147">
        <f>SUM(F475:G477)</f>
        <v>0</v>
      </c>
      <c r="G478" s="147"/>
      <c r="H478" s="147">
        <f>SUM(H475:I477)</f>
        <v>0</v>
      </c>
      <c r="I478" s="147"/>
    </row>
    <row r="479" spans="1:9" ht="16.5" thickBot="1" thickTop="1">
      <c r="A479" s="48" t="s">
        <v>11</v>
      </c>
      <c r="B479" s="78"/>
      <c r="C479" s="78"/>
      <c r="D479" s="78"/>
      <c r="E479" s="78"/>
      <c r="F479" s="24">
        <f>SUM(F474+F478)</f>
        <v>834000</v>
      </c>
      <c r="G479" s="133"/>
      <c r="H479" s="24">
        <f>SUM(H474+H478)</f>
        <v>1200000</v>
      </c>
      <c r="I479" s="133"/>
    </row>
    <row r="480" ht="15.75" thickTop="1"/>
    <row r="482" spans="1:10" ht="15">
      <c r="A482" s="203" t="s">
        <v>99</v>
      </c>
      <c r="B482" s="203"/>
      <c r="C482" s="203"/>
      <c r="D482" s="203"/>
      <c r="E482" s="203"/>
      <c r="F482" s="203"/>
      <c r="G482" s="203"/>
      <c r="H482" s="203"/>
      <c r="I482" s="203"/>
      <c r="J482" s="12"/>
    </row>
    <row r="483" spans="1:10" ht="15">
      <c r="A483" s="12"/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1:10" ht="15" customHeight="1">
      <c r="A484" s="262" t="s">
        <v>0</v>
      </c>
      <c r="B484" s="262"/>
      <c r="C484" s="262"/>
      <c r="D484" s="262"/>
      <c r="E484" s="262"/>
      <c r="F484" s="115" t="s">
        <v>149</v>
      </c>
      <c r="G484" s="115"/>
      <c r="H484" s="115" t="s">
        <v>150</v>
      </c>
      <c r="I484" s="115"/>
      <c r="J484" s="12"/>
    </row>
    <row r="485" spans="1:10" ht="15">
      <c r="A485" s="263"/>
      <c r="B485" s="263"/>
      <c r="C485" s="263"/>
      <c r="D485" s="263"/>
      <c r="E485" s="263"/>
      <c r="F485" s="116"/>
      <c r="G485" s="116"/>
      <c r="H485" s="116"/>
      <c r="I485" s="116"/>
      <c r="J485" s="12"/>
    </row>
    <row r="486" spans="1:10" ht="15">
      <c r="A486" s="260" t="s">
        <v>14</v>
      </c>
      <c r="B486" s="260"/>
      <c r="C486" s="260"/>
      <c r="D486" s="260"/>
      <c r="E486" s="260"/>
      <c r="F486" s="261">
        <f>SUM(F487:G489)</f>
        <v>408000</v>
      </c>
      <c r="G486" s="261"/>
      <c r="H486" s="261">
        <f>SUM(H487:I489)</f>
        <v>582978</v>
      </c>
      <c r="I486" s="261"/>
      <c r="J486" s="12"/>
    </row>
    <row r="487" spans="1:10" ht="15">
      <c r="A487" s="254" t="s">
        <v>136</v>
      </c>
      <c r="B487" s="255"/>
      <c r="C487" s="255"/>
      <c r="D487" s="255"/>
      <c r="E487" s="256"/>
      <c r="F487" s="250">
        <v>119000</v>
      </c>
      <c r="G487" s="251"/>
      <c r="H487" s="250"/>
      <c r="I487" s="251"/>
      <c r="J487" s="12"/>
    </row>
    <row r="488" spans="1:10" ht="15">
      <c r="A488" s="254" t="s">
        <v>97</v>
      </c>
      <c r="B488" s="255"/>
      <c r="C488" s="255"/>
      <c r="D488" s="255"/>
      <c r="E488" s="256"/>
      <c r="F488" s="250">
        <v>204000</v>
      </c>
      <c r="G488" s="251"/>
      <c r="H488" s="252">
        <v>483089</v>
      </c>
      <c r="I488" s="253"/>
      <c r="J488" s="12"/>
    </row>
    <row r="489" spans="1:10" ht="15">
      <c r="A489" s="254" t="s">
        <v>167</v>
      </c>
      <c r="B489" s="255"/>
      <c r="C489" s="255"/>
      <c r="D489" s="255"/>
      <c r="E489" s="256"/>
      <c r="F489" s="250">
        <v>85000</v>
      </c>
      <c r="G489" s="251"/>
      <c r="H489" s="250">
        <v>99889</v>
      </c>
      <c r="I489" s="251"/>
      <c r="J489" s="12"/>
    </row>
    <row r="490" spans="1:10" ht="15.75" thickBot="1">
      <c r="A490" s="264" t="s">
        <v>11</v>
      </c>
      <c r="B490" s="264"/>
      <c r="C490" s="264"/>
      <c r="D490" s="264"/>
      <c r="E490" s="264"/>
      <c r="F490" s="265">
        <f>SUM(F486)</f>
        <v>408000</v>
      </c>
      <c r="G490" s="266"/>
      <c r="H490" s="265">
        <f>SUM(H486)</f>
        <v>582978</v>
      </c>
      <c r="I490" s="266"/>
      <c r="J490" s="12"/>
    </row>
    <row r="491" ht="15.75" thickTop="1"/>
    <row r="493" spans="1:9" ht="15">
      <c r="A493" s="11"/>
      <c r="B493" s="11"/>
      <c r="C493" s="11"/>
      <c r="D493" s="11"/>
      <c r="E493" s="11"/>
      <c r="F493" s="11"/>
      <c r="G493" s="11"/>
      <c r="H493" s="11"/>
      <c r="I493" s="11"/>
    </row>
    <row r="495" ht="15.75" thickBot="1"/>
    <row r="496" spans="1:9" ht="16.5" thickBot="1" thickTop="1">
      <c r="A496" s="48" t="s">
        <v>5</v>
      </c>
      <c r="B496" s="78"/>
      <c r="C496" s="78"/>
      <c r="D496" s="78"/>
      <c r="E496" s="78"/>
      <c r="F496" s="117">
        <f>SUM(F60+F84+F129+F419+F449)</f>
        <v>7697000</v>
      </c>
      <c r="G496" s="117"/>
      <c r="H496" s="117">
        <f>SUM(H60+H84+H129+H419+H449)</f>
        <v>7243000</v>
      </c>
      <c r="I496" s="117"/>
    </row>
    <row r="497" spans="1:9" ht="16.5" thickBot="1" thickTop="1">
      <c r="A497" s="48" t="s">
        <v>6</v>
      </c>
      <c r="B497" s="78"/>
      <c r="C497" s="78"/>
      <c r="D497" s="78"/>
      <c r="E497" s="78"/>
      <c r="F497" s="117">
        <f>SUM(F64+F88+F133+F423+F452)</f>
        <v>1326000</v>
      </c>
      <c r="G497" s="117"/>
      <c r="H497" s="117">
        <f>SUM(H64+H88+H133+H423+H452)</f>
        <v>1328000</v>
      </c>
      <c r="I497" s="117"/>
    </row>
    <row r="498" spans="1:9" ht="16.5" thickBot="1" thickTop="1">
      <c r="A498" s="48" t="s">
        <v>8</v>
      </c>
      <c r="B498" s="78"/>
      <c r="C498" s="78"/>
      <c r="D498" s="78"/>
      <c r="E498" s="78"/>
      <c r="F498" s="117">
        <f>SUM(F69+F93+F181+F282+F292+F112+F160+F194+F217+F242+F257+F302+F432+F271+F406+F388+F473)</f>
        <v>10371000</v>
      </c>
      <c r="G498" s="170"/>
      <c r="H498" s="117">
        <f>SUM(H69+H93+H181+H282+H292+H112+H160+H194+H217+H242+H257+H302+H432+H271+H406+H388+H473)</f>
        <v>8467000</v>
      </c>
      <c r="I498" s="170"/>
    </row>
    <row r="499" spans="1:9" ht="16.5" thickBot="1" thickTop="1">
      <c r="A499" s="48" t="s">
        <v>15</v>
      </c>
      <c r="B499" s="78"/>
      <c r="C499" s="78"/>
      <c r="D499" s="78"/>
      <c r="E499" s="78"/>
      <c r="F499" s="117">
        <f>SUM(F316+F326+F343+F353)</f>
        <v>1369000</v>
      </c>
      <c r="G499" s="170"/>
      <c r="H499" s="117">
        <f>SUM(H316+H326+H343+H353)</f>
        <v>1235000</v>
      </c>
      <c r="I499" s="170"/>
    </row>
    <row r="500" spans="1:9" ht="15.75" thickTop="1">
      <c r="A500" s="72" t="s">
        <v>179</v>
      </c>
      <c r="B500" s="72"/>
      <c r="C500" s="72"/>
      <c r="D500" s="72"/>
      <c r="E500" s="72"/>
      <c r="F500" s="167">
        <f>SUM(F486+F361)</f>
        <v>440000</v>
      </c>
      <c r="G500" s="167"/>
      <c r="H500" s="167">
        <f>SUM(H486+H361)</f>
        <v>622978</v>
      </c>
      <c r="I500" s="167"/>
    </row>
    <row r="501" spans="1:9" ht="15.75" thickBot="1">
      <c r="A501" s="72" t="s">
        <v>137</v>
      </c>
      <c r="B501" s="72"/>
      <c r="C501" s="72"/>
      <c r="D501" s="72"/>
      <c r="E501" s="72"/>
      <c r="F501" s="167">
        <f>SUM(F371+F300)</f>
        <v>3307000</v>
      </c>
      <c r="G501" s="167"/>
      <c r="H501" s="167">
        <f>SUM(H371+H300)</f>
        <v>500000</v>
      </c>
      <c r="I501" s="167"/>
    </row>
    <row r="502" spans="1:9" ht="16.5" thickBot="1" thickTop="1">
      <c r="A502" s="48" t="s">
        <v>9</v>
      </c>
      <c r="B502" s="78"/>
      <c r="C502" s="78"/>
      <c r="D502" s="78"/>
      <c r="E502" s="78"/>
      <c r="F502" s="117">
        <f>SUM(F496:G501)</f>
        <v>24510000</v>
      </c>
      <c r="G502" s="170"/>
      <c r="H502" s="117">
        <f>SUM(H496:I501)</f>
        <v>19395978</v>
      </c>
      <c r="I502" s="170"/>
    </row>
    <row r="503" spans="1:9" ht="16.5" thickBot="1" thickTop="1">
      <c r="A503" s="48" t="s">
        <v>16</v>
      </c>
      <c r="B503" s="78"/>
      <c r="C503" s="78"/>
      <c r="D503" s="78"/>
      <c r="E503" s="78"/>
      <c r="F503" s="117">
        <f>SUM(F115+F478)</f>
        <v>0</v>
      </c>
      <c r="G503" s="117"/>
      <c r="H503" s="117">
        <f>SUM(H115+H478)</f>
        <v>6350000</v>
      </c>
      <c r="I503" s="117"/>
    </row>
    <row r="504" spans="1:9" ht="16.5" thickBot="1" thickTop="1">
      <c r="A504" s="48" t="s">
        <v>17</v>
      </c>
      <c r="B504" s="78"/>
      <c r="C504" s="78"/>
      <c r="D504" s="78"/>
      <c r="E504" s="78"/>
      <c r="F504" s="117">
        <f>SUM(F170+F223+F437+F71+F73)</f>
        <v>254000</v>
      </c>
      <c r="G504" s="117"/>
      <c r="H504" s="117">
        <f>SUM(H170+H223+H437+H71+H73)</f>
        <v>1532000</v>
      </c>
      <c r="I504" s="117"/>
    </row>
    <row r="505" spans="1:9" ht="16.5" thickBot="1" thickTop="1">
      <c r="A505" s="149" t="s">
        <v>10</v>
      </c>
      <c r="B505" s="150"/>
      <c r="C505" s="150"/>
      <c r="D505" s="150"/>
      <c r="E505" s="151"/>
      <c r="F505" s="146">
        <f>SUM(F503:G504)</f>
        <v>254000</v>
      </c>
      <c r="G505" s="146"/>
      <c r="H505" s="146">
        <f>SUM(H503:I504)</f>
        <v>7882000</v>
      </c>
      <c r="I505" s="146"/>
    </row>
    <row r="506" spans="1:9" ht="15.75" thickBot="1">
      <c r="A506" s="163" t="s">
        <v>138</v>
      </c>
      <c r="B506" s="163"/>
      <c r="C506" s="163"/>
      <c r="D506" s="163"/>
      <c r="E506" s="163"/>
      <c r="F506" s="146"/>
      <c r="G506" s="146"/>
      <c r="H506" s="146"/>
      <c r="I506" s="146"/>
    </row>
    <row r="507" spans="1:9" ht="15.75" thickBot="1">
      <c r="A507" s="163" t="s">
        <v>18</v>
      </c>
      <c r="B507" s="163"/>
      <c r="C507" s="163"/>
      <c r="D507" s="163"/>
      <c r="E507" s="163"/>
      <c r="F507" s="146"/>
      <c r="G507" s="164"/>
      <c r="H507" s="146">
        <f>SUM(H162)</f>
        <v>8339130</v>
      </c>
      <c r="I507" s="164"/>
    </row>
    <row r="508" spans="1:9" ht="15.75" thickBot="1">
      <c r="A508" s="163" t="s">
        <v>19</v>
      </c>
      <c r="B508" s="166"/>
      <c r="C508" s="166"/>
      <c r="D508" s="166"/>
      <c r="E508" s="166"/>
      <c r="F508" s="146"/>
      <c r="G508" s="146"/>
      <c r="H508" s="146"/>
      <c r="I508" s="146"/>
    </row>
    <row r="509" spans="1:9" ht="15.75" thickBot="1">
      <c r="A509" s="163" t="s">
        <v>11</v>
      </c>
      <c r="B509" s="163"/>
      <c r="C509" s="163"/>
      <c r="D509" s="163"/>
      <c r="E509" s="163"/>
      <c r="F509" s="146">
        <f>SUM(F505,F502)</f>
        <v>24764000</v>
      </c>
      <c r="G509" s="164"/>
      <c r="H509" s="298">
        <f>SUM(H505,H502,H506,H507,H508)</f>
        <v>35617108</v>
      </c>
      <c r="I509" s="299"/>
    </row>
    <row r="510" spans="1:9" ht="15.75" thickBot="1">
      <c r="A510" s="163" t="s">
        <v>2</v>
      </c>
      <c r="B510" s="163"/>
      <c r="C510" s="163"/>
      <c r="D510" s="163"/>
      <c r="E510" s="163"/>
      <c r="F510" s="146">
        <f>SUM(F48)</f>
        <v>34283119</v>
      </c>
      <c r="G510" s="164"/>
      <c r="H510" s="146">
        <f>SUM(H48)</f>
        <v>35617108</v>
      </c>
      <c r="I510" s="164"/>
    </row>
  </sheetData>
  <sheetProtection/>
  <mergeCells count="1082">
    <mergeCell ref="A24:E24"/>
    <mergeCell ref="F24:G24"/>
    <mergeCell ref="H24:I24"/>
    <mergeCell ref="A75:E75"/>
    <mergeCell ref="F75:G75"/>
    <mergeCell ref="H75:I75"/>
    <mergeCell ref="A71:E71"/>
    <mergeCell ref="F71:G71"/>
    <mergeCell ref="H71:I71"/>
    <mergeCell ref="A72:E72"/>
    <mergeCell ref="A472:E472"/>
    <mergeCell ref="F472:G472"/>
    <mergeCell ref="H472:I472"/>
    <mergeCell ref="A388:E388"/>
    <mergeCell ref="F388:G388"/>
    <mergeCell ref="H388:I388"/>
    <mergeCell ref="A389:E389"/>
    <mergeCell ref="F389:G389"/>
    <mergeCell ref="H389:I389"/>
    <mergeCell ref="A437:E437"/>
    <mergeCell ref="H177:I178"/>
    <mergeCell ref="A73:E73"/>
    <mergeCell ref="F73:G73"/>
    <mergeCell ref="H73:I73"/>
    <mergeCell ref="A74:E74"/>
    <mergeCell ref="F74:G74"/>
    <mergeCell ref="H74:I74"/>
    <mergeCell ref="A164:E164"/>
    <mergeCell ref="F136:G136"/>
    <mergeCell ref="F137:G137"/>
    <mergeCell ref="F72:G72"/>
    <mergeCell ref="H72:I72"/>
    <mergeCell ref="H373:I373"/>
    <mergeCell ref="A373:E373"/>
    <mergeCell ref="F373:G373"/>
    <mergeCell ref="A372:E372"/>
    <mergeCell ref="F372:G372"/>
    <mergeCell ref="H372:I372"/>
    <mergeCell ref="A371:E371"/>
    <mergeCell ref="A342:E342"/>
    <mergeCell ref="A179:E179"/>
    <mergeCell ref="H371:I371"/>
    <mergeCell ref="F164:G164"/>
    <mergeCell ref="H164:I164"/>
    <mergeCell ref="H179:I179"/>
    <mergeCell ref="A180:E180"/>
    <mergeCell ref="F180:G180"/>
    <mergeCell ref="F363:G363"/>
    <mergeCell ref="H363:I363"/>
    <mergeCell ref="A256:E256"/>
    <mergeCell ref="F256:G256"/>
    <mergeCell ref="H342:I342"/>
    <mergeCell ref="A163:E163"/>
    <mergeCell ref="F163:G163"/>
    <mergeCell ref="H163:I163"/>
    <mergeCell ref="H180:I180"/>
    <mergeCell ref="H303:I303"/>
    <mergeCell ref="A170:E170"/>
    <mergeCell ref="F170:G170"/>
    <mergeCell ref="H170:I170"/>
    <mergeCell ref="F179:G179"/>
    <mergeCell ref="H386:I386"/>
    <mergeCell ref="H387:I387"/>
    <mergeCell ref="F384:G384"/>
    <mergeCell ref="A386:E386"/>
    <mergeCell ref="A387:E387"/>
    <mergeCell ref="F386:G386"/>
    <mergeCell ref="F387:G387"/>
    <mergeCell ref="A367:I367"/>
    <mergeCell ref="A369:E370"/>
    <mergeCell ref="F369:G370"/>
    <mergeCell ref="H369:I370"/>
    <mergeCell ref="H384:I384"/>
    <mergeCell ref="F371:G371"/>
    <mergeCell ref="H437:I437"/>
    <mergeCell ref="F437:G437"/>
    <mergeCell ref="F436:G436"/>
    <mergeCell ref="H385:I385"/>
    <mergeCell ref="H407:I407"/>
    <mergeCell ref="F401:G401"/>
    <mergeCell ref="A436:E436"/>
    <mergeCell ref="H434:I434"/>
    <mergeCell ref="H436:I436"/>
    <mergeCell ref="A377:I377"/>
    <mergeCell ref="A182:E182"/>
    <mergeCell ref="F182:G182"/>
    <mergeCell ref="H182:I182"/>
    <mergeCell ref="F193:G193"/>
    <mergeCell ref="H193:I193"/>
    <mergeCell ref="F362:G362"/>
    <mergeCell ref="H362:I362"/>
    <mergeCell ref="F342:G342"/>
    <mergeCell ref="A363:E363"/>
    <mergeCell ref="H383:I383"/>
    <mergeCell ref="A384:E384"/>
    <mergeCell ref="F379:G380"/>
    <mergeCell ref="H379:I380"/>
    <mergeCell ref="A379:E380"/>
    <mergeCell ref="H382:I382"/>
    <mergeCell ref="A348:E349"/>
    <mergeCell ref="F484:G485"/>
    <mergeCell ref="H479:I479"/>
    <mergeCell ref="H484:I485"/>
    <mergeCell ref="F488:G488"/>
    <mergeCell ref="A490:E490"/>
    <mergeCell ref="F490:G490"/>
    <mergeCell ref="H490:I490"/>
    <mergeCell ref="H486:I486"/>
    <mergeCell ref="A487:E487"/>
    <mergeCell ref="A489:E489"/>
    <mergeCell ref="A469:E469"/>
    <mergeCell ref="F469:G469"/>
    <mergeCell ref="H469:I469"/>
    <mergeCell ref="A470:E470"/>
    <mergeCell ref="F470:G470"/>
    <mergeCell ref="H470:I470"/>
    <mergeCell ref="F471:G471"/>
    <mergeCell ref="A477:E477"/>
    <mergeCell ref="F475:G475"/>
    <mergeCell ref="F476:G476"/>
    <mergeCell ref="A486:E486"/>
    <mergeCell ref="F486:G486"/>
    <mergeCell ref="A479:E479"/>
    <mergeCell ref="A482:I482"/>
    <mergeCell ref="A484:E485"/>
    <mergeCell ref="A474:E474"/>
    <mergeCell ref="A510:E510"/>
    <mergeCell ref="F510:G510"/>
    <mergeCell ref="H510:I510"/>
    <mergeCell ref="H489:I489"/>
    <mergeCell ref="F479:G479"/>
    <mergeCell ref="F489:G489"/>
    <mergeCell ref="F487:G487"/>
    <mergeCell ref="H487:I487"/>
    <mergeCell ref="H488:I488"/>
    <mergeCell ref="A488:E488"/>
    <mergeCell ref="A466:E466"/>
    <mergeCell ref="H468:I468"/>
    <mergeCell ref="F463:G463"/>
    <mergeCell ref="F464:G464"/>
    <mergeCell ref="F465:G465"/>
    <mergeCell ref="F466:G466"/>
    <mergeCell ref="H463:I463"/>
    <mergeCell ref="H464:I464"/>
    <mergeCell ref="H465:I465"/>
    <mergeCell ref="H466:I466"/>
    <mergeCell ref="F461:G461"/>
    <mergeCell ref="H461:I461"/>
    <mergeCell ref="A467:E467"/>
    <mergeCell ref="F467:G467"/>
    <mergeCell ref="H467:I467"/>
    <mergeCell ref="A468:E468"/>
    <mergeCell ref="F468:G468"/>
    <mergeCell ref="A463:E463"/>
    <mergeCell ref="A464:E464"/>
    <mergeCell ref="A465:E465"/>
    <mergeCell ref="A462:E462"/>
    <mergeCell ref="F462:G462"/>
    <mergeCell ref="H462:I462"/>
    <mergeCell ref="A459:E459"/>
    <mergeCell ref="F459:G459"/>
    <mergeCell ref="H459:I459"/>
    <mergeCell ref="A460:E460"/>
    <mergeCell ref="F460:G460"/>
    <mergeCell ref="H460:I460"/>
    <mergeCell ref="A461:E461"/>
    <mergeCell ref="A458:E458"/>
    <mergeCell ref="F458:G458"/>
    <mergeCell ref="H458:I458"/>
    <mergeCell ref="A455:E455"/>
    <mergeCell ref="F455:G455"/>
    <mergeCell ref="H455:I455"/>
    <mergeCell ref="A456:E456"/>
    <mergeCell ref="F456:G456"/>
    <mergeCell ref="H456:I456"/>
    <mergeCell ref="A457:E457"/>
    <mergeCell ref="F457:G457"/>
    <mergeCell ref="H457:I457"/>
    <mergeCell ref="A452:E452"/>
    <mergeCell ref="F452:G452"/>
    <mergeCell ref="H452:I452"/>
    <mergeCell ref="F450:G450"/>
    <mergeCell ref="H450:I450"/>
    <mergeCell ref="A451:E451"/>
    <mergeCell ref="F451:G451"/>
    <mergeCell ref="H451:I451"/>
    <mergeCell ref="A450:E450"/>
    <mergeCell ref="F381:G381"/>
    <mergeCell ref="H381:I381"/>
    <mergeCell ref="A382:E382"/>
    <mergeCell ref="A381:E381"/>
    <mergeCell ref="F385:G385"/>
    <mergeCell ref="F382:G382"/>
    <mergeCell ref="A385:E385"/>
    <mergeCell ref="A383:E383"/>
    <mergeCell ref="F383:G383"/>
    <mergeCell ref="A445:E446"/>
    <mergeCell ref="F445:G446"/>
    <mergeCell ref="H445:I446"/>
    <mergeCell ref="A449:E449"/>
    <mergeCell ref="F449:G449"/>
    <mergeCell ref="H449:I449"/>
    <mergeCell ref="A447:E447"/>
    <mergeCell ref="A443:I443"/>
    <mergeCell ref="H403:I403"/>
    <mergeCell ref="A405:E405"/>
    <mergeCell ref="F405:G405"/>
    <mergeCell ref="H405:I405"/>
    <mergeCell ref="A429:E429"/>
    <mergeCell ref="A404:E404"/>
    <mergeCell ref="F404:G404"/>
    <mergeCell ref="H404:I404"/>
    <mergeCell ref="F416:G416"/>
    <mergeCell ref="H401:I401"/>
    <mergeCell ref="A448:E448"/>
    <mergeCell ref="F448:G448"/>
    <mergeCell ref="H448:I448"/>
    <mergeCell ref="A406:E406"/>
    <mergeCell ref="F406:G406"/>
    <mergeCell ref="H406:I406"/>
    <mergeCell ref="A407:E407"/>
    <mergeCell ref="F407:G407"/>
    <mergeCell ref="F402:G402"/>
    <mergeCell ref="H402:I402"/>
    <mergeCell ref="A403:E403"/>
    <mergeCell ref="A296:I296"/>
    <mergeCell ref="A298:E299"/>
    <mergeCell ref="F298:G299"/>
    <mergeCell ref="H298:I299"/>
    <mergeCell ref="A300:E300"/>
    <mergeCell ref="A402:E402"/>
    <mergeCell ref="A398:E399"/>
    <mergeCell ref="F398:G399"/>
    <mergeCell ref="H398:I399"/>
    <mergeCell ref="A400:E400"/>
    <mergeCell ref="A301:E301"/>
    <mergeCell ref="A302:E302"/>
    <mergeCell ref="F403:G403"/>
    <mergeCell ref="A304:E304"/>
    <mergeCell ref="F304:G304"/>
    <mergeCell ref="H304:I304"/>
    <mergeCell ref="A396:I396"/>
    <mergeCell ref="F400:G400"/>
    <mergeCell ref="H400:I400"/>
    <mergeCell ref="A401:E401"/>
    <mergeCell ref="F300:G300"/>
    <mergeCell ref="H300:I300"/>
    <mergeCell ref="A303:E303"/>
    <mergeCell ref="F303:G303"/>
    <mergeCell ref="A353:E353"/>
    <mergeCell ref="F353:G353"/>
    <mergeCell ref="H353:I353"/>
    <mergeCell ref="H301:I301"/>
    <mergeCell ref="H302:I302"/>
    <mergeCell ref="A352:E352"/>
    <mergeCell ref="F352:G352"/>
    <mergeCell ref="H352:I352"/>
    <mergeCell ref="A351:E351"/>
    <mergeCell ref="F351:G351"/>
    <mergeCell ref="H348:I349"/>
    <mergeCell ref="A350:E350"/>
    <mergeCell ref="F350:G350"/>
    <mergeCell ref="A346:I346"/>
    <mergeCell ref="F348:G349"/>
    <mergeCell ref="F336:G336"/>
    <mergeCell ref="H336:I336"/>
    <mergeCell ref="F341:G341"/>
    <mergeCell ref="H339:I339"/>
    <mergeCell ref="A337:E337"/>
    <mergeCell ref="A341:E341"/>
    <mergeCell ref="F340:G340"/>
    <mergeCell ref="H340:I340"/>
    <mergeCell ref="A333:E333"/>
    <mergeCell ref="F333:G333"/>
    <mergeCell ref="H333:I333"/>
    <mergeCell ref="A336:E336"/>
    <mergeCell ref="A362:E362"/>
    <mergeCell ref="A343:E343"/>
    <mergeCell ref="F343:G343"/>
    <mergeCell ref="H343:I343"/>
    <mergeCell ref="H351:I351"/>
    <mergeCell ref="H350:I350"/>
    <mergeCell ref="A326:E326"/>
    <mergeCell ref="F326:G326"/>
    <mergeCell ref="H326:I326"/>
    <mergeCell ref="H324:I324"/>
    <mergeCell ref="A325:E325"/>
    <mergeCell ref="F325:G325"/>
    <mergeCell ref="H325:I325"/>
    <mergeCell ref="A323:E323"/>
    <mergeCell ref="F323:G323"/>
    <mergeCell ref="H323:I323"/>
    <mergeCell ref="F316:G316"/>
    <mergeCell ref="A316:E316"/>
    <mergeCell ref="H316:I316"/>
    <mergeCell ref="H321:I322"/>
    <mergeCell ref="A312:E312"/>
    <mergeCell ref="F312:G312"/>
    <mergeCell ref="H312:I312"/>
    <mergeCell ref="H272:I272"/>
    <mergeCell ref="F270:G270"/>
    <mergeCell ref="H270:I270"/>
    <mergeCell ref="A310:E311"/>
    <mergeCell ref="F310:G311"/>
    <mergeCell ref="H310:I311"/>
    <mergeCell ref="A271:E271"/>
    <mergeCell ref="F271:G271"/>
    <mergeCell ref="H271:I271"/>
    <mergeCell ref="A276:I276"/>
    <mergeCell ref="A270:E270"/>
    <mergeCell ref="H269:I269"/>
    <mergeCell ref="A272:E272"/>
    <mergeCell ref="H11:I11"/>
    <mergeCell ref="F11:G11"/>
    <mergeCell ref="A11:E11"/>
    <mergeCell ref="H263:I264"/>
    <mergeCell ref="F428:G428"/>
    <mergeCell ref="F429:G429"/>
    <mergeCell ref="H428:I428"/>
    <mergeCell ref="H429:I429"/>
    <mergeCell ref="A308:I308"/>
    <mergeCell ref="A269:E269"/>
    <mergeCell ref="A9:E9"/>
    <mergeCell ref="A42:E42"/>
    <mergeCell ref="A43:E43"/>
    <mergeCell ref="F66:G66"/>
    <mergeCell ref="A10:E10"/>
    <mergeCell ref="A17:E17"/>
    <mergeCell ref="A38:E38"/>
    <mergeCell ref="F38:G38"/>
    <mergeCell ref="A13:E13"/>
    <mergeCell ref="A14:E14"/>
    <mergeCell ref="A7:E7"/>
    <mergeCell ref="A12:E12"/>
    <mergeCell ref="H268:I268"/>
    <mergeCell ref="A45:E45"/>
    <mergeCell ref="H42:I42"/>
    <mergeCell ref="F14:G14"/>
    <mergeCell ref="A66:E66"/>
    <mergeCell ref="A8:E8"/>
    <mergeCell ref="H38:I38"/>
    <mergeCell ref="A65:E65"/>
    <mergeCell ref="A2:I2"/>
    <mergeCell ref="A46:E46"/>
    <mergeCell ref="F46:G46"/>
    <mergeCell ref="H46:I46"/>
    <mergeCell ref="A47:E47"/>
    <mergeCell ref="F47:G47"/>
    <mergeCell ref="H47:I47"/>
    <mergeCell ref="F33:G33"/>
    <mergeCell ref="H43:I43"/>
    <mergeCell ref="A6:E6"/>
    <mergeCell ref="H65:I65"/>
    <mergeCell ref="F60:G60"/>
    <mergeCell ref="H60:I60"/>
    <mergeCell ref="A61:E61"/>
    <mergeCell ref="A40:E40"/>
    <mergeCell ref="H61:I61"/>
    <mergeCell ref="A62:E62"/>
    <mergeCell ref="F62:G62"/>
    <mergeCell ref="H62:I62"/>
    <mergeCell ref="A53:I53"/>
    <mergeCell ref="H39:I39"/>
    <mergeCell ref="F55:G56"/>
    <mergeCell ref="H45:I45"/>
    <mergeCell ref="A44:E44"/>
    <mergeCell ref="H44:I44"/>
    <mergeCell ref="F45:G45"/>
    <mergeCell ref="F44:G44"/>
    <mergeCell ref="H48:I48"/>
    <mergeCell ref="A48:E48"/>
    <mergeCell ref="F48:G48"/>
    <mergeCell ref="H33:I33"/>
    <mergeCell ref="A39:E39"/>
    <mergeCell ref="F40:G40"/>
    <mergeCell ref="A33:E33"/>
    <mergeCell ref="H34:I34"/>
    <mergeCell ref="F39:G39"/>
    <mergeCell ref="F37:G37"/>
    <mergeCell ref="H37:I37"/>
    <mergeCell ref="H36:I36"/>
    <mergeCell ref="A37:E37"/>
    <mergeCell ref="A19:E19"/>
    <mergeCell ref="F19:G19"/>
    <mergeCell ref="A20:E20"/>
    <mergeCell ref="F20:G20"/>
    <mergeCell ref="H20:I20"/>
    <mergeCell ref="A21:E21"/>
    <mergeCell ref="H13:I13"/>
    <mergeCell ref="F13:G13"/>
    <mergeCell ref="F21:G21"/>
    <mergeCell ref="A15:E15"/>
    <mergeCell ref="A26:E26"/>
    <mergeCell ref="A16:E16"/>
    <mergeCell ref="F16:G16"/>
    <mergeCell ref="H16:I16"/>
    <mergeCell ref="H19:I19"/>
    <mergeCell ref="A22:E22"/>
    <mergeCell ref="F26:G26"/>
    <mergeCell ref="H26:I26"/>
    <mergeCell ref="F17:G17"/>
    <mergeCell ref="H17:I17"/>
    <mergeCell ref="H15:I15"/>
    <mergeCell ref="H14:I14"/>
    <mergeCell ref="H21:I21"/>
    <mergeCell ref="H18:I18"/>
    <mergeCell ref="H12:I12"/>
    <mergeCell ref="F7:G7"/>
    <mergeCell ref="H7:I7"/>
    <mergeCell ref="F8:G8"/>
    <mergeCell ref="F43:G43"/>
    <mergeCell ref="H8:I8"/>
    <mergeCell ref="H9:I9"/>
    <mergeCell ref="F15:G15"/>
    <mergeCell ref="H10:I10"/>
    <mergeCell ref="F12:G12"/>
    <mergeCell ref="A4:E5"/>
    <mergeCell ref="F4:G5"/>
    <mergeCell ref="H4:I5"/>
    <mergeCell ref="A34:E34"/>
    <mergeCell ref="F34:G34"/>
    <mergeCell ref="H40:I40"/>
    <mergeCell ref="F9:G9"/>
    <mergeCell ref="H6:I6"/>
    <mergeCell ref="F10:G10"/>
    <mergeCell ref="F6:G6"/>
    <mergeCell ref="A55:E56"/>
    <mergeCell ref="H109:I109"/>
    <mergeCell ref="A108:E108"/>
    <mergeCell ref="F108:G108"/>
    <mergeCell ref="H55:I56"/>
    <mergeCell ref="A104:I104"/>
    <mergeCell ref="F65:G65"/>
    <mergeCell ref="A106:E107"/>
    <mergeCell ref="F106:G107"/>
    <mergeCell ref="H106:I107"/>
    <mergeCell ref="A134:E134"/>
    <mergeCell ref="A131:E131"/>
    <mergeCell ref="F131:G131"/>
    <mergeCell ref="F132:G132"/>
    <mergeCell ref="A132:E132"/>
    <mergeCell ref="A143:E143"/>
    <mergeCell ref="H133:I133"/>
    <mergeCell ref="F138:G138"/>
    <mergeCell ref="H166:I166"/>
    <mergeCell ref="A137:E137"/>
    <mergeCell ref="A145:E145"/>
    <mergeCell ref="A151:E151"/>
    <mergeCell ref="A148:E148"/>
    <mergeCell ref="F134:G134"/>
    <mergeCell ref="H134:I134"/>
    <mergeCell ref="F147:G147"/>
    <mergeCell ref="F129:G129"/>
    <mergeCell ref="H129:I129"/>
    <mergeCell ref="A142:E142"/>
    <mergeCell ref="F142:G142"/>
    <mergeCell ref="H142:I142"/>
    <mergeCell ref="H135:I135"/>
    <mergeCell ref="H130:I130"/>
    <mergeCell ref="F141:G141"/>
    <mergeCell ref="H140:I140"/>
    <mergeCell ref="A130:E130"/>
    <mergeCell ref="F115:G115"/>
    <mergeCell ref="A166:E166"/>
    <mergeCell ref="F166:G166"/>
    <mergeCell ref="H131:I131"/>
    <mergeCell ref="A133:E133"/>
    <mergeCell ref="F133:G133"/>
    <mergeCell ref="H139:I139"/>
    <mergeCell ref="A135:E135"/>
    <mergeCell ref="F135:G135"/>
    <mergeCell ref="A129:E129"/>
    <mergeCell ref="F116:G116"/>
    <mergeCell ref="F113:G113"/>
    <mergeCell ref="A109:E109"/>
    <mergeCell ref="F109:G109"/>
    <mergeCell ref="H113:I113"/>
    <mergeCell ref="H127:I127"/>
    <mergeCell ref="A110:E110"/>
    <mergeCell ref="F110:G110"/>
    <mergeCell ref="H116:I116"/>
    <mergeCell ref="A115:E115"/>
    <mergeCell ref="H114:I114"/>
    <mergeCell ref="F114:G114"/>
    <mergeCell ref="H108:I108"/>
    <mergeCell ref="H128:I128"/>
    <mergeCell ref="A125:E126"/>
    <mergeCell ref="F125:G126"/>
    <mergeCell ref="H125:I126"/>
    <mergeCell ref="A114:E114"/>
    <mergeCell ref="A116:E116"/>
    <mergeCell ref="A127:E127"/>
    <mergeCell ref="A144:E144"/>
    <mergeCell ref="F144:G144"/>
    <mergeCell ref="H144:I144"/>
    <mergeCell ref="F140:G140"/>
    <mergeCell ref="F130:G130"/>
    <mergeCell ref="F145:G145"/>
    <mergeCell ref="H145:I145"/>
    <mergeCell ref="F143:G143"/>
    <mergeCell ref="H143:I143"/>
    <mergeCell ref="A141:E141"/>
    <mergeCell ref="H110:I110"/>
    <mergeCell ref="A111:E111"/>
    <mergeCell ref="F111:G111"/>
    <mergeCell ref="H111:I111"/>
    <mergeCell ref="A128:E128"/>
    <mergeCell ref="H265:I265"/>
    <mergeCell ref="H171:I171"/>
    <mergeCell ref="A171:E171"/>
    <mergeCell ref="A194:E194"/>
    <mergeCell ref="F194:G194"/>
    <mergeCell ref="A175:I175"/>
    <mergeCell ref="A177:E178"/>
    <mergeCell ref="F177:G178"/>
    <mergeCell ref="A160:E160"/>
    <mergeCell ref="F160:G160"/>
    <mergeCell ref="H160:I160"/>
    <mergeCell ref="A161:E161"/>
    <mergeCell ref="H161:I161"/>
    <mergeCell ref="F161:G161"/>
    <mergeCell ref="F168:G168"/>
    <mergeCell ref="F148:G148"/>
    <mergeCell ref="A338:E338"/>
    <mergeCell ref="A339:E339"/>
    <mergeCell ref="F337:G337"/>
    <mergeCell ref="F338:G338"/>
    <mergeCell ref="F339:G339"/>
    <mergeCell ref="A263:E264"/>
    <mergeCell ref="F263:G264"/>
    <mergeCell ref="F272:G272"/>
    <mergeCell ref="A193:E193"/>
    <mergeCell ref="H148:I148"/>
    <mergeCell ref="A150:E150"/>
    <mergeCell ref="H146:I146"/>
    <mergeCell ref="A147:E147"/>
    <mergeCell ref="H157:I157"/>
    <mergeCell ref="A155:E155"/>
    <mergeCell ref="F155:G155"/>
    <mergeCell ref="H147:I147"/>
    <mergeCell ref="A146:E146"/>
    <mergeCell ref="F146:G146"/>
    <mergeCell ref="A154:E154"/>
    <mergeCell ref="F154:G154"/>
    <mergeCell ref="H154:I154"/>
    <mergeCell ref="A157:E157"/>
    <mergeCell ref="F157:G157"/>
    <mergeCell ref="F171:G171"/>
    <mergeCell ref="F162:G162"/>
    <mergeCell ref="H162:I162"/>
    <mergeCell ref="H159:I159"/>
    <mergeCell ref="F167:G167"/>
    <mergeCell ref="A267:E267"/>
    <mergeCell ref="H188:I189"/>
    <mergeCell ref="A190:E190"/>
    <mergeCell ref="F190:G190"/>
    <mergeCell ref="H190:I190"/>
    <mergeCell ref="H194:I194"/>
    <mergeCell ref="A202:E203"/>
    <mergeCell ref="F202:G203"/>
    <mergeCell ref="A191:E191"/>
    <mergeCell ref="A195:E195"/>
    <mergeCell ref="A181:E181"/>
    <mergeCell ref="F181:G181"/>
    <mergeCell ref="H181:I181"/>
    <mergeCell ref="A192:E192"/>
    <mergeCell ref="F192:G192"/>
    <mergeCell ref="H192:I192"/>
    <mergeCell ref="A186:I186"/>
    <mergeCell ref="A188:E189"/>
    <mergeCell ref="F188:G189"/>
    <mergeCell ref="F195:G195"/>
    <mergeCell ref="H195:I195"/>
    <mergeCell ref="F191:G191"/>
    <mergeCell ref="H191:I191"/>
    <mergeCell ref="A265:E265"/>
    <mergeCell ref="F265:G265"/>
    <mergeCell ref="A200:I200"/>
    <mergeCell ref="F223:G223"/>
    <mergeCell ref="H223:I223"/>
    <mergeCell ref="A223:E223"/>
    <mergeCell ref="F204:G204"/>
    <mergeCell ref="H204:I204"/>
    <mergeCell ref="F206:G206"/>
    <mergeCell ref="H206:I206"/>
    <mergeCell ref="H232:I233"/>
    <mergeCell ref="F214:G214"/>
    <mergeCell ref="H214:I214"/>
    <mergeCell ref="F359:G360"/>
    <mergeCell ref="H359:I360"/>
    <mergeCell ref="H202:I203"/>
    <mergeCell ref="H222:I222"/>
    <mergeCell ref="H205:I205"/>
    <mergeCell ref="A261:I261"/>
    <mergeCell ref="F269:G269"/>
    <mergeCell ref="A206:E206"/>
    <mergeCell ref="A204:E204"/>
    <mergeCell ref="A205:E205"/>
    <mergeCell ref="F205:G205"/>
    <mergeCell ref="A232:E233"/>
    <mergeCell ref="F232:G233"/>
    <mergeCell ref="A207:E207"/>
    <mergeCell ref="F207:G207"/>
    <mergeCell ref="A210:E210"/>
    <mergeCell ref="F210:G210"/>
    <mergeCell ref="F211:G211"/>
    <mergeCell ref="H207:I207"/>
    <mergeCell ref="H209:I209"/>
    <mergeCell ref="A222:E222"/>
    <mergeCell ref="F222:G222"/>
    <mergeCell ref="H218:I218"/>
    <mergeCell ref="A216:E216"/>
    <mergeCell ref="A217:E217"/>
    <mergeCell ref="F216:G216"/>
    <mergeCell ref="H216:I216"/>
    <mergeCell ref="A221:E221"/>
    <mergeCell ref="A208:E208"/>
    <mergeCell ref="F208:G208"/>
    <mergeCell ref="H221:I221"/>
    <mergeCell ref="F219:G219"/>
    <mergeCell ref="H212:I212"/>
    <mergeCell ref="H210:I210"/>
    <mergeCell ref="A211:E211"/>
    <mergeCell ref="A213:E213"/>
    <mergeCell ref="F213:G213"/>
    <mergeCell ref="H224:I224"/>
    <mergeCell ref="H219:I219"/>
    <mergeCell ref="A220:E220"/>
    <mergeCell ref="H208:I208"/>
    <mergeCell ref="H211:I211"/>
    <mergeCell ref="F218:G218"/>
    <mergeCell ref="A219:E219"/>
    <mergeCell ref="F220:G220"/>
    <mergeCell ref="F217:G217"/>
    <mergeCell ref="A218:E218"/>
    <mergeCell ref="A214:E214"/>
    <mergeCell ref="A238:E238"/>
    <mergeCell ref="F238:G238"/>
    <mergeCell ref="H238:I238"/>
    <mergeCell ref="H235:I235"/>
    <mergeCell ref="A230:I230"/>
    <mergeCell ref="A224:E224"/>
    <mergeCell ref="F224:G224"/>
    <mergeCell ref="A234:E234"/>
    <mergeCell ref="F234:G234"/>
    <mergeCell ref="A209:E209"/>
    <mergeCell ref="F209:G209"/>
    <mergeCell ref="H217:I217"/>
    <mergeCell ref="F221:G221"/>
    <mergeCell ref="H220:I220"/>
    <mergeCell ref="A236:E236"/>
    <mergeCell ref="F236:G236"/>
    <mergeCell ref="H236:I236"/>
    <mergeCell ref="H213:I213"/>
    <mergeCell ref="F212:G212"/>
    <mergeCell ref="A243:E243"/>
    <mergeCell ref="F243:G243"/>
    <mergeCell ref="H243:I243"/>
    <mergeCell ref="A212:E212"/>
    <mergeCell ref="A240:E240"/>
    <mergeCell ref="H237:I237"/>
    <mergeCell ref="F240:G240"/>
    <mergeCell ref="H240:I240"/>
    <mergeCell ref="A239:E239"/>
    <mergeCell ref="F239:G239"/>
    <mergeCell ref="H241:I241"/>
    <mergeCell ref="A242:E242"/>
    <mergeCell ref="F242:G242"/>
    <mergeCell ref="A237:E237"/>
    <mergeCell ref="F237:G237"/>
    <mergeCell ref="H239:I239"/>
    <mergeCell ref="A241:E241"/>
    <mergeCell ref="F241:G241"/>
    <mergeCell ref="H249:I250"/>
    <mergeCell ref="A247:I247"/>
    <mergeCell ref="H254:I254"/>
    <mergeCell ref="H251:I251"/>
    <mergeCell ref="H252:I252"/>
    <mergeCell ref="H253:I253"/>
    <mergeCell ref="A249:E250"/>
    <mergeCell ref="F249:G250"/>
    <mergeCell ref="A254:E254"/>
    <mergeCell ref="F253:G253"/>
    <mergeCell ref="A268:E268"/>
    <mergeCell ref="A361:E361"/>
    <mergeCell ref="H256:I256"/>
    <mergeCell ref="A251:E251"/>
    <mergeCell ref="F251:G251"/>
    <mergeCell ref="A252:E252"/>
    <mergeCell ref="A255:E255"/>
    <mergeCell ref="H266:I266"/>
    <mergeCell ref="A253:E253"/>
    <mergeCell ref="F254:G254"/>
    <mergeCell ref="F257:G257"/>
    <mergeCell ref="H257:I257"/>
    <mergeCell ref="H341:I341"/>
    <mergeCell ref="H335:I335"/>
    <mergeCell ref="H337:I337"/>
    <mergeCell ref="H267:I267"/>
    <mergeCell ref="A329:I329"/>
    <mergeCell ref="A331:E332"/>
    <mergeCell ref="F331:G332"/>
    <mergeCell ref="H331:I332"/>
    <mergeCell ref="H361:I361"/>
    <mergeCell ref="F252:G252"/>
    <mergeCell ref="A258:E258"/>
    <mergeCell ref="F258:G258"/>
    <mergeCell ref="F255:G255"/>
    <mergeCell ref="H255:I255"/>
    <mergeCell ref="A266:E266"/>
    <mergeCell ref="F266:G266"/>
    <mergeCell ref="F315:G315"/>
    <mergeCell ref="A257:E257"/>
    <mergeCell ref="A411:I411"/>
    <mergeCell ref="H415:I415"/>
    <mergeCell ref="A413:E414"/>
    <mergeCell ref="H413:I414"/>
    <mergeCell ref="A417:E417"/>
    <mergeCell ref="F417:G417"/>
    <mergeCell ref="F413:G414"/>
    <mergeCell ref="H416:I416"/>
    <mergeCell ref="A334:E334"/>
    <mergeCell ref="F334:G334"/>
    <mergeCell ref="H334:I334"/>
    <mergeCell ref="F415:G415"/>
    <mergeCell ref="F267:G267"/>
    <mergeCell ref="A319:I319"/>
    <mergeCell ref="F314:G314"/>
    <mergeCell ref="H313:I313"/>
    <mergeCell ref="H315:I315"/>
    <mergeCell ref="F361:G361"/>
    <mergeCell ref="H421:I421"/>
    <mergeCell ref="A422:E422"/>
    <mergeCell ref="F422:G422"/>
    <mergeCell ref="F423:G423"/>
    <mergeCell ref="H422:I422"/>
    <mergeCell ref="A421:E421"/>
    <mergeCell ref="F421:G421"/>
    <mergeCell ref="A415:E415"/>
    <mergeCell ref="F335:G335"/>
    <mergeCell ref="A419:E419"/>
    <mergeCell ref="F419:G419"/>
    <mergeCell ref="H419:I419"/>
    <mergeCell ref="H338:I338"/>
    <mergeCell ref="H418:I418"/>
    <mergeCell ref="H417:I417"/>
    <mergeCell ref="A418:E418"/>
    <mergeCell ref="F418:G418"/>
    <mergeCell ref="A416:E416"/>
    <mergeCell ref="A340:E340"/>
    <mergeCell ref="F313:G313"/>
    <mergeCell ref="H314:I314"/>
    <mergeCell ref="F324:G324"/>
    <mergeCell ref="A324:E324"/>
    <mergeCell ref="A321:E322"/>
    <mergeCell ref="A315:E315"/>
    <mergeCell ref="H423:I423"/>
    <mergeCell ref="A424:E424"/>
    <mergeCell ref="F424:G424"/>
    <mergeCell ref="H424:I424"/>
    <mergeCell ref="A335:E335"/>
    <mergeCell ref="A359:E360"/>
    <mergeCell ref="A420:E420"/>
    <mergeCell ref="A356:I356"/>
    <mergeCell ref="F420:G420"/>
    <mergeCell ref="H420:I420"/>
    <mergeCell ref="A426:E426"/>
    <mergeCell ref="F426:G426"/>
    <mergeCell ref="F425:G425"/>
    <mergeCell ref="H425:I425"/>
    <mergeCell ref="A425:E425"/>
    <mergeCell ref="H471:I471"/>
    <mergeCell ref="H431:I431"/>
    <mergeCell ref="H432:I432"/>
    <mergeCell ref="F432:G432"/>
    <mergeCell ref="F454:G454"/>
    <mergeCell ref="H438:I438"/>
    <mergeCell ref="A435:E435"/>
    <mergeCell ref="F435:G435"/>
    <mergeCell ref="H435:I435"/>
    <mergeCell ref="H501:I501"/>
    <mergeCell ref="A499:E499"/>
    <mergeCell ref="F499:G499"/>
    <mergeCell ref="H474:I474"/>
    <mergeCell ref="F447:G447"/>
    <mergeCell ref="H447:I447"/>
    <mergeCell ref="H497:I497"/>
    <mergeCell ref="H433:I433"/>
    <mergeCell ref="A498:E498"/>
    <mergeCell ref="F498:G498"/>
    <mergeCell ref="H498:I498"/>
    <mergeCell ref="A496:E496"/>
    <mergeCell ref="F496:G496"/>
    <mergeCell ref="H496:I496"/>
    <mergeCell ref="A497:E497"/>
    <mergeCell ref="F497:G497"/>
    <mergeCell ref="H499:I499"/>
    <mergeCell ref="A500:E500"/>
    <mergeCell ref="F500:G500"/>
    <mergeCell ref="H500:I500"/>
    <mergeCell ref="F503:G503"/>
    <mergeCell ref="A501:E501"/>
    <mergeCell ref="F502:G502"/>
    <mergeCell ref="H502:I502"/>
    <mergeCell ref="A503:E503"/>
    <mergeCell ref="A502:E502"/>
    <mergeCell ref="F505:G505"/>
    <mergeCell ref="H505:I505"/>
    <mergeCell ref="H508:I508"/>
    <mergeCell ref="H507:I507"/>
    <mergeCell ref="H503:I503"/>
    <mergeCell ref="A504:E504"/>
    <mergeCell ref="F504:G504"/>
    <mergeCell ref="H504:I504"/>
    <mergeCell ref="A506:E506"/>
    <mergeCell ref="F506:G506"/>
    <mergeCell ref="H506:I506"/>
    <mergeCell ref="A432:E432"/>
    <mergeCell ref="F501:G501"/>
    <mergeCell ref="F433:G433"/>
    <mergeCell ref="H509:I509"/>
    <mergeCell ref="H242:I242"/>
    <mergeCell ref="F473:G473"/>
    <mergeCell ref="H473:I473"/>
    <mergeCell ref="F302:G302"/>
    <mergeCell ref="A423:E423"/>
    <mergeCell ref="A471:E471"/>
    <mergeCell ref="F478:G478"/>
    <mergeCell ref="A454:E454"/>
    <mergeCell ref="F453:G453"/>
    <mergeCell ref="A509:E509"/>
    <mergeCell ref="F509:G509"/>
    <mergeCell ref="A507:E507"/>
    <mergeCell ref="F507:G507"/>
    <mergeCell ref="F477:G477"/>
    <mergeCell ref="A508:E508"/>
    <mergeCell ref="F508:G508"/>
    <mergeCell ref="H478:I478"/>
    <mergeCell ref="H475:I475"/>
    <mergeCell ref="F474:G474"/>
    <mergeCell ref="F280:G280"/>
    <mergeCell ref="A505:E505"/>
    <mergeCell ref="A433:E433"/>
    <mergeCell ref="F434:G434"/>
    <mergeCell ref="A434:E434"/>
    <mergeCell ref="A478:E478"/>
    <mergeCell ref="F301:G301"/>
    <mergeCell ref="A313:E313"/>
    <mergeCell ref="A139:E139"/>
    <mergeCell ref="F139:G139"/>
    <mergeCell ref="H476:I476"/>
    <mergeCell ref="H477:I477"/>
    <mergeCell ref="A473:E473"/>
    <mergeCell ref="A475:E475"/>
    <mergeCell ref="A476:E476"/>
    <mergeCell ref="A430:E430"/>
    <mergeCell ref="H453:I453"/>
    <mergeCell ref="H454:I454"/>
    <mergeCell ref="F438:G438"/>
    <mergeCell ref="H430:I430"/>
    <mergeCell ref="H132:I132"/>
    <mergeCell ref="H426:I426"/>
    <mergeCell ref="H427:I427"/>
    <mergeCell ref="H136:I136"/>
    <mergeCell ref="H137:I137"/>
    <mergeCell ref="A453:E453"/>
    <mergeCell ref="A428:E428"/>
    <mergeCell ref="A427:E427"/>
    <mergeCell ref="F427:G427"/>
    <mergeCell ref="A438:E438"/>
    <mergeCell ref="A314:E314"/>
    <mergeCell ref="F321:G322"/>
    <mergeCell ref="F431:G431"/>
    <mergeCell ref="F430:G430"/>
    <mergeCell ref="A431:E431"/>
    <mergeCell ref="A112:E112"/>
    <mergeCell ref="H112:I112"/>
    <mergeCell ref="F112:G112"/>
    <mergeCell ref="A138:E138"/>
    <mergeCell ref="A136:E136"/>
    <mergeCell ref="F128:G128"/>
    <mergeCell ref="H138:I138"/>
    <mergeCell ref="H115:I115"/>
    <mergeCell ref="F127:G127"/>
    <mergeCell ref="A122:I123"/>
    <mergeCell ref="F283:G283"/>
    <mergeCell ref="H283:I283"/>
    <mergeCell ref="H280:I280"/>
    <mergeCell ref="H167:I167"/>
    <mergeCell ref="F151:G151"/>
    <mergeCell ref="H151:I151"/>
    <mergeCell ref="F158:G158"/>
    <mergeCell ref="H158:I158"/>
    <mergeCell ref="F268:G268"/>
    <mergeCell ref="H258:I258"/>
    <mergeCell ref="A278:E279"/>
    <mergeCell ref="F278:G279"/>
    <mergeCell ref="H278:I279"/>
    <mergeCell ref="A281:E281"/>
    <mergeCell ref="F281:G281"/>
    <mergeCell ref="H281:I281"/>
    <mergeCell ref="A280:E280"/>
    <mergeCell ref="A292:E292"/>
    <mergeCell ref="F292:G292"/>
    <mergeCell ref="H292:I292"/>
    <mergeCell ref="A286:I286"/>
    <mergeCell ref="A288:E289"/>
    <mergeCell ref="F288:G289"/>
    <mergeCell ref="H288:I289"/>
    <mergeCell ref="A290:E290"/>
    <mergeCell ref="F290:G290"/>
    <mergeCell ref="H290:I290"/>
    <mergeCell ref="F32:G32"/>
    <mergeCell ref="H32:I32"/>
    <mergeCell ref="F42:G42"/>
    <mergeCell ref="A291:E291"/>
    <mergeCell ref="F291:G291"/>
    <mergeCell ref="H291:I291"/>
    <mergeCell ref="A282:E282"/>
    <mergeCell ref="F282:G282"/>
    <mergeCell ref="H282:I282"/>
    <mergeCell ref="A283:E283"/>
    <mergeCell ref="A25:E25"/>
    <mergeCell ref="F25:G25"/>
    <mergeCell ref="H25:I25"/>
    <mergeCell ref="A293:E293"/>
    <mergeCell ref="F293:G293"/>
    <mergeCell ref="H293:I293"/>
    <mergeCell ref="A30:E30"/>
    <mergeCell ref="F30:G30"/>
    <mergeCell ref="H30:I30"/>
    <mergeCell ref="A32:E32"/>
    <mergeCell ref="F27:G27"/>
    <mergeCell ref="H27:I27"/>
    <mergeCell ref="A28:E28"/>
    <mergeCell ref="F28:G28"/>
    <mergeCell ref="H28:I28"/>
    <mergeCell ref="F22:G22"/>
    <mergeCell ref="H22:I22"/>
    <mergeCell ref="A23:E23"/>
    <mergeCell ref="F23:G23"/>
    <mergeCell ref="H23:I23"/>
    <mergeCell ref="H66:I66"/>
    <mergeCell ref="A67:E67"/>
    <mergeCell ref="F67:G67"/>
    <mergeCell ref="H67:I67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A78:I78"/>
    <mergeCell ref="A80:E81"/>
    <mergeCell ref="F80:G81"/>
    <mergeCell ref="H80:I81"/>
    <mergeCell ref="A82:E82"/>
    <mergeCell ref="F82:G82"/>
    <mergeCell ref="H82:I82"/>
    <mergeCell ref="A83:E83"/>
    <mergeCell ref="F83:G83"/>
    <mergeCell ref="H83:I83"/>
    <mergeCell ref="A84:E84"/>
    <mergeCell ref="F84:G84"/>
    <mergeCell ref="H84:I84"/>
    <mergeCell ref="A85:E85"/>
    <mergeCell ref="F85:G85"/>
    <mergeCell ref="H85:I85"/>
    <mergeCell ref="A86:E86"/>
    <mergeCell ref="F86:G86"/>
    <mergeCell ref="H86:I86"/>
    <mergeCell ref="A87:E87"/>
    <mergeCell ref="F87:G87"/>
    <mergeCell ref="H87:I87"/>
    <mergeCell ref="A88:E88"/>
    <mergeCell ref="F88:G88"/>
    <mergeCell ref="H88:I88"/>
    <mergeCell ref="F89:G89"/>
    <mergeCell ref="H89:I89"/>
    <mergeCell ref="A90:E90"/>
    <mergeCell ref="F90:G90"/>
    <mergeCell ref="H90:I90"/>
    <mergeCell ref="A89:E89"/>
    <mergeCell ref="F93:G93"/>
    <mergeCell ref="H93:I93"/>
    <mergeCell ref="A94:E94"/>
    <mergeCell ref="F94:G94"/>
    <mergeCell ref="H94:I94"/>
    <mergeCell ref="A91:E91"/>
    <mergeCell ref="F91:G91"/>
    <mergeCell ref="H91:I91"/>
    <mergeCell ref="A57:E57"/>
    <mergeCell ref="F57:G57"/>
    <mergeCell ref="H57:I57"/>
    <mergeCell ref="A59:E59"/>
    <mergeCell ref="A60:E60"/>
    <mergeCell ref="H59:I59"/>
    <mergeCell ref="F58:G58"/>
    <mergeCell ref="H58:I58"/>
    <mergeCell ref="A153:E153"/>
    <mergeCell ref="H149:I149"/>
    <mergeCell ref="H155:I155"/>
    <mergeCell ref="A95:E95"/>
    <mergeCell ref="A63:E63"/>
    <mergeCell ref="F63:G63"/>
    <mergeCell ref="H63:I63"/>
    <mergeCell ref="A92:E92"/>
    <mergeCell ref="F92:G92"/>
    <mergeCell ref="H92:I92"/>
    <mergeCell ref="A165:E165"/>
    <mergeCell ref="F165:G165"/>
    <mergeCell ref="H165:I165"/>
    <mergeCell ref="A167:E167"/>
    <mergeCell ref="F149:G149"/>
    <mergeCell ref="F156:G156"/>
    <mergeCell ref="A156:E156"/>
    <mergeCell ref="A149:E149"/>
    <mergeCell ref="H156:I156"/>
    <mergeCell ref="H150:I150"/>
    <mergeCell ref="H234:I234"/>
    <mergeCell ref="A168:E168"/>
    <mergeCell ref="A159:E159"/>
    <mergeCell ref="A36:E36"/>
    <mergeCell ref="H141:I141"/>
    <mergeCell ref="A113:E113"/>
    <mergeCell ref="A158:E158"/>
    <mergeCell ref="A140:E140"/>
    <mergeCell ref="A58:E58"/>
    <mergeCell ref="F59:G59"/>
    <mergeCell ref="A18:E18"/>
    <mergeCell ref="F18:G18"/>
    <mergeCell ref="A235:E235"/>
    <mergeCell ref="F235:G235"/>
    <mergeCell ref="F159:G159"/>
    <mergeCell ref="A162:E162"/>
    <mergeCell ref="F36:G36"/>
    <mergeCell ref="F29:G29"/>
    <mergeCell ref="A31:E31"/>
    <mergeCell ref="F31:G31"/>
    <mergeCell ref="H29:I29"/>
    <mergeCell ref="A27:E27"/>
    <mergeCell ref="A41:E41"/>
    <mergeCell ref="F41:G41"/>
    <mergeCell ref="H41:I41"/>
    <mergeCell ref="A35:E35"/>
    <mergeCell ref="F35:G35"/>
    <mergeCell ref="H35:I35"/>
    <mergeCell ref="H31:I31"/>
    <mergeCell ref="A29:E29"/>
    <mergeCell ref="A152:E152"/>
    <mergeCell ref="F152:G152"/>
    <mergeCell ref="F95:G95"/>
    <mergeCell ref="H95:I95"/>
    <mergeCell ref="F150:G150"/>
    <mergeCell ref="F61:G61"/>
    <mergeCell ref="A64:E64"/>
    <mergeCell ref="F64:G64"/>
    <mergeCell ref="H64:I64"/>
    <mergeCell ref="A93:E93"/>
    <mergeCell ref="F153:G153"/>
    <mergeCell ref="H152:I152"/>
    <mergeCell ref="H153:I153"/>
    <mergeCell ref="A215:E215"/>
    <mergeCell ref="F215:G215"/>
    <mergeCell ref="H215:I215"/>
    <mergeCell ref="H168:I168"/>
    <mergeCell ref="A169:E169"/>
    <mergeCell ref="F169:G169"/>
    <mergeCell ref="H169:I1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Zalaapáti</dc:creator>
  <cp:keywords/>
  <dc:description/>
  <cp:lastModifiedBy>user</cp:lastModifiedBy>
  <cp:lastPrinted>2016-02-16T08:56:18Z</cp:lastPrinted>
  <dcterms:created xsi:type="dcterms:W3CDTF">2009-02-05T07:36:46Z</dcterms:created>
  <dcterms:modified xsi:type="dcterms:W3CDTF">2016-02-16T11:04:09Z</dcterms:modified>
  <cp:category/>
  <cp:version/>
  <cp:contentType/>
  <cp:contentStatus/>
</cp:coreProperties>
</file>