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0730" windowHeight="11160" tabRatio="855"/>
  </bookViews>
  <sheets>
    <sheet name="1A. melléklet" sheetId="38" r:id="rId1"/>
    <sheet name="1B melléklet" sheetId="40" r:id="rId2"/>
    <sheet name="1. melléklet" sheetId="41" r:id="rId3"/>
    <sheet name="2A. melléklet" sheetId="39" r:id="rId4"/>
    <sheet name="2B melléklet" sheetId="42" r:id="rId5"/>
    <sheet name="2.melléklet" sheetId="43" r:id="rId6"/>
    <sheet name="3. melléklet" sheetId="8" r:id="rId7"/>
    <sheet name="4. melléklet" sheetId="31" r:id="rId8"/>
    <sheet name="5.melléklet" sheetId="44" r:id="rId9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7" i="43"/>
  <c r="J96"/>
  <c r="J95"/>
  <c r="J94"/>
  <c r="J93"/>
  <c r="J92"/>
  <c r="G91"/>
  <c r="J90"/>
  <c r="J89"/>
  <c r="J88"/>
  <c r="J87"/>
  <c r="J86"/>
  <c r="I85"/>
  <c r="H85"/>
  <c r="G85"/>
  <c r="J85" s="1"/>
  <c r="J84"/>
  <c r="J83"/>
  <c r="J82"/>
  <c r="J81"/>
  <c r="I80"/>
  <c r="H80"/>
  <c r="J80" s="1"/>
  <c r="J79"/>
  <c r="J78"/>
  <c r="J77"/>
  <c r="J76"/>
  <c r="I75"/>
  <c r="I91" s="1"/>
  <c r="I98" s="1"/>
  <c r="H75"/>
  <c r="J75" s="1"/>
  <c r="J74"/>
  <c r="J73"/>
  <c r="J72"/>
  <c r="J67"/>
  <c r="I67"/>
  <c r="H67"/>
  <c r="G67"/>
  <c r="J66"/>
  <c r="J65"/>
  <c r="J64"/>
  <c r="I63"/>
  <c r="H63"/>
  <c r="G63"/>
  <c r="J63" s="1"/>
  <c r="J62"/>
  <c r="J61"/>
  <c r="J60"/>
  <c r="J59"/>
  <c r="J58"/>
  <c r="J57"/>
  <c r="I57"/>
  <c r="I68" s="1"/>
  <c r="I71" s="1"/>
  <c r="H57"/>
  <c r="H68" s="1"/>
  <c r="H71" s="1"/>
  <c r="G57"/>
  <c r="G68" s="1"/>
  <c r="J56"/>
  <c r="J55"/>
  <c r="J54"/>
  <c r="J53"/>
  <c r="J52"/>
  <c r="I50"/>
  <c r="H50"/>
  <c r="G50"/>
  <c r="J50" s="1"/>
  <c r="J49"/>
  <c r="J48"/>
  <c r="J47"/>
  <c r="J46"/>
  <c r="I46"/>
  <c r="H46"/>
  <c r="G46"/>
  <c r="J45"/>
  <c r="J43"/>
  <c r="J42"/>
  <c r="J41"/>
  <c r="J40"/>
  <c r="J39"/>
  <c r="J38"/>
  <c r="J37"/>
  <c r="J36"/>
  <c r="J35"/>
  <c r="H34"/>
  <c r="G34"/>
  <c r="J34" s="1"/>
  <c r="J33"/>
  <c r="I32"/>
  <c r="H32"/>
  <c r="G32"/>
  <c r="J32" s="1"/>
  <c r="J31"/>
  <c r="J30"/>
  <c r="J29"/>
  <c r="J28"/>
  <c r="J27"/>
  <c r="J26"/>
  <c r="J25"/>
  <c r="J24"/>
  <c r="I23"/>
  <c r="I34" s="1"/>
  <c r="H23"/>
  <c r="J23" s="1"/>
  <c r="J22"/>
  <c r="J21"/>
  <c r="J19"/>
  <c r="J18"/>
  <c r="J17"/>
  <c r="J16"/>
  <c r="J15"/>
  <c r="I14"/>
  <c r="I20" s="1"/>
  <c r="H14"/>
  <c r="H20" s="1"/>
  <c r="G14"/>
  <c r="J14" s="1"/>
  <c r="J13"/>
  <c r="J12"/>
  <c r="J11"/>
  <c r="J10"/>
  <c r="J9"/>
  <c r="J8"/>
  <c r="G130" i="41"/>
  <c r="J130" s="1"/>
  <c r="G129"/>
  <c r="J128"/>
  <c r="I128"/>
  <c r="H128"/>
  <c r="G128"/>
  <c r="J127"/>
  <c r="G127"/>
  <c r="G126"/>
  <c r="G125"/>
  <c r="J125" s="1"/>
  <c r="G124"/>
  <c r="J124" s="1"/>
  <c r="G123"/>
  <c r="J123" s="1"/>
  <c r="G121"/>
  <c r="J121" s="1"/>
  <c r="G120"/>
  <c r="J120" s="1"/>
  <c r="G119"/>
  <c r="J119" s="1"/>
  <c r="G118"/>
  <c r="J118" s="1"/>
  <c r="G117"/>
  <c r="J117" s="1"/>
  <c r="G116"/>
  <c r="J116" s="1"/>
  <c r="I115"/>
  <c r="H115"/>
  <c r="J115" s="1"/>
  <c r="J114"/>
  <c r="G114"/>
  <c r="J113"/>
  <c r="G113"/>
  <c r="J112"/>
  <c r="I112"/>
  <c r="H112"/>
  <c r="G112"/>
  <c r="J111"/>
  <c r="G111"/>
  <c r="G110"/>
  <c r="J110" s="1"/>
  <c r="J109"/>
  <c r="G109"/>
  <c r="G108"/>
  <c r="J108" s="1"/>
  <c r="J107"/>
  <c r="G107"/>
  <c r="G106"/>
  <c r="J106" s="1"/>
  <c r="J105"/>
  <c r="I105"/>
  <c r="I122" s="1"/>
  <c r="I131" s="1"/>
  <c r="H105"/>
  <c r="H122" s="1"/>
  <c r="H131" s="1"/>
  <c r="G105"/>
  <c r="J104"/>
  <c r="G104"/>
  <c r="G103"/>
  <c r="J103" s="1"/>
  <c r="J102"/>
  <c r="G102"/>
  <c r="G100"/>
  <c r="I99"/>
  <c r="H99"/>
  <c r="H100" s="1"/>
  <c r="G99"/>
  <c r="J99" s="1"/>
  <c r="G98"/>
  <c r="J98" s="1"/>
  <c r="J97"/>
  <c r="G97"/>
  <c r="G96"/>
  <c r="J96" s="1"/>
  <c r="J95"/>
  <c r="G95"/>
  <c r="G94"/>
  <c r="J94" s="1"/>
  <c r="J93"/>
  <c r="G93"/>
  <c r="G92"/>
  <c r="J92" s="1"/>
  <c r="J91"/>
  <c r="G91"/>
  <c r="G90"/>
  <c r="J90" s="1"/>
  <c r="J89"/>
  <c r="I89"/>
  <c r="H89"/>
  <c r="G89"/>
  <c r="J88"/>
  <c r="G88"/>
  <c r="G87"/>
  <c r="J87" s="1"/>
  <c r="J86"/>
  <c r="G86"/>
  <c r="G85"/>
  <c r="J85" s="1"/>
  <c r="J84"/>
  <c r="I84"/>
  <c r="I100" s="1"/>
  <c r="H84"/>
  <c r="G84"/>
  <c r="J83"/>
  <c r="G83"/>
  <c r="G82"/>
  <c r="J82" s="1"/>
  <c r="J81"/>
  <c r="G81"/>
  <c r="G80"/>
  <c r="J80" s="1"/>
  <c r="J79"/>
  <c r="G79"/>
  <c r="G78"/>
  <c r="J78" s="1"/>
  <c r="J77"/>
  <c r="G77"/>
  <c r="I75"/>
  <c r="H75"/>
  <c r="G75"/>
  <c r="J75" s="1"/>
  <c r="G74"/>
  <c r="J74" s="1"/>
  <c r="J73"/>
  <c r="G73"/>
  <c r="G72"/>
  <c r="J72" s="1"/>
  <c r="J71"/>
  <c r="G71"/>
  <c r="G70"/>
  <c r="J70" s="1"/>
  <c r="J69"/>
  <c r="G69"/>
  <c r="G68"/>
  <c r="J68" s="1"/>
  <c r="J67"/>
  <c r="G67"/>
  <c r="G66"/>
  <c r="J66" s="1"/>
  <c r="J65"/>
  <c r="G65"/>
  <c r="G64"/>
  <c r="J64" s="1"/>
  <c r="J63"/>
  <c r="G63"/>
  <c r="G62"/>
  <c r="J62" s="1"/>
  <c r="J61"/>
  <c r="I61"/>
  <c r="H61"/>
  <c r="G61"/>
  <c r="J60"/>
  <c r="G60"/>
  <c r="G59"/>
  <c r="J59" s="1"/>
  <c r="J58"/>
  <c r="G58"/>
  <c r="G57"/>
  <c r="J57" s="1"/>
  <c r="J56"/>
  <c r="G56"/>
  <c r="G55"/>
  <c r="J55" s="1"/>
  <c r="J54"/>
  <c r="G54"/>
  <c r="G53"/>
  <c r="J53" s="1"/>
  <c r="I51"/>
  <c r="H51"/>
  <c r="J50"/>
  <c r="G50"/>
  <c r="G49"/>
  <c r="J49" s="1"/>
  <c r="J48"/>
  <c r="G48"/>
  <c r="G47"/>
  <c r="J47" s="1"/>
  <c r="G46"/>
  <c r="J46" s="1"/>
  <c r="I45"/>
  <c r="H45"/>
  <c r="G45"/>
  <c r="J45" s="1"/>
  <c r="G44"/>
  <c r="J44" s="1"/>
  <c r="J43"/>
  <c r="G43"/>
  <c r="I42"/>
  <c r="H42"/>
  <c r="G41"/>
  <c r="J41" s="1"/>
  <c r="G40"/>
  <c r="J40" s="1"/>
  <c r="G39"/>
  <c r="J39" s="1"/>
  <c r="J38"/>
  <c r="G38"/>
  <c r="G37"/>
  <c r="J37" s="1"/>
  <c r="J36"/>
  <c r="G36"/>
  <c r="G35"/>
  <c r="J35" s="1"/>
  <c r="I34"/>
  <c r="H34"/>
  <c r="G34"/>
  <c r="J34" s="1"/>
  <c r="J33"/>
  <c r="G33"/>
  <c r="G32"/>
  <c r="J32" s="1"/>
  <c r="I31"/>
  <c r="I52" s="1"/>
  <c r="H31"/>
  <c r="H52" s="1"/>
  <c r="J30"/>
  <c r="G30"/>
  <c r="G29"/>
  <c r="J29" s="1"/>
  <c r="J28"/>
  <c r="G28"/>
  <c r="G27"/>
  <c r="J27" s="1"/>
  <c r="J25"/>
  <c r="I25"/>
  <c r="H25"/>
  <c r="G25"/>
  <c r="J24"/>
  <c r="G24"/>
  <c r="G23"/>
  <c r="J23" s="1"/>
  <c r="J22"/>
  <c r="G22"/>
  <c r="I21"/>
  <c r="I26" s="1"/>
  <c r="H21"/>
  <c r="H26" s="1"/>
  <c r="G20"/>
  <c r="J20" s="1"/>
  <c r="J19"/>
  <c r="G19"/>
  <c r="G18"/>
  <c r="J18" s="1"/>
  <c r="J17"/>
  <c r="G17"/>
  <c r="G16"/>
  <c r="J16" s="1"/>
  <c r="J15"/>
  <c r="G15"/>
  <c r="G14"/>
  <c r="J14" s="1"/>
  <c r="J13"/>
  <c r="G13"/>
  <c r="G12"/>
  <c r="J12" s="1"/>
  <c r="J11"/>
  <c r="G11"/>
  <c r="G10"/>
  <c r="J10" s="1"/>
  <c r="J9"/>
  <c r="G9"/>
  <c r="G8"/>
  <c r="J8" s="1"/>
  <c r="G131" i="40"/>
  <c r="J130"/>
  <c r="I128"/>
  <c r="H128"/>
  <c r="G128"/>
  <c r="J128" s="1"/>
  <c r="J127"/>
  <c r="J125"/>
  <c r="J124"/>
  <c r="J123"/>
  <c r="G122"/>
  <c r="J121"/>
  <c r="J120"/>
  <c r="J119"/>
  <c r="J118"/>
  <c r="J117"/>
  <c r="J116"/>
  <c r="J115"/>
  <c r="I115"/>
  <c r="H115"/>
  <c r="J114"/>
  <c r="J113"/>
  <c r="I112"/>
  <c r="H112"/>
  <c r="J112" s="1"/>
  <c r="J111"/>
  <c r="J110"/>
  <c r="J109"/>
  <c r="J108"/>
  <c r="J107"/>
  <c r="J106"/>
  <c r="I105"/>
  <c r="I122" s="1"/>
  <c r="I131" s="1"/>
  <c r="H105"/>
  <c r="J105" s="1"/>
  <c r="J104"/>
  <c r="J103"/>
  <c r="J102"/>
  <c r="J99"/>
  <c r="I99"/>
  <c r="H99"/>
  <c r="G99"/>
  <c r="J98"/>
  <c r="J97"/>
  <c r="J96"/>
  <c r="J95"/>
  <c r="J94"/>
  <c r="J93"/>
  <c r="J92"/>
  <c r="J91"/>
  <c r="J90"/>
  <c r="I89"/>
  <c r="H89"/>
  <c r="G89"/>
  <c r="J89" s="1"/>
  <c r="J88"/>
  <c r="J87"/>
  <c r="J86"/>
  <c r="J85"/>
  <c r="I84"/>
  <c r="I100" s="1"/>
  <c r="H84"/>
  <c r="H100" s="1"/>
  <c r="G84"/>
  <c r="J84" s="1"/>
  <c r="J83"/>
  <c r="J82"/>
  <c r="J81"/>
  <c r="J80"/>
  <c r="J79"/>
  <c r="J78"/>
  <c r="J77"/>
  <c r="J75"/>
  <c r="I75"/>
  <c r="H75"/>
  <c r="G75"/>
  <c r="J74"/>
  <c r="J73"/>
  <c r="J72"/>
  <c r="J71"/>
  <c r="J70"/>
  <c r="J69"/>
  <c r="J68"/>
  <c r="J67"/>
  <c r="J66"/>
  <c r="J65"/>
  <c r="J64"/>
  <c r="J63"/>
  <c r="J62"/>
  <c r="I61"/>
  <c r="H61"/>
  <c r="G61"/>
  <c r="J61" s="1"/>
  <c r="J60"/>
  <c r="J59"/>
  <c r="J58"/>
  <c r="J57"/>
  <c r="J56"/>
  <c r="J55"/>
  <c r="J54"/>
  <c r="J53"/>
  <c r="I51"/>
  <c r="H51"/>
  <c r="G51"/>
  <c r="J51" s="1"/>
  <c r="J50"/>
  <c r="J49"/>
  <c r="J48"/>
  <c r="J47"/>
  <c r="J46"/>
  <c r="I45"/>
  <c r="H45"/>
  <c r="G45"/>
  <c r="J45" s="1"/>
  <c r="J44"/>
  <c r="J43"/>
  <c r="I42"/>
  <c r="H42"/>
  <c r="G42"/>
  <c r="J42" s="1"/>
  <c r="J41"/>
  <c r="J40"/>
  <c r="J39"/>
  <c r="J38"/>
  <c r="J37"/>
  <c r="J36"/>
  <c r="J35"/>
  <c r="I34"/>
  <c r="H34"/>
  <c r="G34"/>
  <c r="J33"/>
  <c r="J32"/>
  <c r="I31"/>
  <c r="I52" s="1"/>
  <c r="H31"/>
  <c r="H52" s="1"/>
  <c r="G31"/>
  <c r="J31" s="1"/>
  <c r="J30"/>
  <c r="J29"/>
  <c r="J28"/>
  <c r="J27"/>
  <c r="I25"/>
  <c r="H25"/>
  <c r="H26" s="1"/>
  <c r="G25"/>
  <c r="J25" s="1"/>
  <c r="J24"/>
  <c r="J23"/>
  <c r="J22"/>
  <c r="I21"/>
  <c r="I26" s="1"/>
  <c r="H21"/>
  <c r="G21"/>
  <c r="J21" s="1"/>
  <c r="J20"/>
  <c r="J19"/>
  <c r="J18"/>
  <c r="J17"/>
  <c r="J16"/>
  <c r="J15"/>
  <c r="J14"/>
  <c r="J13"/>
  <c r="J12"/>
  <c r="J11"/>
  <c r="J10"/>
  <c r="J9"/>
  <c r="J8"/>
  <c r="J97" i="42"/>
  <c r="J96"/>
  <c r="J95"/>
  <c r="J94"/>
  <c r="J93"/>
  <c r="J92"/>
  <c r="J90"/>
  <c r="J89"/>
  <c r="J88"/>
  <c r="J87"/>
  <c r="J86"/>
  <c r="J85"/>
  <c r="I85"/>
  <c r="H85"/>
  <c r="G85"/>
  <c r="G91" s="1"/>
  <c r="J84"/>
  <c r="J83"/>
  <c r="J82"/>
  <c r="J81"/>
  <c r="J80"/>
  <c r="I80"/>
  <c r="H80"/>
  <c r="J79"/>
  <c r="J78"/>
  <c r="J77"/>
  <c r="J76"/>
  <c r="I75"/>
  <c r="I91" s="1"/>
  <c r="I98" s="1"/>
  <c r="H75"/>
  <c r="H91" s="1"/>
  <c r="H98" s="1"/>
  <c r="J74"/>
  <c r="J73"/>
  <c r="J72"/>
  <c r="J70"/>
  <c r="I67"/>
  <c r="H67"/>
  <c r="G67"/>
  <c r="J67" s="1"/>
  <c r="J66"/>
  <c r="J65"/>
  <c r="J64"/>
  <c r="J63"/>
  <c r="I63"/>
  <c r="H63"/>
  <c r="G63"/>
  <c r="J62"/>
  <c r="J61"/>
  <c r="J60"/>
  <c r="J59"/>
  <c r="J58"/>
  <c r="I57"/>
  <c r="I68" s="1"/>
  <c r="I71" s="1"/>
  <c r="H57"/>
  <c r="H68" s="1"/>
  <c r="H71" s="1"/>
  <c r="J71" s="1"/>
  <c r="G57"/>
  <c r="J57" s="1"/>
  <c r="J56"/>
  <c r="J55"/>
  <c r="J54"/>
  <c r="J53"/>
  <c r="J52"/>
  <c r="I50"/>
  <c r="H50"/>
  <c r="J50" s="1"/>
  <c r="G50"/>
  <c r="J49"/>
  <c r="J48"/>
  <c r="J47"/>
  <c r="I46"/>
  <c r="H46"/>
  <c r="G46"/>
  <c r="J46" s="1"/>
  <c r="J45"/>
  <c r="J43"/>
  <c r="J42"/>
  <c r="J41"/>
  <c r="J40"/>
  <c r="J39"/>
  <c r="J38"/>
  <c r="J37"/>
  <c r="J36"/>
  <c r="J35"/>
  <c r="I34"/>
  <c r="J33"/>
  <c r="J32"/>
  <c r="I32"/>
  <c r="H32"/>
  <c r="G32"/>
  <c r="G34" s="1"/>
  <c r="J34" s="1"/>
  <c r="J31"/>
  <c r="J30"/>
  <c r="J29"/>
  <c r="J28"/>
  <c r="J27"/>
  <c r="J26"/>
  <c r="J25"/>
  <c r="J24"/>
  <c r="J23"/>
  <c r="I23"/>
  <c r="H23"/>
  <c r="H34" s="1"/>
  <c r="J22"/>
  <c r="J21"/>
  <c r="G20"/>
  <c r="J19"/>
  <c r="J18"/>
  <c r="J17"/>
  <c r="J16"/>
  <c r="J15"/>
  <c r="I14"/>
  <c r="I20" s="1"/>
  <c r="H14"/>
  <c r="J14" s="1"/>
  <c r="G14"/>
  <c r="J13"/>
  <c r="J12"/>
  <c r="J11"/>
  <c r="J10"/>
  <c r="J9"/>
  <c r="J8"/>
  <c r="G51" i="41" l="1"/>
  <c r="J51" s="1"/>
  <c r="G31"/>
  <c r="J31" s="1"/>
  <c r="G21"/>
  <c r="J21" s="1"/>
  <c r="H69" i="43"/>
  <c r="H51"/>
  <c r="H70" s="1"/>
  <c r="I69"/>
  <c r="I99" s="1"/>
  <c r="I51"/>
  <c r="I70" s="1"/>
  <c r="G71"/>
  <c r="J71" s="1"/>
  <c r="J68"/>
  <c r="H91"/>
  <c r="H98" s="1"/>
  <c r="G20"/>
  <c r="G98"/>
  <c r="I101" i="41"/>
  <c r="I132" s="1"/>
  <c r="I76"/>
  <c r="J100"/>
  <c r="H101"/>
  <c r="H132" s="1"/>
  <c r="H76"/>
  <c r="G122"/>
  <c r="J34" i="40"/>
  <c r="I101"/>
  <c r="I132" s="1"/>
  <c r="I76"/>
  <c r="H101"/>
  <c r="H76"/>
  <c r="G26"/>
  <c r="G26" i="41" s="1"/>
  <c r="J26" s="1"/>
  <c r="H122" i="40"/>
  <c r="H131" s="1"/>
  <c r="J131" s="1"/>
  <c r="G52"/>
  <c r="J52" s="1"/>
  <c r="G100"/>
  <c r="J100" s="1"/>
  <c r="I51" i="42"/>
  <c r="I69"/>
  <c r="I99" s="1"/>
  <c r="J91"/>
  <c r="G98"/>
  <c r="J98" s="1"/>
  <c r="G51"/>
  <c r="G69"/>
  <c r="J75"/>
  <c r="G68"/>
  <c r="J68" s="1"/>
  <c r="H20"/>
  <c r="J91" i="43" l="1"/>
  <c r="J98"/>
  <c r="G51"/>
  <c r="J20"/>
  <c r="G69"/>
  <c r="H99"/>
  <c r="J122" i="41"/>
  <c r="G131"/>
  <c r="H132" i="40"/>
  <c r="J26"/>
  <c r="G76"/>
  <c r="J76" s="1"/>
  <c r="G101"/>
  <c r="J122"/>
  <c r="H69" i="42"/>
  <c r="H99" s="1"/>
  <c r="H51"/>
  <c r="J20"/>
  <c r="J69"/>
  <c r="G99"/>
  <c r="J99" s="1"/>
  <c r="J51"/>
  <c r="J51" i="43" l="1"/>
  <c r="J69"/>
  <c r="G99"/>
  <c r="J99" s="1"/>
  <c r="J131" i="41"/>
  <c r="J101" i="40"/>
  <c r="G132"/>
  <c r="J132" s="1"/>
  <c r="J97" i="39" l="1"/>
  <c r="J96"/>
  <c r="J95"/>
  <c r="J94"/>
  <c r="J93"/>
  <c r="J92"/>
  <c r="J90"/>
  <c r="J89"/>
  <c r="J88"/>
  <c r="J87"/>
  <c r="J86"/>
  <c r="I85"/>
  <c r="H85"/>
  <c r="G85"/>
  <c r="G91" s="1"/>
  <c r="J84"/>
  <c r="J83"/>
  <c r="J82"/>
  <c r="J81"/>
  <c r="I80"/>
  <c r="J80" s="1"/>
  <c r="H80"/>
  <c r="J79"/>
  <c r="J78"/>
  <c r="J77"/>
  <c r="J76"/>
  <c r="J75"/>
  <c r="I75"/>
  <c r="I91" s="1"/>
  <c r="I98" s="1"/>
  <c r="H75"/>
  <c r="H91" s="1"/>
  <c r="H98" s="1"/>
  <c r="J74"/>
  <c r="J73"/>
  <c r="J72"/>
  <c r="I67"/>
  <c r="H67"/>
  <c r="J67" s="1"/>
  <c r="G67"/>
  <c r="J66"/>
  <c r="J65"/>
  <c r="J64"/>
  <c r="I63"/>
  <c r="H63"/>
  <c r="G63"/>
  <c r="J63" s="1"/>
  <c r="J62"/>
  <c r="J61"/>
  <c r="J60"/>
  <c r="J59"/>
  <c r="J58"/>
  <c r="I57"/>
  <c r="I68" s="1"/>
  <c r="I71" s="1"/>
  <c r="H57"/>
  <c r="J57" s="1"/>
  <c r="G57"/>
  <c r="G68" s="1"/>
  <c r="J56"/>
  <c r="J55"/>
  <c r="J54"/>
  <c r="J53"/>
  <c r="J52"/>
  <c r="I50"/>
  <c r="H50"/>
  <c r="G50"/>
  <c r="J50" s="1"/>
  <c r="J49"/>
  <c r="J48"/>
  <c r="J47"/>
  <c r="I46"/>
  <c r="H46"/>
  <c r="J46" s="1"/>
  <c r="G46"/>
  <c r="J45"/>
  <c r="J43"/>
  <c r="J42"/>
  <c r="J41"/>
  <c r="J40"/>
  <c r="J39"/>
  <c r="J38"/>
  <c r="J37"/>
  <c r="J36"/>
  <c r="J35"/>
  <c r="H34"/>
  <c r="J33"/>
  <c r="I32"/>
  <c r="H32"/>
  <c r="G32"/>
  <c r="G34" s="1"/>
  <c r="J31"/>
  <c r="J30"/>
  <c r="J29"/>
  <c r="J28"/>
  <c r="J27"/>
  <c r="J26"/>
  <c r="J25"/>
  <c r="J24"/>
  <c r="I23"/>
  <c r="I34" s="1"/>
  <c r="H23"/>
  <c r="J23" s="1"/>
  <c r="J22"/>
  <c r="J21"/>
  <c r="H20"/>
  <c r="H69" s="1"/>
  <c r="H99" s="1"/>
  <c r="J19"/>
  <c r="J18"/>
  <c r="J17"/>
  <c r="J16"/>
  <c r="J15"/>
  <c r="I14"/>
  <c r="I20" s="1"/>
  <c r="H14"/>
  <c r="G14"/>
  <c r="J14" s="1"/>
  <c r="J13"/>
  <c r="J12"/>
  <c r="J11"/>
  <c r="J10"/>
  <c r="J9"/>
  <c r="J8"/>
  <c r="J115" i="38"/>
  <c r="J130"/>
  <c r="I128"/>
  <c r="H128"/>
  <c r="G128"/>
  <c r="J128" s="1"/>
  <c r="J127"/>
  <c r="J125"/>
  <c r="J124"/>
  <c r="J123"/>
  <c r="G122"/>
  <c r="G131" s="1"/>
  <c r="J121"/>
  <c r="J120"/>
  <c r="J119"/>
  <c r="J118"/>
  <c r="J117"/>
  <c r="J116"/>
  <c r="I115"/>
  <c r="H115"/>
  <c r="J114"/>
  <c r="J113"/>
  <c r="I112"/>
  <c r="H112"/>
  <c r="J112" s="1"/>
  <c r="J111"/>
  <c r="J110"/>
  <c r="J109"/>
  <c r="J108"/>
  <c r="J107"/>
  <c r="J106"/>
  <c r="I105"/>
  <c r="I122" s="1"/>
  <c r="I131" s="1"/>
  <c r="H105"/>
  <c r="J105" s="1"/>
  <c r="J104"/>
  <c r="J103"/>
  <c r="J102"/>
  <c r="I99"/>
  <c r="H99"/>
  <c r="G99"/>
  <c r="G100" s="1"/>
  <c r="J100" s="1"/>
  <c r="J98"/>
  <c r="J97"/>
  <c r="J96"/>
  <c r="J95"/>
  <c r="J94"/>
  <c r="J93"/>
  <c r="J92"/>
  <c r="J91"/>
  <c r="J90"/>
  <c r="I89"/>
  <c r="H89"/>
  <c r="G89"/>
  <c r="J89" s="1"/>
  <c r="J88"/>
  <c r="J87"/>
  <c r="J86"/>
  <c r="J85"/>
  <c r="I84"/>
  <c r="I100" s="1"/>
  <c r="H84"/>
  <c r="H100" s="1"/>
  <c r="G84"/>
  <c r="J84" s="1"/>
  <c r="J83"/>
  <c r="J82"/>
  <c r="J81"/>
  <c r="J80"/>
  <c r="J79"/>
  <c r="J78"/>
  <c r="J77"/>
  <c r="I75"/>
  <c r="H75"/>
  <c r="G75"/>
  <c r="J75" s="1"/>
  <c r="J74"/>
  <c r="J73"/>
  <c r="J72"/>
  <c r="J71"/>
  <c r="J70"/>
  <c r="J69"/>
  <c r="J68"/>
  <c r="J67"/>
  <c r="J66"/>
  <c r="J65"/>
  <c r="J64"/>
  <c r="J63"/>
  <c r="J62"/>
  <c r="I61"/>
  <c r="H61"/>
  <c r="G61"/>
  <c r="J61" s="1"/>
  <c r="J60"/>
  <c r="J59"/>
  <c r="J58"/>
  <c r="J57"/>
  <c r="J56"/>
  <c r="J55"/>
  <c r="J54"/>
  <c r="J53"/>
  <c r="I51"/>
  <c r="H51"/>
  <c r="G51"/>
  <c r="J51" s="1"/>
  <c r="J50"/>
  <c r="J49"/>
  <c r="J48"/>
  <c r="J47"/>
  <c r="J46"/>
  <c r="I45"/>
  <c r="H45"/>
  <c r="J45" s="1"/>
  <c r="G45"/>
  <c r="J44"/>
  <c r="J43"/>
  <c r="I42"/>
  <c r="H42"/>
  <c r="G42"/>
  <c r="J41"/>
  <c r="J40"/>
  <c r="J39"/>
  <c r="J38"/>
  <c r="J37"/>
  <c r="J36"/>
  <c r="J35"/>
  <c r="J34"/>
  <c r="I34"/>
  <c r="H34"/>
  <c r="G34"/>
  <c r="J33"/>
  <c r="J32"/>
  <c r="I31"/>
  <c r="I52" s="1"/>
  <c r="H31"/>
  <c r="H52" s="1"/>
  <c r="G31"/>
  <c r="J31" s="1"/>
  <c r="J30"/>
  <c r="J29"/>
  <c r="J28"/>
  <c r="J27"/>
  <c r="I25"/>
  <c r="H25"/>
  <c r="H26" s="1"/>
  <c r="G25"/>
  <c r="J25" s="1"/>
  <c r="J24"/>
  <c r="J23"/>
  <c r="J22"/>
  <c r="I21"/>
  <c r="I26" s="1"/>
  <c r="H21"/>
  <c r="G21"/>
  <c r="G26" s="1"/>
  <c r="J20"/>
  <c r="J19"/>
  <c r="J18"/>
  <c r="J17"/>
  <c r="J16"/>
  <c r="J15"/>
  <c r="J14"/>
  <c r="J13"/>
  <c r="J12"/>
  <c r="J11"/>
  <c r="J10"/>
  <c r="J9"/>
  <c r="J8"/>
  <c r="J42" l="1"/>
  <c r="G42" i="41"/>
  <c r="J42" s="1"/>
  <c r="J34" i="39"/>
  <c r="I69"/>
  <c r="I99" s="1"/>
  <c r="I51"/>
  <c r="I70" s="1"/>
  <c r="G71"/>
  <c r="J91"/>
  <c r="G98"/>
  <c r="J98" s="1"/>
  <c r="G20"/>
  <c r="J32"/>
  <c r="H51"/>
  <c r="H70" s="1"/>
  <c r="J85"/>
  <c r="H68"/>
  <c r="H71" s="1"/>
  <c r="H101" i="38"/>
  <c r="H76"/>
  <c r="I101"/>
  <c r="I132" s="1"/>
  <c r="I76"/>
  <c r="J26"/>
  <c r="J21"/>
  <c r="G52"/>
  <c r="G101" s="1"/>
  <c r="G101" i="41" s="1"/>
  <c r="J99" i="38"/>
  <c r="H122"/>
  <c r="H131" s="1"/>
  <c r="J131" s="1"/>
  <c r="C22" i="41"/>
  <c r="C23"/>
  <c r="C24"/>
  <c r="C27"/>
  <c r="C28"/>
  <c r="C29"/>
  <c r="C30"/>
  <c r="C32"/>
  <c r="C33"/>
  <c r="C35"/>
  <c r="C36"/>
  <c r="C37"/>
  <c r="C38"/>
  <c r="C39"/>
  <c r="C40"/>
  <c r="C41"/>
  <c r="C43"/>
  <c r="C44"/>
  <c r="C46"/>
  <c r="C47"/>
  <c r="C48"/>
  <c r="C49"/>
  <c r="C50"/>
  <c r="C53"/>
  <c r="C54"/>
  <c r="C55"/>
  <c r="C56"/>
  <c r="C57"/>
  <c r="C58"/>
  <c r="C59"/>
  <c r="C60"/>
  <c r="C62"/>
  <c r="C63"/>
  <c r="C64"/>
  <c r="C65"/>
  <c r="C66"/>
  <c r="C67"/>
  <c r="C68"/>
  <c r="C69"/>
  <c r="C70"/>
  <c r="C71"/>
  <c r="C72"/>
  <c r="C73"/>
  <c r="C74"/>
  <c r="C77"/>
  <c r="C78"/>
  <c r="C79"/>
  <c r="C80"/>
  <c r="C81"/>
  <c r="C82"/>
  <c r="C83"/>
  <c r="C85"/>
  <c r="C86"/>
  <c r="C87"/>
  <c r="C88"/>
  <c r="C90"/>
  <c r="C91"/>
  <c r="C92"/>
  <c r="C93"/>
  <c r="C94"/>
  <c r="C95"/>
  <c r="C96"/>
  <c r="C97"/>
  <c r="C98"/>
  <c r="C102"/>
  <c r="C103"/>
  <c r="C104"/>
  <c r="C105"/>
  <c r="C122" s="1"/>
  <c r="C106"/>
  <c r="C107"/>
  <c r="C108"/>
  <c r="C109"/>
  <c r="C110"/>
  <c r="C111"/>
  <c r="C112"/>
  <c r="C113"/>
  <c r="C114"/>
  <c r="C116"/>
  <c r="C117"/>
  <c r="C118"/>
  <c r="C119"/>
  <c r="C120"/>
  <c r="C121"/>
  <c r="C123"/>
  <c r="C124"/>
  <c r="C125"/>
  <c r="C126"/>
  <c r="C127"/>
  <c r="C129"/>
  <c r="C130"/>
  <c r="C9"/>
  <c r="C10"/>
  <c r="C11"/>
  <c r="C12"/>
  <c r="C13"/>
  <c r="C14"/>
  <c r="C15"/>
  <c r="C16"/>
  <c r="C17"/>
  <c r="C18"/>
  <c r="C19"/>
  <c r="C20"/>
  <c r="C8"/>
  <c r="J101" l="1"/>
  <c r="G132"/>
  <c r="J132" s="1"/>
  <c r="J52" i="38"/>
  <c r="G52" i="41"/>
  <c r="J52" s="1"/>
  <c r="G51" i="39"/>
  <c r="J20"/>
  <c r="G69"/>
  <c r="J68"/>
  <c r="J71"/>
  <c r="G76" i="38"/>
  <c r="G132"/>
  <c r="J101"/>
  <c r="J122"/>
  <c r="H132"/>
  <c r="D10" i="44"/>
  <c r="C10"/>
  <c r="D9" i="8"/>
  <c r="D10"/>
  <c r="D11"/>
  <c r="D13"/>
  <c r="D14"/>
  <c r="D15"/>
  <c r="D16"/>
  <c r="D17"/>
  <c r="D18"/>
  <c r="D19"/>
  <c r="D21"/>
  <c r="D22"/>
  <c r="D23"/>
  <c r="D25"/>
  <c r="D26"/>
  <c r="D27"/>
  <c r="D30"/>
  <c r="D31"/>
  <c r="D32"/>
  <c r="D33"/>
  <c r="D8"/>
  <c r="F97" i="43"/>
  <c r="F96"/>
  <c r="F95"/>
  <c r="F94"/>
  <c r="F93"/>
  <c r="F92"/>
  <c r="F90"/>
  <c r="F89"/>
  <c r="F88"/>
  <c r="F87"/>
  <c r="F86"/>
  <c r="E85"/>
  <c r="D85"/>
  <c r="C85"/>
  <c r="C91" s="1"/>
  <c r="F84"/>
  <c r="F83"/>
  <c r="F82"/>
  <c r="F81"/>
  <c r="E80"/>
  <c r="D80"/>
  <c r="F80" s="1"/>
  <c r="F79"/>
  <c r="F78"/>
  <c r="F77"/>
  <c r="F76"/>
  <c r="E75"/>
  <c r="F75" s="1"/>
  <c r="D75"/>
  <c r="F74"/>
  <c r="F73"/>
  <c r="F72"/>
  <c r="E67"/>
  <c r="D67"/>
  <c r="C67"/>
  <c r="F67" s="1"/>
  <c r="F66"/>
  <c r="F65"/>
  <c r="F64"/>
  <c r="E63"/>
  <c r="F63" s="1"/>
  <c r="D63"/>
  <c r="C63"/>
  <c r="F62"/>
  <c r="F61"/>
  <c r="F60"/>
  <c r="F59"/>
  <c r="F58"/>
  <c r="E57"/>
  <c r="E68" s="1"/>
  <c r="D57"/>
  <c r="D68" s="1"/>
  <c r="C57"/>
  <c r="F56"/>
  <c r="F55"/>
  <c r="F54"/>
  <c r="F53"/>
  <c r="F52"/>
  <c r="E50"/>
  <c r="D50"/>
  <c r="C50"/>
  <c r="F49"/>
  <c r="F48"/>
  <c r="F47"/>
  <c r="E46"/>
  <c r="D46"/>
  <c r="C46"/>
  <c r="F46" s="1"/>
  <c r="F45"/>
  <c r="F43"/>
  <c r="F42"/>
  <c r="F41"/>
  <c r="F40"/>
  <c r="F39"/>
  <c r="F38"/>
  <c r="F37"/>
  <c r="F36"/>
  <c r="F35"/>
  <c r="E34"/>
  <c r="F33"/>
  <c r="E32"/>
  <c r="D32"/>
  <c r="C32"/>
  <c r="C34" s="1"/>
  <c r="F34" s="1"/>
  <c r="F31"/>
  <c r="F30"/>
  <c r="F29"/>
  <c r="F28"/>
  <c r="F27"/>
  <c r="F26"/>
  <c r="F25"/>
  <c r="F24"/>
  <c r="E23"/>
  <c r="D23"/>
  <c r="D34" s="1"/>
  <c r="F22"/>
  <c r="F21"/>
  <c r="F19"/>
  <c r="F18"/>
  <c r="F17"/>
  <c r="F16"/>
  <c r="F15"/>
  <c r="E14"/>
  <c r="E20" s="1"/>
  <c r="D14"/>
  <c r="D20" s="1"/>
  <c r="C14"/>
  <c r="F13"/>
  <c r="F12"/>
  <c r="F11"/>
  <c r="F10"/>
  <c r="F9"/>
  <c r="F8"/>
  <c r="F97" i="42"/>
  <c r="F96"/>
  <c r="F95"/>
  <c r="F94"/>
  <c r="F93"/>
  <c r="F92"/>
  <c r="F90"/>
  <c r="F89"/>
  <c r="F88"/>
  <c r="F87"/>
  <c r="F86"/>
  <c r="F85"/>
  <c r="E85"/>
  <c r="D85"/>
  <c r="C85"/>
  <c r="C91" s="1"/>
  <c r="F84"/>
  <c r="F83"/>
  <c r="F82"/>
  <c r="F81"/>
  <c r="F80"/>
  <c r="E80"/>
  <c r="D80"/>
  <c r="F79"/>
  <c r="F78"/>
  <c r="F77"/>
  <c r="F76"/>
  <c r="E75"/>
  <c r="E91" s="1"/>
  <c r="E98" s="1"/>
  <c r="D75"/>
  <c r="D91" s="1"/>
  <c r="D98" s="1"/>
  <c r="F74"/>
  <c r="F73"/>
  <c r="F72"/>
  <c r="E67"/>
  <c r="D67"/>
  <c r="C67"/>
  <c r="F66"/>
  <c r="F65"/>
  <c r="F64"/>
  <c r="E63"/>
  <c r="D63"/>
  <c r="C63"/>
  <c r="F63" s="1"/>
  <c r="F62"/>
  <c r="F61"/>
  <c r="F60"/>
  <c r="F59"/>
  <c r="F58"/>
  <c r="E57"/>
  <c r="D57"/>
  <c r="D68" s="1"/>
  <c r="C57"/>
  <c r="F56"/>
  <c r="F55"/>
  <c r="F54"/>
  <c r="F53"/>
  <c r="F52"/>
  <c r="E50"/>
  <c r="D50"/>
  <c r="F50" s="1"/>
  <c r="C50"/>
  <c r="F49"/>
  <c r="F48"/>
  <c r="F47"/>
  <c r="E46"/>
  <c r="D46"/>
  <c r="C46"/>
  <c r="F45"/>
  <c r="F43"/>
  <c r="F42"/>
  <c r="F41"/>
  <c r="F40"/>
  <c r="F39"/>
  <c r="F38"/>
  <c r="F37"/>
  <c r="F36"/>
  <c r="F35"/>
  <c r="F33"/>
  <c r="E32"/>
  <c r="D32"/>
  <c r="C32"/>
  <c r="F31"/>
  <c r="F30"/>
  <c r="F29"/>
  <c r="F28"/>
  <c r="F27"/>
  <c r="F26"/>
  <c r="F25"/>
  <c r="F24"/>
  <c r="E23"/>
  <c r="F23" s="1"/>
  <c r="D23"/>
  <c r="D34" s="1"/>
  <c r="F22"/>
  <c r="F21"/>
  <c r="E20"/>
  <c r="F19"/>
  <c r="F18"/>
  <c r="F17"/>
  <c r="F16"/>
  <c r="F15"/>
  <c r="E14"/>
  <c r="D14"/>
  <c r="C14"/>
  <c r="C20" s="1"/>
  <c r="F13"/>
  <c r="F12"/>
  <c r="F11"/>
  <c r="F10"/>
  <c r="F9"/>
  <c r="F8"/>
  <c r="C91" i="39"/>
  <c r="C98" s="1"/>
  <c r="C85"/>
  <c r="C67"/>
  <c r="C68" s="1"/>
  <c r="C71" s="1"/>
  <c r="C63"/>
  <c r="C57"/>
  <c r="C50"/>
  <c r="C46"/>
  <c r="C34"/>
  <c r="C32"/>
  <c r="C14"/>
  <c r="C20" s="1"/>
  <c r="F130" i="41"/>
  <c r="E128"/>
  <c r="D128"/>
  <c r="F127"/>
  <c r="F125"/>
  <c r="F124"/>
  <c r="F123"/>
  <c r="F121"/>
  <c r="F120"/>
  <c r="F119"/>
  <c r="F118"/>
  <c r="F117"/>
  <c r="F116"/>
  <c r="E115"/>
  <c r="D115"/>
  <c r="F115" s="1"/>
  <c r="F114"/>
  <c r="F113"/>
  <c r="E112"/>
  <c r="F112" s="1"/>
  <c r="D112"/>
  <c r="F111"/>
  <c r="F110"/>
  <c r="F109"/>
  <c r="F108"/>
  <c r="F107"/>
  <c r="F106"/>
  <c r="E105"/>
  <c r="E122" s="1"/>
  <c r="D105"/>
  <c r="F104"/>
  <c r="F103"/>
  <c r="F102"/>
  <c r="E99"/>
  <c r="D99"/>
  <c r="F98"/>
  <c r="F97"/>
  <c r="F96"/>
  <c r="F95"/>
  <c r="F94"/>
  <c r="F93"/>
  <c r="F92"/>
  <c r="F91"/>
  <c r="F90"/>
  <c r="E89"/>
  <c r="D89"/>
  <c r="F88"/>
  <c r="F87"/>
  <c r="F86"/>
  <c r="F85"/>
  <c r="E84"/>
  <c r="D84"/>
  <c r="F83"/>
  <c r="F82"/>
  <c r="F81"/>
  <c r="F80"/>
  <c r="F79"/>
  <c r="F78"/>
  <c r="F77"/>
  <c r="E75"/>
  <c r="D75"/>
  <c r="F74"/>
  <c r="F73"/>
  <c r="F72"/>
  <c r="F71"/>
  <c r="F70"/>
  <c r="F69"/>
  <c r="F68"/>
  <c r="F67"/>
  <c r="F66"/>
  <c r="F65"/>
  <c r="F64"/>
  <c r="F63"/>
  <c r="F62"/>
  <c r="E61"/>
  <c r="D61"/>
  <c r="F60"/>
  <c r="F59"/>
  <c r="F58"/>
  <c r="F57"/>
  <c r="F56"/>
  <c r="F55"/>
  <c r="F54"/>
  <c r="F53"/>
  <c r="E51"/>
  <c r="D51"/>
  <c r="F50"/>
  <c r="F49"/>
  <c r="F48"/>
  <c r="F47"/>
  <c r="F46"/>
  <c r="E45"/>
  <c r="D45"/>
  <c r="F44"/>
  <c r="F43"/>
  <c r="E42"/>
  <c r="D42"/>
  <c r="F41"/>
  <c r="F40"/>
  <c r="F39"/>
  <c r="F38"/>
  <c r="F37"/>
  <c r="F36"/>
  <c r="F35"/>
  <c r="E34"/>
  <c r="D34"/>
  <c r="F33"/>
  <c r="F32"/>
  <c r="E31"/>
  <c r="D31"/>
  <c r="F30"/>
  <c r="F29"/>
  <c r="F28"/>
  <c r="F27"/>
  <c r="E25"/>
  <c r="D25"/>
  <c r="F24"/>
  <c r="F23"/>
  <c r="F22"/>
  <c r="E21"/>
  <c r="D21"/>
  <c r="D26" s="1"/>
  <c r="F20"/>
  <c r="F19"/>
  <c r="F18"/>
  <c r="F17"/>
  <c r="F16"/>
  <c r="F15"/>
  <c r="F14"/>
  <c r="F13"/>
  <c r="F12"/>
  <c r="F11"/>
  <c r="F10"/>
  <c r="F9"/>
  <c r="F8"/>
  <c r="F130" i="40"/>
  <c r="E128"/>
  <c r="D128"/>
  <c r="C128"/>
  <c r="F127"/>
  <c r="F125"/>
  <c r="F124"/>
  <c r="F123"/>
  <c r="C122"/>
  <c r="C131" s="1"/>
  <c r="F121"/>
  <c r="F120"/>
  <c r="F119"/>
  <c r="F118"/>
  <c r="F117"/>
  <c r="F116"/>
  <c r="E115"/>
  <c r="D115"/>
  <c r="F115" s="1"/>
  <c r="F114"/>
  <c r="F113"/>
  <c r="E112"/>
  <c r="D112"/>
  <c r="F112" s="1"/>
  <c r="F111"/>
  <c r="F110"/>
  <c r="F109"/>
  <c r="F108"/>
  <c r="F107"/>
  <c r="F106"/>
  <c r="E105"/>
  <c r="E122" s="1"/>
  <c r="D105"/>
  <c r="D122" s="1"/>
  <c r="D131" s="1"/>
  <c r="F104"/>
  <c r="F103"/>
  <c r="F102"/>
  <c r="F99"/>
  <c r="E99"/>
  <c r="D99"/>
  <c r="C99"/>
  <c r="F98"/>
  <c r="F97"/>
  <c r="F96"/>
  <c r="F95"/>
  <c r="F94"/>
  <c r="F93"/>
  <c r="F92"/>
  <c r="F91"/>
  <c r="F90"/>
  <c r="E89"/>
  <c r="D89"/>
  <c r="C89"/>
  <c r="F89" s="1"/>
  <c r="F88"/>
  <c r="F87"/>
  <c r="F86"/>
  <c r="F85"/>
  <c r="E84"/>
  <c r="E100" s="1"/>
  <c r="D84"/>
  <c r="D100" s="1"/>
  <c r="C84"/>
  <c r="F83"/>
  <c r="F82"/>
  <c r="F81"/>
  <c r="F80"/>
  <c r="F79"/>
  <c r="F78"/>
  <c r="F77"/>
  <c r="E75"/>
  <c r="D75"/>
  <c r="C75"/>
  <c r="F75" s="1"/>
  <c r="F74"/>
  <c r="F73"/>
  <c r="F72"/>
  <c r="F71"/>
  <c r="F70"/>
  <c r="F69"/>
  <c r="F68"/>
  <c r="F67"/>
  <c r="F66"/>
  <c r="F65"/>
  <c r="F64"/>
  <c r="F63"/>
  <c r="F62"/>
  <c r="E61"/>
  <c r="D61"/>
  <c r="C61"/>
  <c r="F61" s="1"/>
  <c r="F60"/>
  <c r="F59"/>
  <c r="F58"/>
  <c r="F57"/>
  <c r="F56"/>
  <c r="F55"/>
  <c r="F54"/>
  <c r="F53"/>
  <c r="E51"/>
  <c r="D51"/>
  <c r="C51"/>
  <c r="F50"/>
  <c r="F49"/>
  <c r="F48"/>
  <c r="F47"/>
  <c r="F46"/>
  <c r="E45"/>
  <c r="D45"/>
  <c r="C45"/>
  <c r="F44"/>
  <c r="F43"/>
  <c r="E42"/>
  <c r="D42"/>
  <c r="C42"/>
  <c r="F42" s="1"/>
  <c r="F41"/>
  <c r="F40"/>
  <c r="F39"/>
  <c r="F38"/>
  <c r="F37"/>
  <c r="F36"/>
  <c r="F35"/>
  <c r="E34"/>
  <c r="D34"/>
  <c r="C34"/>
  <c r="F33"/>
  <c r="F32"/>
  <c r="E31"/>
  <c r="D31"/>
  <c r="C31"/>
  <c r="F30"/>
  <c r="F29"/>
  <c r="F28"/>
  <c r="F27"/>
  <c r="E25"/>
  <c r="D25"/>
  <c r="C25"/>
  <c r="F25" s="1"/>
  <c r="F24"/>
  <c r="F23"/>
  <c r="F22"/>
  <c r="E21"/>
  <c r="E26" s="1"/>
  <c r="D21"/>
  <c r="C21"/>
  <c r="F20"/>
  <c r="F19"/>
  <c r="F18"/>
  <c r="F17"/>
  <c r="F16"/>
  <c r="F15"/>
  <c r="F14"/>
  <c r="F13"/>
  <c r="F12"/>
  <c r="F11"/>
  <c r="F10"/>
  <c r="F9"/>
  <c r="F8"/>
  <c r="C122" i="38"/>
  <c r="C100"/>
  <c r="C99"/>
  <c r="C89"/>
  <c r="C84"/>
  <c r="C84" i="41" s="1"/>
  <c r="F84" s="1"/>
  <c r="C75" i="38"/>
  <c r="C75" i="41" s="1"/>
  <c r="F75" s="1"/>
  <c r="C61" i="38"/>
  <c r="C51"/>
  <c r="C45"/>
  <c r="C45" i="41" s="1"/>
  <c r="F45" s="1"/>
  <c r="C42" i="38"/>
  <c r="C42" i="41" s="1"/>
  <c r="F42" s="1"/>
  <c r="C34" i="38"/>
  <c r="C31"/>
  <c r="C25"/>
  <c r="C25" i="41" s="1"/>
  <c r="F25" s="1"/>
  <c r="C21" i="38"/>
  <c r="C21" i="41" s="1"/>
  <c r="F21" s="1"/>
  <c r="J76" i="38" l="1"/>
  <c r="G76" i="41"/>
  <c r="J76" s="1"/>
  <c r="G70" i="43"/>
  <c r="J70" s="1"/>
  <c r="J69" i="39"/>
  <c r="G99"/>
  <c r="J99" s="1"/>
  <c r="J51"/>
  <c r="G70"/>
  <c r="J70" s="1"/>
  <c r="J132" i="38"/>
  <c r="C26"/>
  <c r="E26" i="41"/>
  <c r="E76" s="1"/>
  <c r="E68" i="42"/>
  <c r="C31" i="41"/>
  <c r="F31" s="1"/>
  <c r="C51"/>
  <c r="F51" s="1"/>
  <c r="C89"/>
  <c r="F89" s="1"/>
  <c r="D26" i="40"/>
  <c r="E52"/>
  <c r="F45"/>
  <c r="F84"/>
  <c r="F128"/>
  <c r="D52" i="41"/>
  <c r="E100"/>
  <c r="F32" i="42"/>
  <c r="E34"/>
  <c r="F67"/>
  <c r="F14" i="43"/>
  <c r="C20"/>
  <c r="F50"/>
  <c r="F57"/>
  <c r="E69" i="42"/>
  <c r="E99" s="1"/>
  <c r="D52" i="40"/>
  <c r="D101" s="1"/>
  <c r="D132" s="1"/>
  <c r="E131"/>
  <c r="C34" i="41"/>
  <c r="F34" s="1"/>
  <c r="C61"/>
  <c r="F61" s="1"/>
  <c r="C99"/>
  <c r="F99" s="1"/>
  <c r="F21" i="40"/>
  <c r="E52" i="41"/>
  <c r="D100"/>
  <c r="F105"/>
  <c r="F57" i="42"/>
  <c r="F23" i="43"/>
  <c r="F32"/>
  <c r="D91"/>
  <c r="D98" s="1"/>
  <c r="F85"/>
  <c r="F46" i="42"/>
  <c r="C34"/>
  <c r="C51"/>
  <c r="F14"/>
  <c r="E131" i="41"/>
  <c r="F31" i="40"/>
  <c r="F51"/>
  <c r="F34"/>
  <c r="D51" i="43"/>
  <c r="D69"/>
  <c r="E69"/>
  <c r="E99" s="1"/>
  <c r="E51"/>
  <c r="C98"/>
  <c r="C51"/>
  <c r="C69"/>
  <c r="E91"/>
  <c r="E98" s="1"/>
  <c r="C68"/>
  <c r="F20"/>
  <c r="F91" i="42"/>
  <c r="C98"/>
  <c r="F98" s="1"/>
  <c r="F34"/>
  <c r="C69"/>
  <c r="D20"/>
  <c r="E51"/>
  <c r="F75"/>
  <c r="C68"/>
  <c r="F20"/>
  <c r="C69" i="39"/>
  <c r="C51"/>
  <c r="D101" i="41"/>
  <c r="D76"/>
  <c r="D122"/>
  <c r="D131" s="1"/>
  <c r="E101" i="40"/>
  <c r="E76"/>
  <c r="F122"/>
  <c r="F131"/>
  <c r="C26"/>
  <c r="C76" s="1"/>
  <c r="C52"/>
  <c r="F105"/>
  <c r="C100"/>
  <c r="F100" s="1"/>
  <c r="C52" i="38"/>
  <c r="C70" i="39" l="1"/>
  <c r="D99" i="43"/>
  <c r="F52" i="40"/>
  <c r="D76"/>
  <c r="E101" i="41"/>
  <c r="E132" s="1"/>
  <c r="C26"/>
  <c r="C100"/>
  <c r="F100" s="1"/>
  <c r="E132" i="40"/>
  <c r="C101" i="38"/>
  <c r="C52" i="41"/>
  <c r="F52" s="1"/>
  <c r="F69" i="43"/>
  <c r="C99"/>
  <c r="F99" s="1"/>
  <c r="F68"/>
  <c r="C71"/>
  <c r="F91"/>
  <c r="C70"/>
  <c r="F51"/>
  <c r="F98"/>
  <c r="F68" i="42"/>
  <c r="C99"/>
  <c r="D69"/>
  <c r="D99" s="1"/>
  <c r="D51"/>
  <c r="C99" i="39"/>
  <c r="C76" i="38"/>
  <c r="C76" i="41" s="1"/>
  <c r="F76" s="1"/>
  <c r="F122"/>
  <c r="F26"/>
  <c r="D132"/>
  <c r="F26" i="40"/>
  <c r="C101"/>
  <c r="F76"/>
  <c r="C73" i="31"/>
  <c r="C101" i="41" l="1"/>
  <c r="F69" i="42"/>
  <c r="F70"/>
  <c r="F51"/>
  <c r="F99"/>
  <c r="F101" i="41"/>
  <c r="C132" i="40"/>
  <c r="F132" s="1"/>
  <c r="F101"/>
  <c r="F120" i="38" l="1"/>
  <c r="F119"/>
  <c r="F118"/>
  <c r="F110"/>
  <c r="F109"/>
  <c r="F8" l="1"/>
  <c r="F9"/>
  <c r="F10"/>
  <c r="F11"/>
  <c r="F12"/>
  <c r="F13"/>
  <c r="F14"/>
  <c r="F15"/>
  <c r="F16"/>
  <c r="F17"/>
  <c r="F18"/>
  <c r="F19"/>
  <c r="F20"/>
  <c r="D21"/>
  <c r="F21" s="1"/>
  <c r="E21"/>
  <c r="E26" s="1"/>
  <c r="F22"/>
  <c r="F23"/>
  <c r="F24"/>
  <c r="D25"/>
  <c r="E25"/>
  <c r="F27"/>
  <c r="F28"/>
  <c r="F29"/>
  <c r="F30"/>
  <c r="D31"/>
  <c r="E31"/>
  <c r="F32"/>
  <c r="F33"/>
  <c r="D34"/>
  <c r="E34"/>
  <c r="F35"/>
  <c r="F36"/>
  <c r="F37"/>
  <c r="F38"/>
  <c r="F39"/>
  <c r="F40"/>
  <c r="F41"/>
  <c r="D42"/>
  <c r="E42"/>
  <c r="F43"/>
  <c r="F44"/>
  <c r="D45"/>
  <c r="E45"/>
  <c r="F46"/>
  <c r="F47"/>
  <c r="F48"/>
  <c r="F49"/>
  <c r="F50"/>
  <c r="D51"/>
  <c r="E51"/>
  <c r="F53"/>
  <c r="F54"/>
  <c r="F55"/>
  <c r="F56"/>
  <c r="F57"/>
  <c r="F58"/>
  <c r="F59"/>
  <c r="F60"/>
  <c r="D61"/>
  <c r="E61"/>
  <c r="F62"/>
  <c r="F63"/>
  <c r="F64"/>
  <c r="F65"/>
  <c r="F66"/>
  <c r="F67"/>
  <c r="F68"/>
  <c r="F69"/>
  <c r="F70"/>
  <c r="F71"/>
  <c r="F72"/>
  <c r="F73"/>
  <c r="F74"/>
  <c r="D75"/>
  <c r="E75"/>
  <c r="F77"/>
  <c r="F78"/>
  <c r="F79"/>
  <c r="F80"/>
  <c r="F81"/>
  <c r="F82"/>
  <c r="F83"/>
  <c r="D84"/>
  <c r="E84"/>
  <c r="F85"/>
  <c r="F86"/>
  <c r="F87"/>
  <c r="F88"/>
  <c r="D89"/>
  <c r="E89"/>
  <c r="F90"/>
  <c r="F91"/>
  <c r="F92"/>
  <c r="F93"/>
  <c r="F94"/>
  <c r="F95"/>
  <c r="F96"/>
  <c r="F97"/>
  <c r="F98"/>
  <c r="D99"/>
  <c r="E99"/>
  <c r="C128"/>
  <c r="C128" i="41" l="1"/>
  <c r="C131" i="38"/>
  <c r="C132" s="1"/>
  <c r="E100"/>
  <c r="E52"/>
  <c r="E76" s="1"/>
  <c r="E70" i="43" s="1"/>
  <c r="F99" i="38"/>
  <c r="F89"/>
  <c r="F45"/>
  <c r="D100"/>
  <c r="F42"/>
  <c r="D26"/>
  <c r="F75"/>
  <c r="F84"/>
  <c r="F51"/>
  <c r="D52"/>
  <c r="F31"/>
  <c r="F61"/>
  <c r="F34"/>
  <c r="F25"/>
  <c r="D71" i="42" l="1"/>
  <c r="D71" i="43"/>
  <c r="E71"/>
  <c r="E71" i="42"/>
  <c r="F52" i="38"/>
  <c r="D76"/>
  <c r="D70" i="43" s="1"/>
  <c r="F70" s="1"/>
  <c r="C131" i="41"/>
  <c r="F128"/>
  <c r="F100" i="38"/>
  <c r="F26"/>
  <c r="C40" i="31"/>
  <c r="F131" i="41" l="1"/>
  <c r="C132"/>
  <c r="F132" s="1"/>
  <c r="F76" i="38"/>
  <c r="F71" i="43"/>
  <c r="F71" i="42"/>
  <c r="F102" i="38" l="1"/>
  <c r="F103"/>
  <c r="F104"/>
  <c r="F106"/>
  <c r="F107"/>
  <c r="F108"/>
  <c r="F111"/>
  <c r="F113"/>
  <c r="F114"/>
  <c r="F116"/>
  <c r="F117"/>
  <c r="F121"/>
  <c r="F123"/>
  <c r="F124"/>
  <c r="F125"/>
  <c r="F127"/>
  <c r="F130"/>
  <c r="D105"/>
  <c r="E105"/>
  <c r="D112"/>
  <c r="E112"/>
  <c r="D115"/>
  <c r="E115"/>
  <c r="D128"/>
  <c r="E128"/>
  <c r="D122" l="1"/>
  <c r="D131" s="1"/>
  <c r="F131" s="1"/>
  <c r="F128"/>
  <c r="F112"/>
  <c r="F105"/>
  <c r="E122"/>
  <c r="E131" s="1"/>
  <c r="D101"/>
  <c r="F115"/>
  <c r="E101"/>
  <c r="F122" l="1"/>
  <c r="D132"/>
  <c r="F101"/>
  <c r="E132"/>
  <c r="D85" i="39"/>
  <c r="E85"/>
  <c r="F85" s="1"/>
  <c r="D80"/>
  <c r="E80"/>
  <c r="D75"/>
  <c r="E75"/>
  <c r="D67"/>
  <c r="E67"/>
  <c r="D63"/>
  <c r="E63"/>
  <c r="D57"/>
  <c r="E57"/>
  <c r="D50"/>
  <c r="E50"/>
  <c r="D46"/>
  <c r="E46"/>
  <c r="F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5"/>
  <c r="F47"/>
  <c r="F48"/>
  <c r="F49"/>
  <c r="F52"/>
  <c r="F53"/>
  <c r="F54"/>
  <c r="F55"/>
  <c r="F56"/>
  <c r="F58"/>
  <c r="F59"/>
  <c r="F60"/>
  <c r="F61"/>
  <c r="F62"/>
  <c r="F64"/>
  <c r="F65"/>
  <c r="F66"/>
  <c r="F72"/>
  <c r="F73"/>
  <c r="F74"/>
  <c r="F76"/>
  <c r="F77"/>
  <c r="F78"/>
  <c r="F79"/>
  <c r="F81"/>
  <c r="F82"/>
  <c r="F83"/>
  <c r="F84"/>
  <c r="F86"/>
  <c r="F87"/>
  <c r="F88"/>
  <c r="F89"/>
  <c r="F90"/>
  <c r="F92"/>
  <c r="F93"/>
  <c r="F94"/>
  <c r="F95"/>
  <c r="F96"/>
  <c r="F97"/>
  <c r="F8"/>
  <c r="D32"/>
  <c r="F32" s="1"/>
  <c r="E32"/>
  <c r="D23"/>
  <c r="D34" s="1"/>
  <c r="E23"/>
  <c r="F23"/>
  <c r="D14"/>
  <c r="D20" s="1"/>
  <c r="E14"/>
  <c r="E20" s="1"/>
  <c r="F80" l="1"/>
  <c r="E91"/>
  <c r="E98" s="1"/>
  <c r="F63"/>
  <c r="D91"/>
  <c r="D98" s="1"/>
  <c r="F98" s="1"/>
  <c r="F14"/>
  <c r="D68"/>
  <c r="E34"/>
  <c r="E51" s="1"/>
  <c r="E70" s="1"/>
  <c r="E68"/>
  <c r="E71" s="1"/>
  <c r="F57"/>
  <c r="F132" i="38"/>
  <c r="F46" i="39"/>
  <c r="D51"/>
  <c r="F20"/>
  <c r="D69"/>
  <c r="F50"/>
  <c r="F67"/>
  <c r="F75"/>
  <c r="F34"/>
  <c r="D99" l="1"/>
  <c r="F91"/>
  <c r="E69"/>
  <c r="E99" s="1"/>
  <c r="D71"/>
  <c r="F71" s="1"/>
  <c r="F68"/>
  <c r="F51"/>
  <c r="D70"/>
  <c r="F70" s="1"/>
  <c r="B34" i="8"/>
  <c r="D34" s="1"/>
  <c r="B28"/>
  <c r="D28" s="1"/>
  <c r="B24"/>
  <c r="D24" s="1"/>
  <c r="B20"/>
  <c r="D20" s="1"/>
  <c r="B12"/>
  <c r="D12" s="1"/>
  <c r="F69" i="39" l="1"/>
  <c r="F99"/>
  <c r="B29" i="8"/>
  <c r="D29" s="1"/>
</calcChain>
</file>

<file path=xl/sharedStrings.xml><?xml version="1.0" encoding="utf-8"?>
<sst xmlns="http://schemas.openxmlformats.org/spreadsheetml/2006/main" count="1648" uniqueCount="525">
  <si>
    <t>ÖNKORMÁNYZATI ELŐIRÁNYZATOK</t>
  </si>
  <si>
    <t>MINDÖSSZESEN</t>
  </si>
  <si>
    <t>ÖSSZESEN</t>
  </si>
  <si>
    <t>ÖSSZESEN:</t>
  </si>
  <si>
    <t>eredeti ei.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</si>
  <si>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</si>
  <si>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</si>
  <si>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</si>
  <si>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</si>
  <si>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</si>
  <si>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</si>
  <si>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</si>
  <si>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</si>
  <si>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</si>
  <si>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</si>
  <si>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</si>
  <si>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</si>
  <si>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</si>
  <si>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</si>
  <si>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</si>
  <si>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</si>
  <si>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</si>
  <si>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</si>
  <si>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</si>
  <si>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</si>
  <si>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</si>
  <si>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</si>
  <si>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</si>
  <si>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</si>
  <si>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</si>
  <si>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</si>
  <si>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</si>
  <si>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</si>
  <si>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</si>
  <si>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</si>
  <si>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</si>
  <si>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</si>
  <si>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</si>
  <si>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</si>
  <si>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</si>
  <si>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</si>
  <si>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</si>
  <si>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</si>
  <si>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</si>
  <si>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</si>
  <si>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</si>
  <si>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</si>
  <si>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</si>
  <si>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</si>
  <si>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</si>
  <si>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</si>
  <si>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</si>
  <si>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</si>
  <si>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</si>
  <si>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</si>
  <si>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</si>
  <si>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</si>
  <si>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</si>
  <si>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</si>
  <si>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</si>
  <si>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</si>
  <si>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</si>
  <si>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</si>
  <si>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</si>
  <si>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</si>
  <si>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</si>
  <si>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</si>
  <si>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</si>
  <si>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</si>
  <si>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</si>
  <si>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</si>
  <si>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</si>
  <si>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</si>
  <si>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</si>
  <si>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</si>
  <si>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</si>
  <si>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</si>
  <si>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</si>
  <si>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</si>
  <si>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</si>
  <si>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</si>
  <si>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</si>
  <si>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</si>
  <si>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</si>
  <si>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</si>
  <si>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</si>
  <si>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</si>
  <si>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</si>
  <si>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</si>
  <si>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</si>
  <si>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</si>
  <si>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</si>
  <si>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</si>
  <si>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</si>
  <si>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</si>
  <si>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</si>
  <si>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</si>
  <si>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</si>
  <si>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</si>
  <si>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</si>
  <si>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</si>
  <si>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</si>
  <si>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</si>
  <si>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</si>
  <si>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</si>
  <si>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</si>
  <si>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</si>
  <si>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</si>
  <si>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</si>
  <si>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</si>
  <si>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</si>
  <si>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</si>
  <si>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</si>
  <si>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</si>
  <si>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</si>
  <si>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</si>
  <si>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</si>
  <si>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</si>
  <si>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</si>
  <si>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</si>
  <si>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</si>
  <si>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</si>
  <si>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</si>
  <si>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</si>
  <si>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</si>
  <si>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</si>
  <si>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</si>
  <si>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</si>
  <si>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</si>
  <si>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</si>
  <si>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</si>
  <si>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</si>
  <si>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</si>
  <si>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</si>
  <si>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</si>
  <si>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</si>
  <si>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</si>
  <si>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</si>
  <si>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</si>
  <si>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</si>
  <si>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</si>
  <si>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</si>
  <si>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</si>
  <si>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</si>
  <si>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</si>
  <si>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</si>
  <si>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</si>
  <si>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</si>
  <si>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</si>
  <si>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</si>
  <si>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</si>
  <si>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</si>
  <si>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</si>
  <si>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</si>
  <si>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</si>
  <si>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</si>
  <si>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</si>
  <si>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</si>
  <si>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</si>
  <si>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</si>
  <si>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</si>
  <si>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</si>
  <si>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</si>
  <si>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</si>
  <si>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</si>
  <si>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</si>
  <si>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</si>
  <si>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</si>
  <si>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</si>
  <si>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</si>
  <si>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</si>
  <si>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</si>
  <si>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</si>
  <si>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</si>
  <si>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</si>
  <si>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</si>
  <si>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</si>
  <si>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</si>
  <si>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</si>
  <si>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</si>
  <si>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</si>
  <si>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</si>
  <si>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</si>
  <si>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</si>
  <si>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</si>
  <si>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</si>
  <si>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</si>
  <si>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</si>
  <si>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</si>
  <si>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</si>
  <si>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</si>
  <si>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</si>
  <si>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</si>
  <si>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</si>
  <si>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</si>
  <si>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</si>
  <si>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</si>
  <si>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</si>
  <si>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</si>
  <si>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</si>
  <si>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</si>
  <si>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</si>
  <si>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</si>
  <si>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</si>
  <si>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</si>
  <si>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</si>
  <si>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</si>
  <si>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</si>
  <si>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</si>
  <si>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</si>
  <si>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</si>
  <si>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</si>
  <si>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</si>
  <si>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</si>
  <si>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</si>
  <si>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</si>
  <si>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</si>
  <si>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</si>
  <si>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</si>
  <si>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</si>
  <si>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</si>
  <si>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</si>
  <si>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</si>
  <si>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</si>
  <si>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</si>
  <si>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</si>
  <si>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</si>
  <si>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</si>
  <si>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</si>
  <si>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</si>
  <si>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</si>
  <si>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</si>
  <si>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</si>
  <si>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</si>
  <si>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</si>
  <si>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</si>
  <si>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</si>
  <si>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</si>
  <si>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</si>
  <si>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</si>
  <si>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</si>
  <si>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</si>
  <si>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</si>
  <si>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</si>
  <si>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</si>
  <si>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</si>
  <si>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</si>
  <si>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</si>
  <si>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</si>
  <si>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</si>
  <si>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</si>
  <si>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</si>
  <si>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</si>
  <si>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</si>
  <si>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</si>
  <si>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</si>
  <si>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</si>
  <si>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</si>
  <si>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</si>
  <si>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</si>
  <si>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</si>
  <si>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</si>
  <si>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</si>
  <si>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</si>
  <si>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</si>
  <si>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</si>
  <si>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</si>
  <si>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</si>
  <si>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</si>
  <si>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</si>
  <si>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</si>
  <si>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</si>
  <si>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</si>
  <si>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</si>
  <si>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</si>
  <si>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</si>
  <si>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</si>
  <si>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</si>
  <si>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</si>
  <si>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</si>
  <si>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</si>
  <si>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</si>
  <si>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</si>
  <si>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</si>
  <si>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</si>
  <si>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</si>
  <si>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</si>
  <si>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</si>
  <si>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</si>
  <si>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</si>
  <si>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</si>
  <si>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</si>
  <si>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</si>
  <si>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</si>
  <si>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</si>
  <si>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</si>
  <si>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</si>
  <si>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</si>
  <si>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</si>
  <si>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</si>
  <si>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</si>
  <si>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</si>
  <si>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</si>
  <si>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</si>
  <si>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</si>
  <si>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</si>
  <si>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</si>
  <si>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</si>
  <si>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</si>
  <si>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</si>
  <si>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</si>
  <si>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</si>
  <si>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</si>
  <si>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</si>
  <si>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</si>
  <si>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</si>
  <si>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</si>
  <si>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</si>
  <si>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</si>
  <si>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</si>
  <si>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</si>
  <si>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</si>
  <si>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</si>
  <si>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</si>
  <si>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</si>
  <si>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</si>
  <si>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</si>
  <si>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</si>
  <si>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</si>
  <si>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</si>
  <si>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</si>
  <si>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</si>
  <si>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</si>
  <si>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</si>
  <si>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</si>
  <si>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</si>
  <si>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</si>
  <si>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</si>
  <si>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</si>
  <si>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</si>
  <si>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</si>
  <si>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</si>
  <si>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</si>
  <si>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</si>
  <si>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</si>
  <si>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</si>
  <si>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</si>
  <si>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</si>
  <si>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</si>
  <si>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</si>
  <si>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</si>
  <si>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</si>
  <si>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</si>
  <si>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</si>
  <si>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</si>
  <si>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</si>
  <si>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</si>
  <si>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</si>
  <si>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</si>
  <si>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</si>
  <si>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</si>
  <si>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</si>
  <si>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</si>
  <si>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</si>
  <si>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</si>
  <si>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</si>
  <si>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</si>
  <si>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</si>
  <si>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</si>
  <si>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</si>
  <si>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</si>
  <si>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</si>
  <si>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</si>
  <si>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</si>
  <si>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</si>
  <si>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</si>
  <si>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</si>
  <si>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</si>
  <si>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</si>
  <si>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</si>
  <si>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</si>
  <si>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</si>
  <si>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</si>
  <si>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</si>
  <si>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</si>
  <si>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</si>
  <si>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</si>
  <si>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</si>
  <si>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</si>
  <si>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</si>
  <si>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</si>
  <si>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</si>
  <si>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</si>
  <si>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</si>
  <si>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</si>
  <si>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</si>
  <si>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</si>
  <si>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</si>
  <si>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</si>
  <si>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</si>
  <si>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</si>
  <si>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</si>
  <si>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</si>
  <si>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</si>
  <si>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</si>
  <si>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</si>
  <si>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</si>
  <si>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</si>
  <si>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</si>
  <si>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</si>
  <si>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</si>
  <si>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</si>
  <si>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</si>
  <si>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</si>
  <si>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</si>
  <si>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</si>
  <si>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</si>
  <si>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</si>
  <si>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</si>
  <si>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</si>
  <si>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</si>
  <si>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</si>
  <si>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</si>
  <si>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</si>
  <si>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</si>
  <si>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</si>
  <si>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</si>
  <si>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</si>
  <si>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</si>
  <si>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</si>
  <si>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</si>
  <si>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</si>
  <si>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</si>
  <si>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</si>
  <si>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</si>
  <si>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</si>
  <si>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</si>
  <si>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</si>
  <si>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</si>
  <si>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</si>
  <si>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</si>
  <si>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</si>
  <si>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</si>
  <si>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</si>
  <si>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</si>
  <si>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</si>
  <si>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</si>
  <si>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</si>
  <si>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</si>
  <si>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</si>
  <si>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</si>
  <si>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</si>
  <si>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</si>
  <si>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</si>
  <si>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</si>
  <si>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</si>
  <si>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</si>
  <si>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</si>
  <si>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</si>
  <si>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</si>
  <si>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</si>
  <si>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</si>
  <si>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</si>
  <si>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</si>
  <si>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Megnevezés</t>
  </si>
  <si>
    <t>EREDETI ELŐIRÁNYZAT</t>
  </si>
  <si>
    <t>önkormányzatok és költségvetési szervei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</si>
  <si>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</si>
  <si>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</si>
  <si>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</si>
  <si>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</si>
  <si>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</si>
  <si>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</si>
  <si>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</si>
  <si>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</si>
  <si>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</si>
  <si>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</si>
  <si>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</si>
  <si>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Támogatások, kölcsönök bevételei (Ft)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</si>
  <si>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</si>
  <si>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</si>
  <si>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</si>
  <si>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</si>
  <si>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</si>
  <si>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</si>
  <si>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</si>
  <si>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</si>
  <si>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</si>
  <si>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</si>
  <si>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</si>
  <si>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</si>
  <si>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</si>
  <si>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</si>
  <si>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</si>
  <si>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</si>
  <si>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</si>
  <si>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</si>
  <si>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</si>
  <si>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</si>
  <si>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</si>
  <si>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</si>
  <si>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Sorkifalud ÖNKORMÁNYZATI ELŐIRÁNYZATOK</t>
  </si>
  <si>
    <t>Sorkifalud Önkormányzat 2020. évi költségvetése</t>
  </si>
  <si>
    <t>Sorkifaludi Közös Önkormányzati Hivatal előirányzata</t>
  </si>
  <si>
    <t>Sorkifalud Község Önkormányzata előirányzatai</t>
  </si>
  <si>
    <t>Sorkifalud Község Önkormányzata és költségvetési szervei előirányzatai összesen</t>
  </si>
  <si>
    <t>Sorkifalud Közös Önkormányzati Hivatal előirányzatai</t>
  </si>
  <si>
    <t>Sorkifalud és költségvetési szervei előirányzatai összesen</t>
  </si>
  <si>
    <t>Költségvetési engedélyezett létszámkeret (álláshely) (fő) HIVATAL</t>
  </si>
  <si>
    <t>Irányító szervi támogatások folyósítása (Ft)</t>
  </si>
  <si>
    <t>Központi, irányító szervi támogatások folyósítása működési célra</t>
  </si>
  <si>
    <t>Központi, irányító szervi támogatások folyósítása felhalmozási célra</t>
  </si>
  <si>
    <t>Sorkifaludi Közös Önkormányzati Hivatal</t>
  </si>
  <si>
    <t>Sorkifalud Község Önkormányzata</t>
  </si>
  <si>
    <t>Önkormányzat 2020. évi költségvetése</t>
  </si>
  <si>
    <t>MÓDOSÍTOTT ELŐIRÁNYZAT I.</t>
  </si>
  <si>
    <t>1A. melléklet a 6/2020. (IV. 6.) önkormányzati rendelethez</t>
  </si>
  <si>
    <t>1B. melléklet a 6/2020. (IV. 6.) önkormányzati rendelethez</t>
  </si>
  <si>
    <t>1. melléklet a 6/2020. (IV. 6.) önkormányzati rendelethez</t>
  </si>
  <si>
    <t>2A. melléklet a 6/2020. (IV. 6.) önkormányzati rendelethez</t>
  </si>
  <si>
    <t>2B. melléklet a 6/2020. (IV. 6.) önkormányzati rendelethez</t>
  </si>
  <si>
    <t>2. melléklet a 6/2020. (IV. 6.) önkormányzati rendelethez</t>
  </si>
  <si>
    <t>3. melléklet a 6/2020 (IV. 6.) önkormányzati rendelethez</t>
  </si>
  <si>
    <t>4. melléklet a 6/2020. (IV. 6.) önkormányzati rendelethez</t>
  </si>
  <si>
    <t>5. melléklet a 6/2020. (IV. 6.)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</si>
</sst>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4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i/>
      <sz val="11"/>
      <name val="Bookman Old Styl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4" fillId="0" borderId="0"/>
    <xf numFmtId="0" fontId="11" fillId="0" borderId="0"/>
  </cellStyleXfs>
  <cellXfs count="165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5" fillId="0" borderId="1" xfId="5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21" fillId="0" borderId="0" xfId="0" applyFont="1"/>
    <xf numFmtId="3" fontId="0" fillId="0" borderId="1" xfId="0" applyNumberFormat="1" applyBorder="1"/>
    <xf numFmtId="0" fontId="13" fillId="0" borderId="0" xfId="0" applyFont="1"/>
    <xf numFmtId="0" fontId="27" fillId="0" borderId="0" xfId="0" applyFont="1"/>
    <xf numFmtId="3" fontId="27" fillId="0" borderId="1" xfId="0" applyNumberFormat="1" applyFont="1" applyBorder="1"/>
    <xf numFmtId="0" fontId="9" fillId="0" borderId="1" xfId="0" applyFont="1" applyBorder="1"/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3" fontId="28" fillId="0" borderId="1" xfId="0" applyNumberFormat="1" applyFont="1" applyBorder="1"/>
    <xf numFmtId="3" fontId="30" fillId="0" borderId="1" xfId="0" applyNumberFormat="1" applyFont="1" applyBorder="1"/>
    <xf numFmtId="3" fontId="29" fillId="0" borderId="1" xfId="0" applyNumberFormat="1" applyFont="1" applyBorder="1"/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left" vertical="center"/>
    </xf>
    <xf numFmtId="165" fontId="4" fillId="3" borderId="1" xfId="0" applyNumberFormat="1" applyFont="1" applyFill="1" applyBorder="1" applyAlignment="1">
      <alignment vertical="center"/>
    </xf>
    <xf numFmtId="3" fontId="30" fillId="3" borderId="1" xfId="0" applyNumberFormat="1" applyFont="1" applyFill="1" applyBorder="1"/>
    <xf numFmtId="0" fontId="7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/>
    <xf numFmtId="0" fontId="7" fillId="3" borderId="1" xfId="0" applyFont="1" applyFill="1" applyBorder="1" applyAlignment="1">
      <alignment horizontal="left" vertical="center" wrapText="1"/>
    </xf>
    <xf numFmtId="3" fontId="31" fillId="4" borderId="1" xfId="0" applyNumberFormat="1" applyFont="1" applyFill="1" applyBorder="1"/>
    <xf numFmtId="3" fontId="32" fillId="4" borderId="1" xfId="0" applyNumberFormat="1" applyFont="1" applyFill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" fontId="34" fillId="0" borderId="1" xfId="0" applyNumberFormat="1" applyFont="1" applyBorder="1"/>
    <xf numFmtId="3" fontId="9" fillId="0" borderId="1" xfId="0" applyNumberFormat="1" applyFont="1" applyBorder="1"/>
    <xf numFmtId="3" fontId="33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33" fillId="0" borderId="0" xfId="0" applyFont="1"/>
    <xf numFmtId="0" fontId="33" fillId="0" borderId="0" xfId="0" applyFont="1" applyBorder="1"/>
    <xf numFmtId="3" fontId="12" fillId="0" borderId="1" xfId="0" applyNumberFormat="1" applyFont="1" applyBorder="1"/>
    <xf numFmtId="3" fontId="34" fillId="3" borderId="1" xfId="0" applyNumberFormat="1" applyFont="1" applyFill="1" applyBorder="1"/>
    <xf numFmtId="3" fontId="9" fillId="3" borderId="1" xfId="0" applyNumberFormat="1" applyFont="1" applyFill="1" applyBorder="1"/>
    <xf numFmtId="3" fontId="8" fillId="3" borderId="1" xfId="0" applyNumberFormat="1" applyFont="1" applyFill="1" applyBorder="1"/>
    <xf numFmtId="3" fontId="34" fillId="4" borderId="1" xfId="0" applyNumberFormat="1" applyFont="1" applyFill="1" applyBorder="1"/>
    <xf numFmtId="3" fontId="9" fillId="4" borderId="1" xfId="0" applyNumberFormat="1" applyFont="1" applyFill="1" applyBorder="1"/>
    <xf numFmtId="0" fontId="19" fillId="5" borderId="1" xfId="0" applyFont="1" applyFill="1" applyBorder="1"/>
    <xf numFmtId="165" fontId="9" fillId="5" borderId="1" xfId="0" applyNumberFormat="1" applyFont="1" applyFill="1" applyBorder="1" applyAlignment="1">
      <alignment vertical="center"/>
    </xf>
    <xf numFmtId="3" fontId="33" fillId="5" borderId="1" xfId="0" applyNumberFormat="1" applyFont="1" applyFill="1" applyBorder="1"/>
    <xf numFmtId="3" fontId="35" fillId="5" borderId="1" xfId="0" applyNumberFormat="1" applyFont="1" applyFill="1" applyBorder="1"/>
    <xf numFmtId="0" fontId="9" fillId="5" borderId="1" xfId="0" applyFont="1" applyFill="1" applyBorder="1" applyAlignment="1">
      <alignment horizontal="left" vertical="center"/>
    </xf>
    <xf numFmtId="3" fontId="0" fillId="5" borderId="1" xfId="0" applyNumberFormat="1" applyFill="1" applyBorder="1"/>
    <xf numFmtId="3" fontId="36" fillId="5" borderId="1" xfId="0" applyNumberFormat="1" applyFont="1" applyFill="1" applyBorder="1"/>
    <xf numFmtId="0" fontId="4" fillId="6" borderId="1" xfId="0" applyFont="1" applyFill="1" applyBorder="1"/>
    <xf numFmtId="0" fontId="4" fillId="6" borderId="1" xfId="0" applyFont="1" applyFill="1" applyBorder="1" applyAlignment="1">
      <alignment horizontal="left" vertical="center"/>
    </xf>
    <xf numFmtId="3" fontId="27" fillId="6" borderId="1" xfId="0" applyNumberFormat="1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/>
    <xf numFmtId="0" fontId="1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wrapText="1"/>
    </xf>
    <xf numFmtId="3" fontId="33" fillId="0" borderId="3" xfId="0" applyNumberFormat="1" applyFont="1" applyBorder="1"/>
    <xf numFmtId="3" fontId="34" fillId="0" borderId="3" xfId="0" applyNumberFormat="1" applyFont="1" applyBorder="1"/>
    <xf numFmtId="3" fontId="33" fillId="5" borderId="3" xfId="0" applyNumberFormat="1" applyFont="1" applyFill="1" applyBorder="1"/>
    <xf numFmtId="3" fontId="34" fillId="3" borderId="3" xfId="0" applyNumberFormat="1" applyFont="1" applyFill="1" applyBorder="1"/>
    <xf numFmtId="3" fontId="34" fillId="4" borderId="3" xfId="0" applyNumberFormat="1" applyFont="1" applyFill="1" applyBorder="1"/>
    <xf numFmtId="0" fontId="3" fillId="0" borderId="4" xfId="0" applyFont="1" applyBorder="1" applyAlignment="1">
      <alignment horizontal="center" wrapText="1"/>
    </xf>
    <xf numFmtId="3" fontId="33" fillId="0" borderId="4" xfId="0" applyNumberFormat="1" applyFont="1" applyBorder="1"/>
    <xf numFmtId="3" fontId="34" fillId="0" borderId="4" xfId="0" applyNumberFormat="1" applyFont="1" applyBorder="1"/>
    <xf numFmtId="3" fontId="34" fillId="3" borderId="4" xfId="0" applyNumberFormat="1" applyFont="1" applyFill="1" applyBorder="1"/>
    <xf numFmtId="3" fontId="8" fillId="0" borderId="4" xfId="0" applyNumberFormat="1" applyFont="1" applyBorder="1"/>
    <xf numFmtId="3" fontId="8" fillId="3" borderId="4" xfId="0" applyNumberFormat="1" applyFont="1" applyFill="1" applyBorder="1"/>
    <xf numFmtId="3" fontId="34" fillId="4" borderId="4" xfId="0" applyNumberFormat="1" applyFont="1" applyFill="1" applyBorder="1"/>
    <xf numFmtId="3" fontId="0" fillId="0" borderId="3" xfId="0" applyNumberFormat="1" applyBorder="1"/>
    <xf numFmtId="3" fontId="27" fillId="0" borderId="3" xfId="0" applyNumberFormat="1" applyFont="1" applyBorder="1"/>
    <xf numFmtId="3" fontId="30" fillId="0" borderId="3" xfId="0" applyNumberFormat="1" applyFont="1" applyBorder="1"/>
    <xf numFmtId="3" fontId="0" fillId="5" borderId="3" xfId="0" applyNumberFormat="1" applyFill="1" applyBorder="1"/>
    <xf numFmtId="3" fontId="30" fillId="3" borderId="3" xfId="0" applyNumberFormat="1" applyFont="1" applyFill="1" applyBorder="1"/>
    <xf numFmtId="3" fontId="27" fillId="6" borderId="3" xfId="0" applyNumberFormat="1" applyFont="1" applyFill="1" applyBorder="1"/>
    <xf numFmtId="3" fontId="32" fillId="4" borderId="3" xfId="0" applyNumberFormat="1" applyFont="1" applyFill="1" applyBorder="1"/>
    <xf numFmtId="3" fontId="0" fillId="0" borderId="4" xfId="0" applyNumberFormat="1" applyBorder="1"/>
    <xf numFmtId="3" fontId="27" fillId="0" borderId="4" xfId="0" applyNumberFormat="1" applyFont="1" applyBorder="1"/>
    <xf numFmtId="3" fontId="30" fillId="0" borderId="4" xfId="0" applyNumberFormat="1" applyFont="1" applyBorder="1"/>
    <xf numFmtId="3" fontId="36" fillId="5" borderId="4" xfId="0" applyNumberFormat="1" applyFont="1" applyFill="1" applyBorder="1"/>
    <xf numFmtId="3" fontId="30" fillId="3" borderId="4" xfId="0" applyNumberFormat="1" applyFont="1" applyFill="1" applyBorder="1"/>
    <xf numFmtId="3" fontId="27" fillId="6" borderId="4" xfId="0" applyNumberFormat="1" applyFont="1" applyFill="1" applyBorder="1"/>
    <xf numFmtId="3" fontId="31" fillId="4" borderId="4" xfId="0" applyNumberFormat="1" applyFont="1" applyFill="1" applyBorder="1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3" fillId="5" borderId="4" xfId="0" applyNumberFormat="1" applyFont="1" applyFill="1" applyBorder="1"/>
    <xf numFmtId="0" fontId="0" fillId="0" borderId="0" xfId="0" applyAlignment="1">
      <alignment horizontal="right"/>
    </xf>
    <xf numFmtId="0" fontId="28" fillId="0" borderId="0" xfId="0" applyFont="1" applyAlignment="1"/>
    <xf numFmtId="0" fontId="28" fillId="0" borderId="0" xfId="0" applyFont="1" applyAlignment="1">
      <alignment horizontal="center" wrapText="1"/>
    </xf>
    <xf numFmtId="0" fontId="28" fillId="0" borderId="0" xfId="0" applyFont="1"/>
    <xf numFmtId="0" fontId="8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3" fontId="28" fillId="0" borderId="4" xfId="0" applyNumberFormat="1" applyFont="1" applyBorder="1"/>
    <xf numFmtId="3" fontId="29" fillId="0" borderId="4" xfId="0" applyNumberFormat="1" applyFont="1" applyBorder="1"/>
    <xf numFmtId="3" fontId="37" fillId="0" borderId="4" xfId="0" applyNumberFormat="1" applyFont="1" applyBorder="1"/>
    <xf numFmtId="3" fontId="38" fillId="5" borderId="4" xfId="0" applyNumberFormat="1" applyFont="1" applyFill="1" applyBorder="1"/>
    <xf numFmtId="3" fontId="37" fillId="3" borderId="4" xfId="0" applyNumberFormat="1" applyFont="1" applyFill="1" applyBorder="1"/>
    <xf numFmtId="3" fontId="29" fillId="6" borderId="4" xfId="0" applyNumberFormat="1" applyFont="1" applyFill="1" applyBorder="1"/>
    <xf numFmtId="3" fontId="39" fillId="4" borderId="4" xfId="0" applyNumberFormat="1" applyFont="1" applyFill="1" applyBorder="1"/>
    <xf numFmtId="3" fontId="12" fillId="0" borderId="4" xfId="0" applyNumberFormat="1" applyFont="1" applyBorder="1"/>
    <xf numFmtId="3" fontId="12" fillId="0" borderId="4" xfId="0" applyNumberFormat="1" applyFont="1" applyFill="1" applyBorder="1"/>
    <xf numFmtId="3" fontId="40" fillId="5" borderId="4" xfId="0" applyNumberFormat="1" applyFont="1" applyFill="1" applyBorder="1"/>
    <xf numFmtId="3" fontId="8" fillId="4" borderId="4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K181"/>
  <sheetViews>
    <sheetView tabSelected="1" topLeftCell="B1" zoomScaleNormal="100" workbookViewId="0">
      <selection activeCell="C1" sqref="C1:K1"/>
    </sheetView>
  </sheetViews>
  <sheetFormatPr defaultRowHeight="15"/>
  <cols>
    <col min="1" max="1" width="105.140625" customWidth="1"/>
    <col min="3" max="3" width="15.7109375" bestFit="1" customWidth="1"/>
    <col min="4" max="4" width="14.140625" bestFit="1" customWidth="1"/>
    <col min="5" max="5" width="15.85546875" bestFit="1" customWidth="1"/>
    <col min="6" max="6" width="15.7109375" bestFit="1" customWidth="1"/>
    <col min="7" max="7" width="15.7109375" style="135" bestFit="1" customWidth="1"/>
    <col min="8" max="8" width="10.5703125" bestFit="1" customWidth="1"/>
    <col min="10" max="10" width="15.7109375" bestFit="1" customWidth="1"/>
    <col min="11" max="11" width="6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>
      <c r="C1" s="155" t="s">
        <v>516</v>
      </c>
      <c r="D1" s="155"/>
      <c r="E1" s="155"/>
      <c r="F1" s="155"/>
      <c r="G1" s="155"/>
      <c r="H1" s="155"/>
      <c r="I1" s="155"/>
      <c r="J1" s="155"/>
      <c r="K1" s="155"/>
    </row>
    <row r="3" spans="1:11" ht="21" customHeight="1">
      <c r="A3" s="151" t="s">
        <v>502</v>
      </c>
      <c r="B3" s="152"/>
      <c r="C3" s="152"/>
      <c r="D3" s="152"/>
      <c r="E3" s="152"/>
      <c r="F3" s="153"/>
    </row>
    <row r="4" spans="1:11" ht="18.75" customHeight="1">
      <c r="A4" s="154" t="s">
        <v>476</v>
      </c>
      <c r="B4" s="152"/>
      <c r="C4" s="152"/>
      <c r="D4" s="152"/>
      <c r="E4" s="152"/>
      <c r="F4" s="153"/>
    </row>
    <row r="5" spans="1:11" ht="18">
      <c r="A5" s="44"/>
    </row>
    <row r="6" spans="1:11">
      <c r="A6" s="48" t="s">
        <v>504</v>
      </c>
      <c r="B6" s="17"/>
      <c r="C6" s="149" t="s">
        <v>465</v>
      </c>
      <c r="D6" s="149"/>
      <c r="E6" s="149"/>
      <c r="F6" s="150"/>
      <c r="G6" s="156" t="s">
        <v>515</v>
      </c>
      <c r="H6" s="149"/>
      <c r="I6" s="149"/>
      <c r="J6" s="149"/>
    </row>
    <row r="7" spans="1:11" ht="60">
      <c r="A7" s="2" t="s">
        <v>14</v>
      </c>
      <c r="B7" s="3" t="s">
        <v>15</v>
      </c>
      <c r="C7" s="45" t="s">
        <v>435</v>
      </c>
      <c r="D7" s="45" t="s">
        <v>436</v>
      </c>
      <c r="E7" s="45" t="s">
        <v>8</v>
      </c>
      <c r="F7" s="102" t="s">
        <v>2</v>
      </c>
      <c r="G7" s="137" t="s">
        <v>435</v>
      </c>
      <c r="H7" s="45" t="s">
        <v>436</v>
      </c>
      <c r="I7" s="45" t="s">
        <v>8</v>
      </c>
      <c r="J7" s="46" t="s">
        <v>2</v>
      </c>
    </row>
    <row r="8" spans="1:11" ht="15.75" customHeight="1">
      <c r="A8" s="18" t="s">
        <v>16</v>
      </c>
      <c r="B8" s="19" t="s">
        <v>17</v>
      </c>
      <c r="C8" s="73">
        <v>7890000</v>
      </c>
      <c r="D8" s="74">
        <v>0</v>
      </c>
      <c r="E8" s="74">
        <v>0</v>
      </c>
      <c r="F8" s="103">
        <f>SUM(C8:E8)</f>
        <v>7890000</v>
      </c>
      <c r="G8" s="145">
        <v>7890000</v>
      </c>
      <c r="H8" s="74">
        <v>0</v>
      </c>
      <c r="I8" s="74">
        <v>0</v>
      </c>
      <c r="J8" s="73">
        <f>SUM(G8:I8)</f>
        <v>7890000</v>
      </c>
    </row>
    <row r="9" spans="1:11" ht="15.75" customHeight="1">
      <c r="A9" s="18" t="s">
        <v>18</v>
      </c>
      <c r="B9" s="20" t="s">
        <v>19</v>
      </c>
      <c r="C9" s="73">
        <v>150000</v>
      </c>
      <c r="D9" s="74">
        <v>0</v>
      </c>
      <c r="E9" s="74">
        <v>0</v>
      </c>
      <c r="F9" s="103">
        <f t="shared" ref="F9:F72" si="0">SUM(C9:E9)</f>
        <v>150000</v>
      </c>
      <c r="G9" s="145">
        <v>150000</v>
      </c>
      <c r="H9" s="74">
        <v>0</v>
      </c>
      <c r="I9" s="74">
        <v>0</v>
      </c>
      <c r="J9" s="73">
        <f t="shared" ref="J9:J72" si="1">SUM(G9:I9)</f>
        <v>150000</v>
      </c>
    </row>
    <row r="10" spans="1:11" ht="15.75" customHeight="1">
      <c r="A10" s="18" t="s">
        <v>20</v>
      </c>
      <c r="B10" s="20" t="s">
        <v>21</v>
      </c>
      <c r="C10" s="73">
        <v>1245000</v>
      </c>
      <c r="D10" s="74">
        <v>0</v>
      </c>
      <c r="E10" s="74">
        <v>0</v>
      </c>
      <c r="F10" s="103">
        <f t="shared" si="0"/>
        <v>1245000</v>
      </c>
      <c r="G10" s="145">
        <v>1245000</v>
      </c>
      <c r="H10" s="74">
        <v>0</v>
      </c>
      <c r="I10" s="74">
        <v>0</v>
      </c>
      <c r="J10" s="73">
        <f t="shared" si="1"/>
        <v>1245000</v>
      </c>
    </row>
    <row r="11" spans="1:11" ht="15.75" customHeight="1">
      <c r="A11" s="21" t="s">
        <v>22</v>
      </c>
      <c r="B11" s="20" t="s">
        <v>23</v>
      </c>
      <c r="C11" s="73"/>
      <c r="D11" s="74">
        <v>0</v>
      </c>
      <c r="E11" s="74">
        <v>0</v>
      </c>
      <c r="F11" s="103">
        <f t="shared" si="0"/>
        <v>0</v>
      </c>
      <c r="G11" s="145"/>
      <c r="H11" s="74">
        <v>0</v>
      </c>
      <c r="I11" s="74">
        <v>0</v>
      </c>
      <c r="J11" s="73">
        <f t="shared" si="1"/>
        <v>0</v>
      </c>
    </row>
    <row r="12" spans="1:11" ht="15.75" customHeight="1">
      <c r="A12" s="21" t="s">
        <v>24</v>
      </c>
      <c r="B12" s="20" t="s">
        <v>25</v>
      </c>
      <c r="C12" s="73"/>
      <c r="D12" s="74">
        <v>0</v>
      </c>
      <c r="E12" s="74">
        <v>0</v>
      </c>
      <c r="F12" s="103">
        <f t="shared" si="0"/>
        <v>0</v>
      </c>
      <c r="G12" s="145"/>
      <c r="H12" s="74">
        <v>0</v>
      </c>
      <c r="I12" s="74">
        <v>0</v>
      </c>
      <c r="J12" s="73">
        <f t="shared" si="1"/>
        <v>0</v>
      </c>
    </row>
    <row r="13" spans="1:11" ht="15.75" customHeight="1">
      <c r="A13" s="21" t="s">
        <v>26</v>
      </c>
      <c r="B13" s="20" t="s">
        <v>27</v>
      </c>
      <c r="C13" s="73"/>
      <c r="D13" s="74">
        <v>0</v>
      </c>
      <c r="E13" s="74">
        <v>0</v>
      </c>
      <c r="F13" s="103">
        <f t="shared" si="0"/>
        <v>0</v>
      </c>
      <c r="G13" s="145"/>
      <c r="H13" s="74">
        <v>0</v>
      </c>
      <c r="I13" s="74">
        <v>0</v>
      </c>
      <c r="J13" s="73">
        <f t="shared" si="1"/>
        <v>0</v>
      </c>
    </row>
    <row r="14" spans="1:11" ht="15.75" customHeight="1">
      <c r="A14" s="21" t="s">
        <v>28</v>
      </c>
      <c r="B14" s="20" t="s">
        <v>29</v>
      </c>
      <c r="C14" s="73"/>
      <c r="D14" s="74">
        <v>0</v>
      </c>
      <c r="E14" s="74">
        <v>0</v>
      </c>
      <c r="F14" s="103">
        <f t="shared" si="0"/>
        <v>0</v>
      </c>
      <c r="G14" s="145"/>
      <c r="H14" s="74">
        <v>0</v>
      </c>
      <c r="I14" s="74">
        <v>0</v>
      </c>
      <c r="J14" s="73">
        <f t="shared" si="1"/>
        <v>0</v>
      </c>
    </row>
    <row r="15" spans="1:11" ht="15.75" customHeight="1">
      <c r="A15" s="21" t="s">
        <v>30</v>
      </c>
      <c r="B15" s="20" t="s">
        <v>31</v>
      </c>
      <c r="C15" s="73"/>
      <c r="D15" s="74">
        <v>0</v>
      </c>
      <c r="E15" s="74">
        <v>0</v>
      </c>
      <c r="F15" s="103">
        <f t="shared" si="0"/>
        <v>0</v>
      </c>
      <c r="G15" s="145"/>
      <c r="H15" s="74">
        <v>0</v>
      </c>
      <c r="I15" s="74">
        <v>0</v>
      </c>
      <c r="J15" s="73">
        <f t="shared" si="1"/>
        <v>0</v>
      </c>
    </row>
    <row r="16" spans="1:11" ht="15.75" customHeight="1">
      <c r="A16" s="5" t="s">
        <v>32</v>
      </c>
      <c r="B16" s="20" t="s">
        <v>33</v>
      </c>
      <c r="C16" s="73"/>
      <c r="D16" s="74">
        <v>0</v>
      </c>
      <c r="E16" s="74">
        <v>0</v>
      </c>
      <c r="F16" s="103">
        <f t="shared" si="0"/>
        <v>0</v>
      </c>
      <c r="G16" s="145"/>
      <c r="H16" s="74">
        <v>0</v>
      </c>
      <c r="I16" s="74">
        <v>0</v>
      </c>
      <c r="J16" s="73">
        <f t="shared" si="1"/>
        <v>0</v>
      </c>
    </row>
    <row r="17" spans="1:10" ht="15.75" customHeight="1">
      <c r="A17" s="5" t="s">
        <v>34</v>
      </c>
      <c r="B17" s="20" t="s">
        <v>35</v>
      </c>
      <c r="C17" s="73"/>
      <c r="D17" s="74">
        <v>0</v>
      </c>
      <c r="E17" s="74">
        <v>0</v>
      </c>
      <c r="F17" s="103">
        <f t="shared" si="0"/>
        <v>0</v>
      </c>
      <c r="G17" s="145"/>
      <c r="H17" s="74">
        <v>0</v>
      </c>
      <c r="I17" s="74">
        <v>0</v>
      </c>
      <c r="J17" s="73">
        <f t="shared" si="1"/>
        <v>0</v>
      </c>
    </row>
    <row r="18" spans="1:10" ht="15.75" customHeight="1">
      <c r="A18" s="5" t="s">
        <v>36</v>
      </c>
      <c r="B18" s="20" t="s">
        <v>37</v>
      </c>
      <c r="C18" s="73"/>
      <c r="D18" s="74">
        <v>0</v>
      </c>
      <c r="E18" s="74">
        <v>0</v>
      </c>
      <c r="F18" s="103">
        <f t="shared" si="0"/>
        <v>0</v>
      </c>
      <c r="G18" s="145"/>
      <c r="H18" s="74">
        <v>0</v>
      </c>
      <c r="I18" s="74">
        <v>0</v>
      </c>
      <c r="J18" s="73">
        <f t="shared" si="1"/>
        <v>0</v>
      </c>
    </row>
    <row r="19" spans="1:10" ht="15.75" customHeight="1">
      <c r="A19" s="5" t="s">
        <v>38</v>
      </c>
      <c r="B19" s="20" t="s">
        <v>39</v>
      </c>
      <c r="C19" s="73"/>
      <c r="D19" s="74">
        <v>0</v>
      </c>
      <c r="E19" s="74">
        <v>0</v>
      </c>
      <c r="F19" s="103">
        <f t="shared" si="0"/>
        <v>0</v>
      </c>
      <c r="G19" s="145"/>
      <c r="H19" s="74">
        <v>0</v>
      </c>
      <c r="I19" s="74">
        <v>0</v>
      </c>
      <c r="J19" s="73">
        <f t="shared" si="1"/>
        <v>0</v>
      </c>
    </row>
    <row r="20" spans="1:10" ht="15.75" customHeight="1">
      <c r="A20" s="5" t="s">
        <v>315</v>
      </c>
      <c r="B20" s="20" t="s">
        <v>40</v>
      </c>
      <c r="C20" s="73">
        <v>240000</v>
      </c>
      <c r="D20" s="74">
        <v>0</v>
      </c>
      <c r="E20" s="74">
        <v>0</v>
      </c>
      <c r="F20" s="103">
        <f t="shared" si="0"/>
        <v>240000</v>
      </c>
      <c r="G20" s="145">
        <v>240000</v>
      </c>
      <c r="H20" s="74">
        <v>0</v>
      </c>
      <c r="I20" s="74">
        <v>0</v>
      </c>
      <c r="J20" s="73">
        <f t="shared" si="1"/>
        <v>240000</v>
      </c>
    </row>
    <row r="21" spans="1:10" s="41" customFormat="1" ht="15.75" customHeight="1">
      <c r="A21" s="22" t="s">
        <v>296</v>
      </c>
      <c r="B21" s="23" t="s">
        <v>41</v>
      </c>
      <c r="C21" s="71">
        <f>SUM(C8:C20)</f>
        <v>9525000</v>
      </c>
      <c r="D21" s="71">
        <f t="shared" ref="D21:E21" si="2">SUM(D8:D20)</f>
        <v>0</v>
      </c>
      <c r="E21" s="71">
        <f t="shared" si="2"/>
        <v>0</v>
      </c>
      <c r="F21" s="103">
        <f t="shared" si="0"/>
        <v>9525000</v>
      </c>
      <c r="G21" s="112">
        <f>SUM(G8:G20)</f>
        <v>9525000</v>
      </c>
      <c r="H21" s="71">
        <f t="shared" ref="H21:I21" si="3">SUM(H8:H20)</f>
        <v>0</v>
      </c>
      <c r="I21" s="71">
        <f t="shared" si="3"/>
        <v>0</v>
      </c>
      <c r="J21" s="73">
        <f t="shared" si="1"/>
        <v>9525000</v>
      </c>
    </row>
    <row r="22" spans="1:10" ht="15.75" customHeight="1">
      <c r="A22" s="5" t="s">
        <v>42</v>
      </c>
      <c r="B22" s="20" t="s">
        <v>43</v>
      </c>
      <c r="C22" s="73">
        <v>3328000</v>
      </c>
      <c r="D22" s="74">
        <v>0</v>
      </c>
      <c r="E22" s="74">
        <v>0</v>
      </c>
      <c r="F22" s="103">
        <f t="shared" si="0"/>
        <v>3328000</v>
      </c>
      <c r="G22" s="145">
        <v>3328000</v>
      </c>
      <c r="H22" s="74">
        <v>0</v>
      </c>
      <c r="I22" s="74">
        <v>0</v>
      </c>
      <c r="J22" s="73">
        <f t="shared" si="1"/>
        <v>3328000</v>
      </c>
    </row>
    <row r="23" spans="1:10" ht="15.75" customHeight="1">
      <c r="A23" s="5" t="s">
        <v>44</v>
      </c>
      <c r="B23" s="20" t="s">
        <v>45</v>
      </c>
      <c r="C23" s="73">
        <v>84500</v>
      </c>
      <c r="D23" s="74">
        <v>0</v>
      </c>
      <c r="E23" s="74">
        <v>0</v>
      </c>
      <c r="F23" s="103">
        <f t="shared" si="0"/>
        <v>84500</v>
      </c>
      <c r="G23" s="145">
        <v>84500</v>
      </c>
      <c r="H23" s="74">
        <v>0</v>
      </c>
      <c r="I23" s="74">
        <v>0</v>
      </c>
      <c r="J23" s="73">
        <f t="shared" si="1"/>
        <v>84500</v>
      </c>
    </row>
    <row r="24" spans="1:10" ht="15.75" customHeight="1">
      <c r="A24" s="6" t="s">
        <v>46</v>
      </c>
      <c r="B24" s="20" t="s">
        <v>47</v>
      </c>
      <c r="C24" s="73">
        <v>350000</v>
      </c>
      <c r="D24" s="74">
        <v>0</v>
      </c>
      <c r="E24" s="74">
        <v>0</v>
      </c>
      <c r="F24" s="103">
        <f t="shared" si="0"/>
        <v>350000</v>
      </c>
      <c r="G24" s="145">
        <v>350000</v>
      </c>
      <c r="H24" s="74">
        <v>0</v>
      </c>
      <c r="I24" s="74">
        <v>0</v>
      </c>
      <c r="J24" s="73">
        <f t="shared" si="1"/>
        <v>350000</v>
      </c>
    </row>
    <row r="25" spans="1:10" s="41" customFormat="1" ht="15.75" customHeight="1">
      <c r="A25" s="7" t="s">
        <v>297</v>
      </c>
      <c r="B25" s="23" t="s">
        <v>48</v>
      </c>
      <c r="C25" s="71">
        <f>SUM(C22:C24)</f>
        <v>3762500</v>
      </c>
      <c r="D25" s="71">
        <f t="shared" ref="D25:E25" si="4">SUM(D22:D24)</f>
        <v>0</v>
      </c>
      <c r="E25" s="71">
        <f t="shared" si="4"/>
        <v>0</v>
      </c>
      <c r="F25" s="104">
        <f t="shared" si="0"/>
        <v>3762500</v>
      </c>
      <c r="G25" s="112">
        <f>SUM(G22:G24)</f>
        <v>3762500</v>
      </c>
      <c r="H25" s="71">
        <f t="shared" ref="H25:I25" si="5">SUM(H22:H24)</f>
        <v>0</v>
      </c>
      <c r="I25" s="71">
        <f t="shared" si="5"/>
        <v>0</v>
      </c>
      <c r="J25" s="71">
        <f t="shared" si="1"/>
        <v>3762500</v>
      </c>
    </row>
    <row r="26" spans="1:10" s="41" customFormat="1" ht="15.75" customHeight="1">
      <c r="A26" s="31" t="s">
        <v>341</v>
      </c>
      <c r="B26" s="32" t="s">
        <v>49</v>
      </c>
      <c r="C26" s="71">
        <f>C21+C25</f>
        <v>13287500</v>
      </c>
      <c r="D26" s="71">
        <f t="shared" ref="D26:E26" si="6">D21+D25</f>
        <v>0</v>
      </c>
      <c r="E26" s="71">
        <f t="shared" si="6"/>
        <v>0</v>
      </c>
      <c r="F26" s="104">
        <f t="shared" si="0"/>
        <v>13287500</v>
      </c>
      <c r="G26" s="112">
        <f>G21+G25</f>
        <v>13287500</v>
      </c>
      <c r="H26" s="71">
        <f t="shared" ref="H26:I26" si="7">H21+H25</f>
        <v>0</v>
      </c>
      <c r="I26" s="71">
        <f t="shared" si="7"/>
        <v>0</v>
      </c>
      <c r="J26" s="71">
        <f t="shared" si="1"/>
        <v>13287500</v>
      </c>
    </row>
    <row r="27" spans="1:10" s="41" customFormat="1" ht="15.75" customHeight="1">
      <c r="A27" s="27" t="s">
        <v>316</v>
      </c>
      <c r="B27" s="32" t="s">
        <v>50</v>
      </c>
      <c r="C27" s="71">
        <v>2393000</v>
      </c>
      <c r="D27" s="72">
        <v>0</v>
      </c>
      <c r="E27" s="72">
        <v>0</v>
      </c>
      <c r="F27" s="104">
        <f t="shared" si="0"/>
        <v>2393000</v>
      </c>
      <c r="G27" s="112">
        <v>2393000</v>
      </c>
      <c r="H27" s="72">
        <v>0</v>
      </c>
      <c r="I27" s="72">
        <v>0</v>
      </c>
      <c r="J27" s="71">
        <f t="shared" si="1"/>
        <v>2393000</v>
      </c>
    </row>
    <row r="28" spans="1:10" ht="15.75" customHeight="1">
      <c r="A28" s="5" t="s">
        <v>51</v>
      </c>
      <c r="B28" s="20" t="s">
        <v>52</v>
      </c>
      <c r="C28" s="73">
        <v>30000</v>
      </c>
      <c r="D28" s="74">
        <v>0</v>
      </c>
      <c r="E28" s="74">
        <v>0</v>
      </c>
      <c r="F28" s="103">
        <f t="shared" si="0"/>
        <v>30000</v>
      </c>
      <c r="G28" s="145">
        <v>30000</v>
      </c>
      <c r="H28" s="74">
        <v>0</v>
      </c>
      <c r="I28" s="74">
        <v>0</v>
      </c>
      <c r="J28" s="73">
        <f t="shared" si="1"/>
        <v>30000</v>
      </c>
    </row>
    <row r="29" spans="1:10" ht="15.75" customHeight="1">
      <c r="A29" s="5" t="s">
        <v>53</v>
      </c>
      <c r="B29" s="20" t="s">
        <v>54</v>
      </c>
      <c r="C29" s="73">
        <v>1385000</v>
      </c>
      <c r="D29" s="74">
        <v>0</v>
      </c>
      <c r="E29" s="74">
        <v>8000</v>
      </c>
      <c r="F29" s="103">
        <f t="shared" si="0"/>
        <v>1393000</v>
      </c>
      <c r="G29" s="145">
        <v>1385000</v>
      </c>
      <c r="H29" s="74">
        <v>0</v>
      </c>
      <c r="I29" s="74">
        <v>8000</v>
      </c>
      <c r="J29" s="73">
        <f t="shared" si="1"/>
        <v>1393000</v>
      </c>
    </row>
    <row r="30" spans="1:10" ht="15.75" customHeight="1">
      <c r="A30" s="5" t="s">
        <v>55</v>
      </c>
      <c r="B30" s="20" t="s">
        <v>56</v>
      </c>
      <c r="C30" s="73">
        <v>0</v>
      </c>
      <c r="D30" s="74">
        <v>0</v>
      </c>
      <c r="E30" s="74">
        <v>0</v>
      </c>
      <c r="F30" s="103">
        <f t="shared" si="0"/>
        <v>0</v>
      </c>
      <c r="G30" s="145">
        <v>0</v>
      </c>
      <c r="H30" s="74">
        <v>0</v>
      </c>
      <c r="I30" s="74">
        <v>0</v>
      </c>
      <c r="J30" s="73">
        <f t="shared" si="1"/>
        <v>0</v>
      </c>
    </row>
    <row r="31" spans="1:10" s="41" customFormat="1" ht="15.75" customHeight="1">
      <c r="A31" s="7" t="s">
        <v>298</v>
      </c>
      <c r="B31" s="23" t="s">
        <v>57</v>
      </c>
      <c r="C31" s="71">
        <f>SUM(C28:C30)</f>
        <v>1415000</v>
      </c>
      <c r="D31" s="71">
        <f t="shared" ref="D31:E31" si="8">SUM(D28:D30)</f>
        <v>0</v>
      </c>
      <c r="E31" s="71">
        <f t="shared" si="8"/>
        <v>8000</v>
      </c>
      <c r="F31" s="104">
        <f t="shared" si="0"/>
        <v>1423000</v>
      </c>
      <c r="G31" s="112">
        <f>SUM(G28:G30)</f>
        <v>1415000</v>
      </c>
      <c r="H31" s="71">
        <f t="shared" ref="H31:I31" si="9">SUM(H28:H30)</f>
        <v>0</v>
      </c>
      <c r="I31" s="71">
        <f t="shared" si="9"/>
        <v>8000</v>
      </c>
      <c r="J31" s="71">
        <f t="shared" si="1"/>
        <v>1423000</v>
      </c>
    </row>
    <row r="32" spans="1:10" ht="15.75" customHeight="1">
      <c r="A32" s="5" t="s">
        <v>58</v>
      </c>
      <c r="B32" s="20" t="s">
        <v>59</v>
      </c>
      <c r="C32" s="73">
        <v>245000</v>
      </c>
      <c r="D32" s="74">
        <v>0</v>
      </c>
      <c r="E32" s="74">
        <v>0</v>
      </c>
      <c r="F32" s="103">
        <f t="shared" si="0"/>
        <v>245000</v>
      </c>
      <c r="G32" s="145">
        <v>245000</v>
      </c>
      <c r="H32" s="74">
        <v>0</v>
      </c>
      <c r="I32" s="74">
        <v>0</v>
      </c>
      <c r="J32" s="73">
        <f t="shared" si="1"/>
        <v>245000</v>
      </c>
    </row>
    <row r="33" spans="1:10" ht="15.75" customHeight="1">
      <c r="A33" s="5" t="s">
        <v>60</v>
      </c>
      <c r="B33" s="20" t="s">
        <v>61</v>
      </c>
      <c r="C33" s="73">
        <v>240000</v>
      </c>
      <c r="D33" s="74">
        <v>0</v>
      </c>
      <c r="E33" s="74">
        <v>0</v>
      </c>
      <c r="F33" s="103">
        <f t="shared" si="0"/>
        <v>240000</v>
      </c>
      <c r="G33" s="145">
        <v>240000</v>
      </c>
      <c r="H33" s="74">
        <v>0</v>
      </c>
      <c r="I33" s="74">
        <v>0</v>
      </c>
      <c r="J33" s="73">
        <f t="shared" si="1"/>
        <v>240000</v>
      </c>
    </row>
    <row r="34" spans="1:10" s="41" customFormat="1" ht="15" customHeight="1">
      <c r="A34" s="7" t="s">
        <v>342</v>
      </c>
      <c r="B34" s="23" t="s">
        <v>62</v>
      </c>
      <c r="C34" s="71">
        <f>SUM(C32:C33)</f>
        <v>485000</v>
      </c>
      <c r="D34" s="71">
        <f t="shared" ref="D34:E34" si="10">SUM(D32:D33)</f>
        <v>0</v>
      </c>
      <c r="E34" s="71">
        <f t="shared" si="10"/>
        <v>0</v>
      </c>
      <c r="F34" s="104">
        <f t="shared" si="0"/>
        <v>485000</v>
      </c>
      <c r="G34" s="112">
        <f>SUM(G32:G33)</f>
        <v>485000</v>
      </c>
      <c r="H34" s="71">
        <f t="shared" ref="H34:I34" si="11">SUM(H32:H33)</f>
        <v>0</v>
      </c>
      <c r="I34" s="71">
        <f t="shared" si="11"/>
        <v>0</v>
      </c>
      <c r="J34" s="71">
        <f t="shared" si="1"/>
        <v>485000</v>
      </c>
    </row>
    <row r="35" spans="1:10" ht="15.75" customHeight="1">
      <c r="A35" s="5" t="s">
        <v>63</v>
      </c>
      <c r="B35" s="20" t="s">
        <v>64</v>
      </c>
      <c r="C35" s="73">
        <v>3325000</v>
      </c>
      <c r="D35" s="74">
        <v>0</v>
      </c>
      <c r="E35" s="74">
        <v>0</v>
      </c>
      <c r="F35" s="103">
        <f t="shared" si="0"/>
        <v>3325000</v>
      </c>
      <c r="G35" s="145">
        <v>2325000</v>
      </c>
      <c r="H35" s="74">
        <v>0</v>
      </c>
      <c r="I35" s="74">
        <v>0</v>
      </c>
      <c r="J35" s="73">
        <f t="shared" si="1"/>
        <v>2325000</v>
      </c>
    </row>
    <row r="36" spans="1:10" ht="15.75" customHeight="1">
      <c r="A36" s="5" t="s">
        <v>65</v>
      </c>
      <c r="B36" s="20" t="s">
        <v>66</v>
      </c>
      <c r="C36" s="73">
        <v>17755000</v>
      </c>
      <c r="D36" s="74">
        <v>0</v>
      </c>
      <c r="E36" s="74">
        <v>0</v>
      </c>
      <c r="F36" s="103">
        <f t="shared" si="0"/>
        <v>17755000</v>
      </c>
      <c r="G36" s="145">
        <v>17755000</v>
      </c>
      <c r="H36" s="74">
        <v>0</v>
      </c>
      <c r="I36" s="74">
        <v>0</v>
      </c>
      <c r="J36" s="73">
        <f t="shared" si="1"/>
        <v>17755000</v>
      </c>
    </row>
    <row r="37" spans="1:10" ht="15.75" customHeight="1">
      <c r="A37" s="5" t="s">
        <v>317</v>
      </c>
      <c r="B37" s="20" t="s">
        <v>67</v>
      </c>
      <c r="C37" s="73">
        <v>0</v>
      </c>
      <c r="D37" s="74">
        <v>0</v>
      </c>
      <c r="E37" s="74">
        <v>0</v>
      </c>
      <c r="F37" s="103">
        <f t="shared" si="0"/>
        <v>0</v>
      </c>
      <c r="G37" s="145">
        <v>0</v>
      </c>
      <c r="H37" s="74">
        <v>0</v>
      </c>
      <c r="I37" s="74">
        <v>0</v>
      </c>
      <c r="J37" s="73">
        <f t="shared" si="1"/>
        <v>0</v>
      </c>
    </row>
    <row r="38" spans="1:10" ht="15.75" customHeight="1">
      <c r="A38" s="5" t="s">
        <v>68</v>
      </c>
      <c r="B38" s="20" t="s">
        <v>69</v>
      </c>
      <c r="C38" s="73">
        <v>380000</v>
      </c>
      <c r="D38" s="74">
        <v>0</v>
      </c>
      <c r="E38" s="74">
        <v>0</v>
      </c>
      <c r="F38" s="103">
        <f t="shared" si="0"/>
        <v>380000</v>
      </c>
      <c r="G38" s="145">
        <v>380000</v>
      </c>
      <c r="H38" s="74">
        <v>0</v>
      </c>
      <c r="I38" s="74">
        <v>0</v>
      </c>
      <c r="J38" s="73">
        <f t="shared" si="1"/>
        <v>380000</v>
      </c>
    </row>
    <row r="39" spans="1:10" ht="15.75" customHeight="1">
      <c r="A39" s="9" t="s">
        <v>318</v>
      </c>
      <c r="B39" s="20" t="s">
        <v>70</v>
      </c>
      <c r="C39" s="73">
        <v>1160000</v>
      </c>
      <c r="D39" s="74">
        <v>0</v>
      </c>
      <c r="E39" s="74">
        <v>0</v>
      </c>
      <c r="F39" s="103">
        <f t="shared" si="0"/>
        <v>1160000</v>
      </c>
      <c r="G39" s="145">
        <v>2160000</v>
      </c>
      <c r="H39" s="74">
        <v>0</v>
      </c>
      <c r="I39" s="74">
        <v>0</v>
      </c>
      <c r="J39" s="73">
        <f t="shared" si="1"/>
        <v>2160000</v>
      </c>
    </row>
    <row r="40" spans="1:10" ht="15.75" customHeight="1">
      <c r="A40" s="6" t="s">
        <v>71</v>
      </c>
      <c r="B40" s="20" t="s">
        <v>72</v>
      </c>
      <c r="C40" s="73">
        <v>560000</v>
      </c>
      <c r="D40" s="74">
        <v>0</v>
      </c>
      <c r="E40" s="74">
        <v>0</v>
      </c>
      <c r="F40" s="103">
        <f t="shared" si="0"/>
        <v>560000</v>
      </c>
      <c r="G40" s="145">
        <v>560000</v>
      </c>
      <c r="H40" s="74">
        <v>0</v>
      </c>
      <c r="I40" s="74">
        <v>0</v>
      </c>
      <c r="J40" s="73">
        <f t="shared" si="1"/>
        <v>560000</v>
      </c>
    </row>
    <row r="41" spans="1:10" ht="15.75" customHeight="1">
      <c r="A41" s="5" t="s">
        <v>319</v>
      </c>
      <c r="B41" s="20" t="s">
        <v>73</v>
      </c>
      <c r="C41" s="73">
        <v>4570000</v>
      </c>
      <c r="D41" s="74">
        <v>0</v>
      </c>
      <c r="E41" s="74">
        <v>0</v>
      </c>
      <c r="F41" s="103">
        <f t="shared" si="0"/>
        <v>4570000</v>
      </c>
      <c r="G41" s="145">
        <v>4570000</v>
      </c>
      <c r="H41" s="74">
        <v>0</v>
      </c>
      <c r="I41" s="74">
        <v>0</v>
      </c>
      <c r="J41" s="73">
        <f t="shared" si="1"/>
        <v>4570000</v>
      </c>
    </row>
    <row r="42" spans="1:10" s="41" customFormat="1" ht="15.75" customHeight="1">
      <c r="A42" s="7" t="s">
        <v>299</v>
      </c>
      <c r="B42" s="23" t="s">
        <v>74</v>
      </c>
      <c r="C42" s="71">
        <f>SUM(C35:C41)</f>
        <v>27750000</v>
      </c>
      <c r="D42" s="71">
        <f t="shared" ref="D42:E42" si="12">SUM(D35:D41)</f>
        <v>0</v>
      </c>
      <c r="E42" s="71">
        <f t="shared" si="12"/>
        <v>0</v>
      </c>
      <c r="F42" s="104">
        <f t="shared" si="0"/>
        <v>27750000</v>
      </c>
      <c r="G42" s="112">
        <f>SUM(G35:G41)</f>
        <v>27750000</v>
      </c>
      <c r="H42" s="71">
        <f t="shared" ref="H42:I42" si="13">SUM(H35:H41)</f>
        <v>0</v>
      </c>
      <c r="I42" s="71">
        <f t="shared" si="13"/>
        <v>0</v>
      </c>
      <c r="J42" s="71">
        <f t="shared" si="1"/>
        <v>27750000</v>
      </c>
    </row>
    <row r="43" spans="1:10" ht="15.75" customHeight="1">
      <c r="A43" s="5" t="s">
        <v>75</v>
      </c>
      <c r="B43" s="20" t="s">
        <v>76</v>
      </c>
      <c r="C43" s="73">
        <v>0</v>
      </c>
      <c r="D43" s="74">
        <v>0</v>
      </c>
      <c r="E43" s="74">
        <v>0</v>
      </c>
      <c r="F43" s="103">
        <f t="shared" si="0"/>
        <v>0</v>
      </c>
      <c r="G43" s="145">
        <v>0</v>
      </c>
      <c r="H43" s="74">
        <v>0</v>
      </c>
      <c r="I43" s="74">
        <v>0</v>
      </c>
      <c r="J43" s="73">
        <f t="shared" si="1"/>
        <v>0</v>
      </c>
    </row>
    <row r="44" spans="1:10" ht="15.75" customHeight="1">
      <c r="A44" s="5" t="s">
        <v>77</v>
      </c>
      <c r="B44" s="20" t="s">
        <v>78</v>
      </c>
      <c r="C44" s="73">
        <v>0</v>
      </c>
      <c r="D44" s="74">
        <v>0</v>
      </c>
      <c r="E44" s="74">
        <v>0</v>
      </c>
      <c r="F44" s="103">
        <f t="shared" si="0"/>
        <v>0</v>
      </c>
      <c r="G44" s="145">
        <v>0</v>
      </c>
      <c r="H44" s="74">
        <v>0</v>
      </c>
      <c r="I44" s="74">
        <v>0</v>
      </c>
      <c r="J44" s="73">
        <f t="shared" si="1"/>
        <v>0</v>
      </c>
    </row>
    <row r="45" spans="1:10" s="41" customFormat="1" ht="15.75" customHeight="1">
      <c r="A45" s="7" t="s">
        <v>300</v>
      </c>
      <c r="B45" s="23" t="s">
        <v>79</v>
      </c>
      <c r="C45" s="71">
        <f>SUM(C43:C44)</f>
        <v>0</v>
      </c>
      <c r="D45" s="71">
        <f t="shared" ref="D45:E45" si="14">SUM(D43:D44)</f>
        <v>0</v>
      </c>
      <c r="E45" s="71">
        <f t="shared" si="14"/>
        <v>0</v>
      </c>
      <c r="F45" s="104">
        <f t="shared" si="0"/>
        <v>0</v>
      </c>
      <c r="G45" s="112">
        <f>SUM(G43:G44)</f>
        <v>0</v>
      </c>
      <c r="H45" s="71">
        <f t="shared" ref="H45:I45" si="15">SUM(H43:H44)</f>
        <v>0</v>
      </c>
      <c r="I45" s="71">
        <f t="shared" si="15"/>
        <v>0</v>
      </c>
      <c r="J45" s="71">
        <f t="shared" si="1"/>
        <v>0</v>
      </c>
    </row>
    <row r="46" spans="1:10" ht="15.75" customHeight="1">
      <c r="A46" s="5" t="s">
        <v>80</v>
      </c>
      <c r="B46" s="20" t="s">
        <v>81</v>
      </c>
      <c r="C46" s="73">
        <v>7612000</v>
      </c>
      <c r="D46" s="74">
        <v>0</v>
      </c>
      <c r="E46" s="74">
        <v>1000</v>
      </c>
      <c r="F46" s="103">
        <f t="shared" si="0"/>
        <v>7613000</v>
      </c>
      <c r="G46" s="145">
        <v>7612000</v>
      </c>
      <c r="H46" s="74">
        <v>0</v>
      </c>
      <c r="I46" s="74">
        <v>1000</v>
      </c>
      <c r="J46" s="73">
        <f t="shared" si="1"/>
        <v>7613000</v>
      </c>
    </row>
    <row r="47" spans="1:10" ht="15.75" customHeight="1">
      <c r="A47" s="5" t="s">
        <v>82</v>
      </c>
      <c r="B47" s="20" t="s">
        <v>83</v>
      </c>
      <c r="C47" s="73">
        <v>80000</v>
      </c>
      <c r="D47" s="74">
        <v>0</v>
      </c>
      <c r="E47" s="74">
        <v>0</v>
      </c>
      <c r="F47" s="103">
        <f t="shared" si="0"/>
        <v>80000</v>
      </c>
      <c r="G47" s="145">
        <v>80000</v>
      </c>
      <c r="H47" s="74">
        <v>0</v>
      </c>
      <c r="I47" s="74">
        <v>0</v>
      </c>
      <c r="J47" s="73">
        <f t="shared" si="1"/>
        <v>80000</v>
      </c>
    </row>
    <row r="48" spans="1:10" ht="15.75" customHeight="1">
      <c r="A48" s="5" t="s">
        <v>320</v>
      </c>
      <c r="B48" s="20" t="s">
        <v>84</v>
      </c>
      <c r="C48" s="73">
        <v>0</v>
      </c>
      <c r="D48" s="74">
        <v>0</v>
      </c>
      <c r="E48" s="74">
        <v>0</v>
      </c>
      <c r="F48" s="103">
        <f t="shared" si="0"/>
        <v>0</v>
      </c>
      <c r="G48" s="145">
        <v>0</v>
      </c>
      <c r="H48" s="74">
        <v>0</v>
      </c>
      <c r="I48" s="74">
        <v>0</v>
      </c>
      <c r="J48" s="73">
        <f t="shared" si="1"/>
        <v>0</v>
      </c>
    </row>
    <row r="49" spans="1:10" ht="15.75" customHeight="1">
      <c r="A49" s="5" t="s">
        <v>321</v>
      </c>
      <c r="B49" s="20" t="s">
        <v>85</v>
      </c>
      <c r="C49" s="73">
        <v>0</v>
      </c>
      <c r="D49" s="74">
        <v>0</v>
      </c>
      <c r="E49" s="74">
        <v>0</v>
      </c>
      <c r="F49" s="103">
        <f t="shared" si="0"/>
        <v>0</v>
      </c>
      <c r="G49" s="145">
        <v>0</v>
      </c>
      <c r="H49" s="74">
        <v>0</v>
      </c>
      <c r="I49" s="74">
        <v>0</v>
      </c>
      <c r="J49" s="73">
        <f t="shared" si="1"/>
        <v>0</v>
      </c>
    </row>
    <row r="50" spans="1:10" ht="15.75" customHeight="1">
      <c r="A50" s="5" t="s">
        <v>86</v>
      </c>
      <c r="B50" s="20" t="s">
        <v>87</v>
      </c>
      <c r="C50" s="73">
        <v>20000</v>
      </c>
      <c r="D50" s="78">
        <v>0</v>
      </c>
      <c r="E50" s="78">
        <v>0</v>
      </c>
      <c r="F50" s="103">
        <f t="shared" si="0"/>
        <v>20000</v>
      </c>
      <c r="G50" s="145">
        <v>20000</v>
      </c>
      <c r="H50" s="78">
        <v>0</v>
      </c>
      <c r="I50" s="78">
        <v>0</v>
      </c>
      <c r="J50" s="73">
        <f t="shared" si="1"/>
        <v>20000</v>
      </c>
    </row>
    <row r="51" spans="1:10" s="41" customFormat="1" ht="15.75" customHeight="1">
      <c r="A51" s="7" t="s">
        <v>301</v>
      </c>
      <c r="B51" s="23" t="s">
        <v>88</v>
      </c>
      <c r="C51" s="71">
        <f>SUM(C46:C50)</f>
        <v>7712000</v>
      </c>
      <c r="D51" s="71">
        <f t="shared" ref="D51:E51" si="16">SUM(D46:D50)</f>
        <v>0</v>
      </c>
      <c r="E51" s="71">
        <f t="shared" si="16"/>
        <v>1000</v>
      </c>
      <c r="F51" s="104">
        <f t="shared" si="0"/>
        <v>7713000</v>
      </c>
      <c r="G51" s="112">
        <f>SUM(G46:G50)</f>
        <v>7712000</v>
      </c>
      <c r="H51" s="71">
        <f t="shared" ref="H51:I51" si="17">SUM(H46:H50)</f>
        <v>0</v>
      </c>
      <c r="I51" s="71">
        <f t="shared" si="17"/>
        <v>1000</v>
      </c>
      <c r="J51" s="71">
        <f t="shared" si="1"/>
        <v>7713000</v>
      </c>
    </row>
    <row r="52" spans="1:10" s="41" customFormat="1" ht="15.75" customHeight="1">
      <c r="A52" s="27" t="s">
        <v>302</v>
      </c>
      <c r="B52" s="32" t="s">
        <v>89</v>
      </c>
      <c r="C52" s="71">
        <f>C31+C34+C42+C45+C51</f>
        <v>37362000</v>
      </c>
      <c r="D52" s="72">
        <f t="shared" ref="D52:E52" si="18">D31+D34+D42+D45+D51</f>
        <v>0</v>
      </c>
      <c r="E52" s="72">
        <f t="shared" si="18"/>
        <v>9000</v>
      </c>
      <c r="F52" s="104">
        <f t="shared" si="0"/>
        <v>37371000</v>
      </c>
      <c r="G52" s="112">
        <f>G31+G34+G42+G45+G51</f>
        <v>37362000</v>
      </c>
      <c r="H52" s="72">
        <f t="shared" ref="H52:I52" si="19">H31+H34+H42+H45+H51</f>
        <v>0</v>
      </c>
      <c r="I52" s="72">
        <f t="shared" si="19"/>
        <v>9000</v>
      </c>
      <c r="J52" s="71">
        <f t="shared" si="1"/>
        <v>37371000</v>
      </c>
    </row>
    <row r="53" spans="1:10" ht="15.75" customHeight="1">
      <c r="A53" s="11" t="s">
        <v>90</v>
      </c>
      <c r="B53" s="20" t="s">
        <v>91</v>
      </c>
      <c r="C53" s="73">
        <v>0</v>
      </c>
      <c r="D53" s="74">
        <v>0</v>
      </c>
      <c r="E53" s="74">
        <v>0</v>
      </c>
      <c r="F53" s="103">
        <f t="shared" si="0"/>
        <v>0</v>
      </c>
      <c r="G53" s="145">
        <v>0</v>
      </c>
      <c r="H53" s="74">
        <v>0</v>
      </c>
      <c r="I53" s="74">
        <v>0</v>
      </c>
      <c r="J53" s="73">
        <f t="shared" si="1"/>
        <v>0</v>
      </c>
    </row>
    <row r="54" spans="1:10" ht="15.75" customHeight="1">
      <c r="A54" s="11" t="s">
        <v>303</v>
      </c>
      <c r="B54" s="20" t="s">
        <v>92</v>
      </c>
      <c r="C54" s="73">
        <v>0</v>
      </c>
      <c r="D54" s="74">
        <v>0</v>
      </c>
      <c r="E54" s="74">
        <v>0</v>
      </c>
      <c r="F54" s="103">
        <f t="shared" si="0"/>
        <v>0</v>
      </c>
      <c r="G54" s="145">
        <v>0</v>
      </c>
      <c r="H54" s="74">
        <v>0</v>
      </c>
      <c r="I54" s="74">
        <v>0</v>
      </c>
      <c r="J54" s="73">
        <f t="shared" si="1"/>
        <v>0</v>
      </c>
    </row>
    <row r="55" spans="1:10" ht="15.75" customHeight="1">
      <c r="A55" s="14" t="s">
        <v>322</v>
      </c>
      <c r="B55" s="20" t="s">
        <v>93</v>
      </c>
      <c r="C55" s="73">
        <v>0</v>
      </c>
      <c r="D55" s="74">
        <v>0</v>
      </c>
      <c r="E55" s="74">
        <v>0</v>
      </c>
      <c r="F55" s="103">
        <f t="shared" si="0"/>
        <v>0</v>
      </c>
      <c r="G55" s="145">
        <v>0</v>
      </c>
      <c r="H55" s="74">
        <v>0</v>
      </c>
      <c r="I55" s="74">
        <v>0</v>
      </c>
      <c r="J55" s="73">
        <f t="shared" si="1"/>
        <v>0</v>
      </c>
    </row>
    <row r="56" spans="1:10" ht="15.75" customHeight="1">
      <c r="A56" s="14" t="s">
        <v>323</v>
      </c>
      <c r="B56" s="20" t="s">
        <v>94</v>
      </c>
      <c r="C56" s="73">
        <v>0</v>
      </c>
      <c r="D56" s="74">
        <v>0</v>
      </c>
      <c r="E56" s="74">
        <v>0</v>
      </c>
      <c r="F56" s="103">
        <f t="shared" si="0"/>
        <v>0</v>
      </c>
      <c r="G56" s="145">
        <v>0</v>
      </c>
      <c r="H56" s="74">
        <v>0</v>
      </c>
      <c r="I56" s="74">
        <v>0</v>
      </c>
      <c r="J56" s="73">
        <f t="shared" si="1"/>
        <v>0</v>
      </c>
    </row>
    <row r="57" spans="1:10" ht="15.75" customHeight="1">
      <c r="A57" s="14" t="s">
        <v>324</v>
      </c>
      <c r="B57" s="20" t="s">
        <v>95</v>
      </c>
      <c r="C57" s="73">
        <v>0</v>
      </c>
      <c r="D57" s="74">
        <v>0</v>
      </c>
      <c r="E57" s="74">
        <v>0</v>
      </c>
      <c r="F57" s="103">
        <f t="shared" si="0"/>
        <v>0</v>
      </c>
      <c r="G57" s="145">
        <v>0</v>
      </c>
      <c r="H57" s="74">
        <v>0</v>
      </c>
      <c r="I57" s="74">
        <v>0</v>
      </c>
      <c r="J57" s="73">
        <f t="shared" si="1"/>
        <v>0</v>
      </c>
    </row>
    <row r="58" spans="1:10" ht="15.75" customHeight="1">
      <c r="A58" s="11" t="s">
        <v>325</v>
      </c>
      <c r="B58" s="20" t="s">
        <v>96</v>
      </c>
      <c r="C58" s="73">
        <v>0</v>
      </c>
      <c r="D58" s="74">
        <v>0</v>
      </c>
      <c r="E58" s="74">
        <v>0</v>
      </c>
      <c r="F58" s="103">
        <f t="shared" si="0"/>
        <v>0</v>
      </c>
      <c r="G58" s="145">
        <v>0</v>
      </c>
      <c r="H58" s="74">
        <v>0</v>
      </c>
      <c r="I58" s="74">
        <v>0</v>
      </c>
      <c r="J58" s="73">
        <f t="shared" si="1"/>
        <v>0</v>
      </c>
    </row>
    <row r="59" spans="1:10" ht="15.75" customHeight="1">
      <c r="A59" s="11" t="s">
        <v>326</v>
      </c>
      <c r="B59" s="20" t="s">
        <v>97</v>
      </c>
      <c r="C59" s="73">
        <v>0</v>
      </c>
      <c r="D59" s="74">
        <v>0</v>
      </c>
      <c r="E59" s="74">
        <v>0</v>
      </c>
      <c r="F59" s="103">
        <f t="shared" si="0"/>
        <v>0</v>
      </c>
      <c r="G59" s="145">
        <v>0</v>
      </c>
      <c r="H59" s="74">
        <v>0</v>
      </c>
      <c r="I59" s="74">
        <v>0</v>
      </c>
      <c r="J59" s="73">
        <f t="shared" si="1"/>
        <v>0</v>
      </c>
    </row>
    <row r="60" spans="1:10" ht="15.75" customHeight="1">
      <c r="A60" s="11" t="s">
        <v>327</v>
      </c>
      <c r="B60" s="20" t="s">
        <v>98</v>
      </c>
      <c r="C60" s="73">
        <v>4563000</v>
      </c>
      <c r="D60" s="74">
        <v>0</v>
      </c>
      <c r="E60" s="74">
        <v>0</v>
      </c>
      <c r="F60" s="103">
        <f t="shared" si="0"/>
        <v>4563000</v>
      </c>
      <c r="G60" s="145">
        <v>4563000</v>
      </c>
      <c r="H60" s="74">
        <v>0</v>
      </c>
      <c r="I60" s="74">
        <v>0</v>
      </c>
      <c r="J60" s="73">
        <f t="shared" si="1"/>
        <v>4563000</v>
      </c>
    </row>
    <row r="61" spans="1:10" s="41" customFormat="1" ht="15.75" customHeight="1">
      <c r="A61" s="29" t="s">
        <v>304</v>
      </c>
      <c r="B61" s="32" t="s">
        <v>99</v>
      </c>
      <c r="C61" s="71">
        <f>SUM(C53:C60)</f>
        <v>4563000</v>
      </c>
      <c r="D61" s="72">
        <f t="shared" ref="D61:E61" si="20">SUM(D53:D60)</f>
        <v>0</v>
      </c>
      <c r="E61" s="72">
        <f t="shared" si="20"/>
        <v>0</v>
      </c>
      <c r="F61" s="104">
        <f t="shared" si="0"/>
        <v>4563000</v>
      </c>
      <c r="G61" s="112">
        <f>SUM(G53:G60)</f>
        <v>4563000</v>
      </c>
      <c r="H61" s="72">
        <f t="shared" ref="H61:I61" si="21">SUM(H53:H60)</f>
        <v>0</v>
      </c>
      <c r="I61" s="72">
        <f t="shared" si="21"/>
        <v>0</v>
      </c>
      <c r="J61" s="71">
        <f t="shared" si="1"/>
        <v>4563000</v>
      </c>
    </row>
    <row r="62" spans="1:10" ht="15.75" customHeight="1">
      <c r="A62" s="10" t="s">
        <v>328</v>
      </c>
      <c r="B62" s="20" t="s">
        <v>100</v>
      </c>
      <c r="C62" s="73">
        <v>0</v>
      </c>
      <c r="D62" s="74">
        <v>0</v>
      </c>
      <c r="E62" s="74">
        <v>0</v>
      </c>
      <c r="F62" s="103">
        <f t="shared" si="0"/>
        <v>0</v>
      </c>
      <c r="G62" s="145">
        <v>0</v>
      </c>
      <c r="H62" s="74">
        <v>0</v>
      </c>
      <c r="I62" s="74">
        <v>0</v>
      </c>
      <c r="J62" s="73">
        <f t="shared" si="1"/>
        <v>0</v>
      </c>
    </row>
    <row r="63" spans="1:10" ht="15.75" customHeight="1">
      <c r="A63" s="10" t="s">
        <v>101</v>
      </c>
      <c r="B63" s="20" t="s">
        <v>102</v>
      </c>
      <c r="C63" s="73">
        <v>0</v>
      </c>
      <c r="D63" s="74">
        <v>0</v>
      </c>
      <c r="E63" s="74">
        <v>0</v>
      </c>
      <c r="F63" s="103">
        <f t="shared" si="0"/>
        <v>0</v>
      </c>
      <c r="G63" s="145">
        <v>0</v>
      </c>
      <c r="H63" s="74">
        <v>0</v>
      </c>
      <c r="I63" s="74">
        <v>0</v>
      </c>
      <c r="J63" s="73">
        <f t="shared" si="1"/>
        <v>0</v>
      </c>
    </row>
    <row r="64" spans="1:10" ht="15.75" customHeight="1">
      <c r="A64" s="10" t="s">
        <v>103</v>
      </c>
      <c r="B64" s="20" t="s">
        <v>104</v>
      </c>
      <c r="C64" s="73">
        <v>0</v>
      </c>
      <c r="D64" s="74">
        <v>0</v>
      </c>
      <c r="E64" s="74">
        <v>0</v>
      </c>
      <c r="F64" s="103">
        <f t="shared" si="0"/>
        <v>0</v>
      </c>
      <c r="G64" s="145">
        <v>0</v>
      </c>
      <c r="H64" s="74">
        <v>0</v>
      </c>
      <c r="I64" s="74">
        <v>0</v>
      </c>
      <c r="J64" s="73">
        <f t="shared" si="1"/>
        <v>0</v>
      </c>
    </row>
    <row r="65" spans="1:10" ht="15.75" customHeight="1">
      <c r="A65" s="10" t="s">
        <v>305</v>
      </c>
      <c r="B65" s="20" t="s">
        <v>105</v>
      </c>
      <c r="C65" s="73">
        <v>0</v>
      </c>
      <c r="D65" s="74">
        <v>0</v>
      </c>
      <c r="E65" s="74">
        <v>0</v>
      </c>
      <c r="F65" s="103">
        <f t="shared" si="0"/>
        <v>0</v>
      </c>
      <c r="G65" s="145">
        <v>0</v>
      </c>
      <c r="H65" s="74">
        <v>0</v>
      </c>
      <c r="I65" s="74">
        <v>0</v>
      </c>
      <c r="J65" s="73">
        <f t="shared" si="1"/>
        <v>0</v>
      </c>
    </row>
    <row r="66" spans="1:10" ht="15.75" customHeight="1">
      <c r="A66" s="10" t="s">
        <v>329</v>
      </c>
      <c r="B66" s="20" t="s">
        <v>106</v>
      </c>
      <c r="C66" s="73">
        <v>0</v>
      </c>
      <c r="D66" s="74">
        <v>0</v>
      </c>
      <c r="E66" s="74">
        <v>0</v>
      </c>
      <c r="F66" s="103">
        <f t="shared" si="0"/>
        <v>0</v>
      </c>
      <c r="G66" s="145">
        <v>0</v>
      </c>
      <c r="H66" s="74">
        <v>0</v>
      </c>
      <c r="I66" s="74">
        <v>0</v>
      </c>
      <c r="J66" s="73">
        <f t="shared" si="1"/>
        <v>0</v>
      </c>
    </row>
    <row r="67" spans="1:10" ht="15.75" customHeight="1">
      <c r="A67" s="10" t="s">
        <v>306</v>
      </c>
      <c r="B67" s="20" t="s">
        <v>107</v>
      </c>
      <c r="C67" s="73">
        <v>23059670</v>
      </c>
      <c r="D67" s="74">
        <v>0</v>
      </c>
      <c r="E67" s="74">
        <v>0</v>
      </c>
      <c r="F67" s="103">
        <f t="shared" si="0"/>
        <v>23059670</v>
      </c>
      <c r="G67" s="145">
        <v>23059670</v>
      </c>
      <c r="H67" s="74">
        <v>0</v>
      </c>
      <c r="I67" s="74">
        <v>0</v>
      </c>
      <c r="J67" s="73">
        <f t="shared" si="1"/>
        <v>23059670</v>
      </c>
    </row>
    <row r="68" spans="1:10" ht="15.75" customHeight="1">
      <c r="A68" s="10" t="s">
        <v>330</v>
      </c>
      <c r="B68" s="20" t="s">
        <v>108</v>
      </c>
      <c r="C68" s="73">
        <v>0</v>
      </c>
      <c r="D68" s="74">
        <v>0</v>
      </c>
      <c r="E68" s="74">
        <v>0</v>
      </c>
      <c r="F68" s="103">
        <f t="shared" si="0"/>
        <v>0</v>
      </c>
      <c r="G68" s="145">
        <v>0</v>
      </c>
      <c r="H68" s="74">
        <v>0</v>
      </c>
      <c r="I68" s="74">
        <v>0</v>
      </c>
      <c r="J68" s="73">
        <f t="shared" si="1"/>
        <v>0</v>
      </c>
    </row>
    <row r="69" spans="1:10" ht="15.75" customHeight="1">
      <c r="A69" s="10" t="s">
        <v>331</v>
      </c>
      <c r="B69" s="20" t="s">
        <v>109</v>
      </c>
      <c r="C69" s="73">
        <v>0</v>
      </c>
      <c r="D69" s="74">
        <v>0</v>
      </c>
      <c r="E69" s="74">
        <v>0</v>
      </c>
      <c r="F69" s="103">
        <f t="shared" si="0"/>
        <v>0</v>
      </c>
      <c r="G69" s="145">
        <v>0</v>
      </c>
      <c r="H69" s="74">
        <v>0</v>
      </c>
      <c r="I69" s="74">
        <v>0</v>
      </c>
      <c r="J69" s="73">
        <f t="shared" si="1"/>
        <v>0</v>
      </c>
    </row>
    <row r="70" spans="1:10" ht="15.75" customHeight="1">
      <c r="A70" s="10" t="s">
        <v>110</v>
      </c>
      <c r="B70" s="20" t="s">
        <v>111</v>
      </c>
      <c r="C70" s="73">
        <v>0</v>
      </c>
      <c r="D70" s="74">
        <v>0</v>
      </c>
      <c r="E70" s="74">
        <v>0</v>
      </c>
      <c r="F70" s="103">
        <f t="shared" si="0"/>
        <v>0</v>
      </c>
      <c r="G70" s="145">
        <v>0</v>
      </c>
      <c r="H70" s="74">
        <v>0</v>
      </c>
      <c r="I70" s="74">
        <v>0</v>
      </c>
      <c r="J70" s="73">
        <f t="shared" si="1"/>
        <v>0</v>
      </c>
    </row>
    <row r="71" spans="1:10" ht="15.75" customHeight="1">
      <c r="A71" s="15" t="s">
        <v>112</v>
      </c>
      <c r="B71" s="20" t="s">
        <v>113</v>
      </c>
      <c r="C71" s="73">
        <v>0</v>
      </c>
      <c r="D71" s="74">
        <v>0</v>
      </c>
      <c r="E71" s="74">
        <v>0</v>
      </c>
      <c r="F71" s="103">
        <f t="shared" si="0"/>
        <v>0</v>
      </c>
      <c r="G71" s="145">
        <v>0</v>
      </c>
      <c r="H71" s="74">
        <v>0</v>
      </c>
      <c r="I71" s="74">
        <v>0</v>
      </c>
      <c r="J71" s="73">
        <f t="shared" si="1"/>
        <v>0</v>
      </c>
    </row>
    <row r="72" spans="1:10" ht="15.75" customHeight="1">
      <c r="A72" s="10" t="s">
        <v>467</v>
      </c>
      <c r="B72" s="20" t="s">
        <v>114</v>
      </c>
      <c r="C72" s="73">
        <v>0</v>
      </c>
      <c r="D72" s="74">
        <v>0</v>
      </c>
      <c r="E72" s="74">
        <v>0</v>
      </c>
      <c r="F72" s="103">
        <f t="shared" si="0"/>
        <v>0</v>
      </c>
      <c r="G72" s="145">
        <v>0</v>
      </c>
      <c r="H72" s="74">
        <v>0</v>
      </c>
      <c r="I72" s="74">
        <v>0</v>
      </c>
      <c r="J72" s="73">
        <f t="shared" si="1"/>
        <v>0</v>
      </c>
    </row>
    <row r="73" spans="1:10" ht="15.75" customHeight="1">
      <c r="A73" s="15" t="s">
        <v>332</v>
      </c>
      <c r="B73" s="20" t="s">
        <v>115</v>
      </c>
      <c r="C73" s="73">
        <v>150000</v>
      </c>
      <c r="D73" s="78">
        <v>300000</v>
      </c>
      <c r="E73" s="78">
        <v>0</v>
      </c>
      <c r="F73" s="103">
        <f t="shared" ref="F73:F131" si="22">SUM(C73:E73)</f>
        <v>450000</v>
      </c>
      <c r="G73" s="145">
        <v>150000</v>
      </c>
      <c r="H73" s="78">
        <v>300000</v>
      </c>
      <c r="I73" s="78">
        <v>0</v>
      </c>
      <c r="J73" s="73">
        <f t="shared" ref="J73:J125" si="23">SUM(G73:I73)</f>
        <v>450000</v>
      </c>
    </row>
    <row r="74" spans="1:10" ht="15.75" customHeight="1">
      <c r="A74" s="15" t="s">
        <v>469</v>
      </c>
      <c r="B74" s="20" t="s">
        <v>468</v>
      </c>
      <c r="C74" s="73">
        <v>5401345</v>
      </c>
      <c r="D74" s="74">
        <v>0</v>
      </c>
      <c r="E74" s="74">
        <v>0</v>
      </c>
      <c r="F74" s="103">
        <f t="shared" si="22"/>
        <v>5401345</v>
      </c>
      <c r="G74" s="145">
        <v>5401345</v>
      </c>
      <c r="H74" s="74">
        <v>0</v>
      </c>
      <c r="I74" s="74">
        <v>0</v>
      </c>
      <c r="J74" s="73">
        <f t="shared" si="23"/>
        <v>5401345</v>
      </c>
    </row>
    <row r="75" spans="1:10" s="41" customFormat="1" ht="15.75" customHeight="1">
      <c r="A75" s="29" t="s">
        <v>307</v>
      </c>
      <c r="B75" s="32" t="s">
        <v>116</v>
      </c>
      <c r="C75" s="71">
        <f>SUM(C62:C74)</f>
        <v>28611015</v>
      </c>
      <c r="D75" s="72">
        <f t="shared" ref="D75:E75" si="24">SUM(D62:D74)</f>
        <v>300000</v>
      </c>
      <c r="E75" s="72">
        <f t="shared" si="24"/>
        <v>0</v>
      </c>
      <c r="F75" s="104">
        <f t="shared" si="22"/>
        <v>28911015</v>
      </c>
      <c r="G75" s="112">
        <f>SUM(G62:G74)</f>
        <v>28611015</v>
      </c>
      <c r="H75" s="72">
        <f t="shared" ref="H75:I75" si="25">SUM(H62:H74)</f>
        <v>300000</v>
      </c>
      <c r="I75" s="72">
        <f t="shared" si="25"/>
        <v>0</v>
      </c>
      <c r="J75" s="71">
        <f t="shared" si="23"/>
        <v>28911015</v>
      </c>
    </row>
    <row r="76" spans="1:10" s="41" customFormat="1" ht="15.75" customHeight="1">
      <c r="A76" s="84" t="s">
        <v>6</v>
      </c>
      <c r="B76" s="85"/>
      <c r="C76" s="87">
        <f>C26+C27+C52+C61+C75</f>
        <v>86216515</v>
      </c>
      <c r="D76" s="87">
        <f t="shared" ref="D76:E76" si="26">D26+D27+D52+D61+D75</f>
        <v>300000</v>
      </c>
      <c r="E76" s="87">
        <f t="shared" si="26"/>
        <v>9000</v>
      </c>
      <c r="F76" s="105">
        <f t="shared" si="22"/>
        <v>86525515</v>
      </c>
      <c r="G76" s="147">
        <f>G26+G27+G52+G61+G75</f>
        <v>86216515</v>
      </c>
      <c r="H76" s="87">
        <f t="shared" ref="H76:I76" si="27">H26+H27+H52+H61+H75</f>
        <v>300000</v>
      </c>
      <c r="I76" s="87">
        <f t="shared" si="27"/>
        <v>9000</v>
      </c>
      <c r="J76" s="86">
        <f t="shared" si="23"/>
        <v>86525515</v>
      </c>
    </row>
    <row r="77" spans="1:10" ht="15.75" customHeight="1">
      <c r="A77" s="24" t="s">
        <v>117</v>
      </c>
      <c r="B77" s="20" t="s">
        <v>118</v>
      </c>
      <c r="C77" s="73">
        <v>0</v>
      </c>
      <c r="D77" s="74">
        <v>0</v>
      </c>
      <c r="E77" s="74">
        <v>0</v>
      </c>
      <c r="F77" s="103">
        <f t="shared" si="22"/>
        <v>0</v>
      </c>
      <c r="G77" s="145">
        <v>0</v>
      </c>
      <c r="H77" s="74">
        <v>0</v>
      </c>
      <c r="I77" s="74">
        <v>0</v>
      </c>
      <c r="J77" s="73">
        <f t="shared" si="23"/>
        <v>0</v>
      </c>
    </row>
    <row r="78" spans="1:10" ht="15.75" customHeight="1">
      <c r="A78" s="24" t="s">
        <v>333</v>
      </c>
      <c r="B78" s="20" t="s">
        <v>119</v>
      </c>
      <c r="C78" s="73">
        <v>0</v>
      </c>
      <c r="D78" s="74">
        <v>0</v>
      </c>
      <c r="E78" s="74">
        <v>0</v>
      </c>
      <c r="F78" s="103">
        <f t="shared" si="22"/>
        <v>0</v>
      </c>
      <c r="G78" s="145">
        <v>0</v>
      </c>
      <c r="H78" s="74">
        <v>0</v>
      </c>
      <c r="I78" s="74">
        <v>0</v>
      </c>
      <c r="J78" s="73">
        <f t="shared" si="23"/>
        <v>0</v>
      </c>
    </row>
    <row r="79" spans="1:10" ht="15.75" customHeight="1">
      <c r="A79" s="24" t="s">
        <v>120</v>
      </c>
      <c r="B79" s="20" t="s">
        <v>121</v>
      </c>
      <c r="C79" s="73">
        <v>0</v>
      </c>
      <c r="D79" s="74">
        <v>0</v>
      </c>
      <c r="E79" s="74">
        <v>0</v>
      </c>
      <c r="F79" s="103">
        <f t="shared" si="22"/>
        <v>0</v>
      </c>
      <c r="G79" s="145">
        <v>0</v>
      </c>
      <c r="H79" s="74">
        <v>0</v>
      </c>
      <c r="I79" s="74">
        <v>0</v>
      </c>
      <c r="J79" s="73">
        <f t="shared" si="23"/>
        <v>0</v>
      </c>
    </row>
    <row r="80" spans="1:10" ht="15.75" customHeight="1">
      <c r="A80" s="24" t="s">
        <v>122</v>
      </c>
      <c r="B80" s="20" t="s">
        <v>123</v>
      </c>
      <c r="C80" s="73">
        <v>390000</v>
      </c>
      <c r="D80" s="74">
        <v>0</v>
      </c>
      <c r="E80" s="74">
        <v>0</v>
      </c>
      <c r="F80" s="103">
        <f t="shared" si="22"/>
        <v>390000</v>
      </c>
      <c r="G80" s="145">
        <v>390000</v>
      </c>
      <c r="H80" s="74">
        <v>0</v>
      </c>
      <c r="I80" s="74">
        <v>0</v>
      </c>
      <c r="J80" s="73">
        <f t="shared" si="23"/>
        <v>390000</v>
      </c>
    </row>
    <row r="81" spans="1:10" ht="15.75" customHeight="1">
      <c r="A81" s="6" t="s">
        <v>124</v>
      </c>
      <c r="B81" s="20" t="s">
        <v>125</v>
      </c>
      <c r="C81" s="73">
        <v>0</v>
      </c>
      <c r="D81" s="74">
        <v>0</v>
      </c>
      <c r="E81" s="74">
        <v>0</v>
      </c>
      <c r="F81" s="103">
        <f t="shared" si="22"/>
        <v>0</v>
      </c>
      <c r="G81" s="145">
        <v>0</v>
      </c>
      <c r="H81" s="74">
        <v>0</v>
      </c>
      <c r="I81" s="74">
        <v>0</v>
      </c>
      <c r="J81" s="73">
        <f t="shared" si="23"/>
        <v>0</v>
      </c>
    </row>
    <row r="82" spans="1:10" ht="15.75" customHeight="1">
      <c r="A82" s="6" t="s">
        <v>126</v>
      </c>
      <c r="B82" s="20" t="s">
        <v>127</v>
      </c>
      <c r="C82" s="73">
        <v>0</v>
      </c>
      <c r="D82" s="74">
        <v>0</v>
      </c>
      <c r="E82" s="74">
        <v>0</v>
      </c>
      <c r="F82" s="103">
        <f t="shared" si="22"/>
        <v>0</v>
      </c>
      <c r="G82" s="145">
        <v>0</v>
      </c>
      <c r="H82" s="74">
        <v>0</v>
      </c>
      <c r="I82" s="74">
        <v>0</v>
      </c>
      <c r="J82" s="73">
        <f t="shared" si="23"/>
        <v>0</v>
      </c>
    </row>
    <row r="83" spans="1:10" ht="15.75" customHeight="1">
      <c r="A83" s="6" t="s">
        <v>128</v>
      </c>
      <c r="B83" s="20" t="s">
        <v>129</v>
      </c>
      <c r="C83" s="73">
        <v>140000</v>
      </c>
      <c r="D83" s="74">
        <v>0</v>
      </c>
      <c r="E83" s="74">
        <v>0</v>
      </c>
      <c r="F83" s="103">
        <f t="shared" si="22"/>
        <v>140000</v>
      </c>
      <c r="G83" s="145">
        <v>140000</v>
      </c>
      <c r="H83" s="74">
        <v>0</v>
      </c>
      <c r="I83" s="74">
        <v>0</v>
      </c>
      <c r="J83" s="73">
        <f t="shared" si="23"/>
        <v>140000</v>
      </c>
    </row>
    <row r="84" spans="1:10" s="41" customFormat="1" ht="15.75" customHeight="1">
      <c r="A84" s="30" t="s">
        <v>308</v>
      </c>
      <c r="B84" s="32" t="s">
        <v>130</v>
      </c>
      <c r="C84" s="71">
        <f>SUM(C77:C83)</f>
        <v>530000</v>
      </c>
      <c r="D84" s="72">
        <f t="shared" ref="D84:E84" si="28">SUM(D77:D83)</f>
        <v>0</v>
      </c>
      <c r="E84" s="72">
        <f t="shared" si="28"/>
        <v>0</v>
      </c>
      <c r="F84" s="104">
        <f t="shared" si="22"/>
        <v>530000</v>
      </c>
      <c r="G84" s="112">
        <f>SUM(G77:G83)</f>
        <v>530000</v>
      </c>
      <c r="H84" s="72">
        <f t="shared" ref="H84:I84" si="29">SUM(H77:H83)</f>
        <v>0</v>
      </c>
      <c r="I84" s="72">
        <f t="shared" si="29"/>
        <v>0</v>
      </c>
      <c r="J84" s="71">
        <f t="shared" si="23"/>
        <v>530000</v>
      </c>
    </row>
    <row r="85" spans="1:10" ht="15.75" customHeight="1">
      <c r="A85" s="11" t="s">
        <v>131</v>
      </c>
      <c r="B85" s="20" t="s">
        <v>132</v>
      </c>
      <c r="C85" s="73">
        <v>127308800</v>
      </c>
      <c r="D85" s="74">
        <v>0</v>
      </c>
      <c r="E85" s="74">
        <v>0</v>
      </c>
      <c r="F85" s="103">
        <f t="shared" si="22"/>
        <v>127308800</v>
      </c>
      <c r="G85" s="145">
        <v>127308800</v>
      </c>
      <c r="H85" s="74">
        <v>0</v>
      </c>
      <c r="I85" s="74">
        <v>0</v>
      </c>
      <c r="J85" s="73">
        <f t="shared" si="23"/>
        <v>127308800</v>
      </c>
    </row>
    <row r="86" spans="1:10" ht="15.75" customHeight="1">
      <c r="A86" s="11" t="s">
        <v>133</v>
      </c>
      <c r="B86" s="20" t="s">
        <v>134</v>
      </c>
      <c r="C86" s="73">
        <v>0</v>
      </c>
      <c r="D86" s="74">
        <v>0</v>
      </c>
      <c r="E86" s="74">
        <v>0</v>
      </c>
      <c r="F86" s="103">
        <f t="shared" si="22"/>
        <v>0</v>
      </c>
      <c r="G86" s="145">
        <v>0</v>
      </c>
      <c r="H86" s="74">
        <v>0</v>
      </c>
      <c r="I86" s="74">
        <v>0</v>
      </c>
      <c r="J86" s="73">
        <f t="shared" si="23"/>
        <v>0</v>
      </c>
    </row>
    <row r="87" spans="1:10" ht="15.75" customHeight="1">
      <c r="A87" s="11" t="s">
        <v>135</v>
      </c>
      <c r="B87" s="20" t="s">
        <v>136</v>
      </c>
      <c r="C87" s="73">
        <v>0</v>
      </c>
      <c r="D87" s="74">
        <v>0</v>
      </c>
      <c r="E87" s="74">
        <v>0</v>
      </c>
      <c r="F87" s="103">
        <f t="shared" si="22"/>
        <v>0</v>
      </c>
      <c r="G87" s="145">
        <v>0</v>
      </c>
      <c r="H87" s="74">
        <v>0</v>
      </c>
      <c r="I87" s="74">
        <v>0</v>
      </c>
      <c r="J87" s="73">
        <f t="shared" si="23"/>
        <v>0</v>
      </c>
    </row>
    <row r="88" spans="1:10" ht="15.75" customHeight="1">
      <c r="A88" s="11" t="s">
        <v>137</v>
      </c>
      <c r="B88" s="20" t="s">
        <v>138</v>
      </c>
      <c r="C88" s="73">
        <v>34359460</v>
      </c>
      <c r="D88" s="74">
        <v>0</v>
      </c>
      <c r="E88" s="74">
        <v>0</v>
      </c>
      <c r="F88" s="103">
        <f t="shared" si="22"/>
        <v>34359460</v>
      </c>
      <c r="G88" s="145">
        <v>34359460</v>
      </c>
      <c r="H88" s="74">
        <v>0</v>
      </c>
      <c r="I88" s="74">
        <v>0</v>
      </c>
      <c r="J88" s="73">
        <f t="shared" si="23"/>
        <v>34359460</v>
      </c>
    </row>
    <row r="89" spans="1:10" s="41" customFormat="1" ht="15.75" customHeight="1">
      <c r="A89" s="29" t="s">
        <v>309</v>
      </c>
      <c r="B89" s="32" t="s">
        <v>139</v>
      </c>
      <c r="C89" s="71">
        <f>SUM(C85:C88)</f>
        <v>161668260</v>
      </c>
      <c r="D89" s="72">
        <f t="shared" ref="D89:E89" si="30">SUM(D85:D88)</f>
        <v>0</v>
      </c>
      <c r="E89" s="72">
        <f t="shared" si="30"/>
        <v>0</v>
      </c>
      <c r="F89" s="104">
        <f t="shared" si="22"/>
        <v>161668260</v>
      </c>
      <c r="G89" s="112">
        <f>SUM(G85:G88)</f>
        <v>161668260</v>
      </c>
      <c r="H89" s="72">
        <f t="shared" ref="H89:I89" si="31">SUM(H85:H88)</f>
        <v>0</v>
      </c>
      <c r="I89" s="72">
        <f t="shared" si="31"/>
        <v>0</v>
      </c>
      <c r="J89" s="71">
        <f t="shared" si="23"/>
        <v>161668260</v>
      </c>
    </row>
    <row r="90" spans="1:10" ht="15.75" customHeight="1">
      <c r="A90" s="11" t="s">
        <v>140</v>
      </c>
      <c r="B90" s="20" t="s">
        <v>141</v>
      </c>
      <c r="C90" s="73">
        <v>0</v>
      </c>
      <c r="D90" s="74">
        <v>0</v>
      </c>
      <c r="E90" s="74">
        <v>0</v>
      </c>
      <c r="F90" s="103">
        <f t="shared" si="22"/>
        <v>0</v>
      </c>
      <c r="G90" s="145">
        <v>0</v>
      </c>
      <c r="H90" s="74">
        <v>0</v>
      </c>
      <c r="I90" s="74">
        <v>0</v>
      </c>
      <c r="J90" s="73">
        <f t="shared" si="23"/>
        <v>0</v>
      </c>
    </row>
    <row r="91" spans="1:10" ht="15.75" customHeight="1">
      <c r="A91" s="11" t="s">
        <v>334</v>
      </c>
      <c r="B91" s="20" t="s">
        <v>142</v>
      </c>
      <c r="C91" s="73">
        <v>0</v>
      </c>
      <c r="D91" s="74">
        <v>0</v>
      </c>
      <c r="E91" s="74">
        <v>0</v>
      </c>
      <c r="F91" s="103">
        <f t="shared" si="22"/>
        <v>0</v>
      </c>
      <c r="G91" s="145">
        <v>0</v>
      </c>
      <c r="H91" s="74">
        <v>0</v>
      </c>
      <c r="I91" s="74">
        <v>0</v>
      </c>
      <c r="J91" s="73">
        <f t="shared" si="23"/>
        <v>0</v>
      </c>
    </row>
    <row r="92" spans="1:10" ht="15.75" customHeight="1">
      <c r="A92" s="11" t="s">
        <v>335</v>
      </c>
      <c r="B92" s="20" t="s">
        <v>143</v>
      </c>
      <c r="C92" s="73">
        <v>0</v>
      </c>
      <c r="D92" s="74">
        <v>0</v>
      </c>
      <c r="E92" s="74">
        <v>0</v>
      </c>
      <c r="F92" s="103">
        <f t="shared" si="22"/>
        <v>0</v>
      </c>
      <c r="G92" s="145">
        <v>0</v>
      </c>
      <c r="H92" s="74">
        <v>0</v>
      </c>
      <c r="I92" s="74">
        <v>0</v>
      </c>
      <c r="J92" s="73">
        <f t="shared" si="23"/>
        <v>0</v>
      </c>
    </row>
    <row r="93" spans="1:10" ht="15.75" customHeight="1">
      <c r="A93" s="11" t="s">
        <v>336</v>
      </c>
      <c r="B93" s="20" t="s">
        <v>144</v>
      </c>
      <c r="C93" s="73">
        <v>0</v>
      </c>
      <c r="D93" s="74">
        <v>0</v>
      </c>
      <c r="E93" s="74">
        <v>0</v>
      </c>
      <c r="F93" s="103">
        <f t="shared" si="22"/>
        <v>0</v>
      </c>
      <c r="G93" s="145">
        <v>0</v>
      </c>
      <c r="H93" s="74">
        <v>0</v>
      </c>
      <c r="I93" s="74">
        <v>0</v>
      </c>
      <c r="J93" s="73">
        <f t="shared" si="23"/>
        <v>0</v>
      </c>
    </row>
    <row r="94" spans="1:10" ht="15.75" customHeight="1">
      <c r="A94" s="11" t="s">
        <v>337</v>
      </c>
      <c r="B94" s="20" t="s">
        <v>145</v>
      </c>
      <c r="C94" s="73">
        <v>0</v>
      </c>
      <c r="D94" s="74">
        <v>0</v>
      </c>
      <c r="E94" s="74">
        <v>0</v>
      </c>
      <c r="F94" s="103">
        <f t="shared" si="22"/>
        <v>0</v>
      </c>
      <c r="G94" s="145">
        <v>0</v>
      </c>
      <c r="H94" s="74">
        <v>0</v>
      </c>
      <c r="I94" s="74">
        <v>0</v>
      </c>
      <c r="J94" s="73">
        <f t="shared" si="23"/>
        <v>0</v>
      </c>
    </row>
    <row r="95" spans="1:10" ht="15.75" customHeight="1">
      <c r="A95" s="11" t="s">
        <v>338</v>
      </c>
      <c r="B95" s="20" t="s">
        <v>146</v>
      </c>
      <c r="C95" s="73">
        <v>0</v>
      </c>
      <c r="D95" s="74">
        <v>0</v>
      </c>
      <c r="E95" s="74">
        <v>0</v>
      </c>
      <c r="F95" s="103">
        <f t="shared" si="22"/>
        <v>0</v>
      </c>
      <c r="G95" s="145">
        <v>0</v>
      </c>
      <c r="H95" s="74">
        <v>0</v>
      </c>
      <c r="I95" s="74">
        <v>0</v>
      </c>
      <c r="J95" s="73">
        <f t="shared" si="23"/>
        <v>0</v>
      </c>
    </row>
    <row r="96" spans="1:10" ht="15.75" customHeight="1">
      <c r="A96" s="11" t="s">
        <v>147</v>
      </c>
      <c r="B96" s="20" t="s">
        <v>148</v>
      </c>
      <c r="C96" s="73">
        <v>0</v>
      </c>
      <c r="D96" s="74">
        <v>0</v>
      </c>
      <c r="E96" s="74">
        <v>0</v>
      </c>
      <c r="F96" s="103">
        <f t="shared" si="22"/>
        <v>0</v>
      </c>
      <c r="G96" s="145">
        <v>0</v>
      </c>
      <c r="H96" s="74">
        <v>0</v>
      </c>
      <c r="I96" s="74">
        <v>0</v>
      </c>
      <c r="J96" s="73">
        <f t="shared" si="23"/>
        <v>0</v>
      </c>
    </row>
    <row r="97" spans="1:10" ht="15.75" customHeight="1">
      <c r="A97" s="11" t="s">
        <v>470</v>
      </c>
      <c r="B97" s="20" t="s">
        <v>149</v>
      </c>
      <c r="C97" s="73">
        <v>0</v>
      </c>
      <c r="D97" s="74">
        <v>0</v>
      </c>
      <c r="E97" s="74">
        <v>0</v>
      </c>
      <c r="F97" s="103">
        <f t="shared" si="22"/>
        <v>0</v>
      </c>
      <c r="G97" s="145">
        <v>0</v>
      </c>
      <c r="H97" s="74">
        <v>0</v>
      </c>
      <c r="I97" s="74">
        <v>0</v>
      </c>
      <c r="J97" s="73">
        <f t="shared" si="23"/>
        <v>0</v>
      </c>
    </row>
    <row r="98" spans="1:10" ht="15.75" customHeight="1">
      <c r="A98" s="11" t="s">
        <v>471</v>
      </c>
      <c r="B98" s="20" t="s">
        <v>472</v>
      </c>
      <c r="C98" s="73">
        <v>0</v>
      </c>
      <c r="D98" s="74">
        <v>0</v>
      </c>
      <c r="E98" s="74">
        <v>0</v>
      </c>
      <c r="F98" s="103">
        <f t="shared" si="22"/>
        <v>0</v>
      </c>
      <c r="G98" s="145">
        <v>0</v>
      </c>
      <c r="H98" s="74">
        <v>0</v>
      </c>
      <c r="I98" s="74">
        <v>0</v>
      </c>
      <c r="J98" s="73">
        <f t="shared" si="23"/>
        <v>0</v>
      </c>
    </row>
    <row r="99" spans="1:10" s="41" customFormat="1" ht="15.75" customHeight="1">
      <c r="A99" s="29" t="s">
        <v>310</v>
      </c>
      <c r="B99" s="32" t="s">
        <v>150</v>
      </c>
      <c r="C99" s="71">
        <f>SUM(C90:C98)</f>
        <v>0</v>
      </c>
      <c r="D99" s="72">
        <f t="shared" ref="D99:E99" si="32">SUM(D90:D98)</f>
        <v>0</v>
      </c>
      <c r="E99" s="72">
        <f t="shared" si="32"/>
        <v>0</v>
      </c>
      <c r="F99" s="104">
        <f t="shared" si="22"/>
        <v>0</v>
      </c>
      <c r="G99" s="112">
        <f>SUM(G90:G98)</f>
        <v>0</v>
      </c>
      <c r="H99" s="72">
        <f t="shared" ref="H99:I99" si="33">SUM(H90:H98)</f>
        <v>0</v>
      </c>
      <c r="I99" s="72">
        <f t="shared" si="33"/>
        <v>0</v>
      </c>
      <c r="J99" s="71">
        <f t="shared" si="23"/>
        <v>0</v>
      </c>
    </row>
    <row r="100" spans="1:10" s="41" customFormat="1" ht="15.75" customHeight="1">
      <c r="A100" s="84" t="s">
        <v>7</v>
      </c>
      <c r="B100" s="85"/>
      <c r="C100" s="87">
        <f>C84+C89+C99</f>
        <v>162198260</v>
      </c>
      <c r="D100" s="87">
        <f t="shared" ref="D100:E100" si="34">D84+D89+D99</f>
        <v>0</v>
      </c>
      <c r="E100" s="87">
        <f t="shared" si="34"/>
        <v>0</v>
      </c>
      <c r="F100" s="105">
        <f t="shared" si="22"/>
        <v>162198260</v>
      </c>
      <c r="G100" s="147">
        <f>G84+G89+G99</f>
        <v>162198260</v>
      </c>
      <c r="H100" s="87">
        <f t="shared" ref="H100:I100" si="35">H84+H89+H99</f>
        <v>0</v>
      </c>
      <c r="I100" s="87">
        <f t="shared" si="35"/>
        <v>0</v>
      </c>
      <c r="J100" s="86">
        <f t="shared" si="23"/>
        <v>162198260</v>
      </c>
    </row>
    <row r="101" spans="1:10" s="41" customFormat="1" ht="15.75">
      <c r="A101" s="54" t="s">
        <v>343</v>
      </c>
      <c r="B101" s="55" t="s">
        <v>151</v>
      </c>
      <c r="C101" s="79">
        <f>C26+C27+C52+C61+C75+C84+C89+C99</f>
        <v>248414775</v>
      </c>
      <c r="D101" s="80">
        <f>D26+D27+D52+D61+D75+D84+D89+D99</f>
        <v>300000</v>
      </c>
      <c r="E101" s="80">
        <f>E26+E27+E52+E61+E75+E84+E89+E99</f>
        <v>9000</v>
      </c>
      <c r="F101" s="106">
        <f t="shared" si="22"/>
        <v>248723775</v>
      </c>
      <c r="G101" s="113">
        <f>G26+G27+G52+G61+G75+G84+G89+G99</f>
        <v>248414775</v>
      </c>
      <c r="H101" s="80">
        <f>H26+H27+H52+H61+H75+H84+H89+H99</f>
        <v>300000</v>
      </c>
      <c r="I101" s="80">
        <f>I26+I27+I52+I61+I75+I84+I89+I99</f>
        <v>9000</v>
      </c>
      <c r="J101" s="79">
        <f t="shared" si="23"/>
        <v>248723775</v>
      </c>
    </row>
    <row r="102" spans="1:10">
      <c r="A102" s="11" t="s">
        <v>473</v>
      </c>
      <c r="B102" s="5" t="s">
        <v>152</v>
      </c>
      <c r="C102" s="73">
        <v>0</v>
      </c>
      <c r="D102" s="74">
        <v>0</v>
      </c>
      <c r="E102" s="74">
        <v>0</v>
      </c>
      <c r="F102" s="103">
        <f t="shared" si="22"/>
        <v>0</v>
      </c>
      <c r="G102" s="145">
        <v>0</v>
      </c>
      <c r="H102" s="74">
        <v>0</v>
      </c>
      <c r="I102" s="74">
        <v>0</v>
      </c>
      <c r="J102" s="73">
        <f t="shared" si="23"/>
        <v>0</v>
      </c>
    </row>
    <row r="103" spans="1:10">
      <c r="A103" s="11" t="s">
        <v>153</v>
      </c>
      <c r="B103" s="5" t="s">
        <v>154</v>
      </c>
      <c r="C103" s="73">
        <v>0</v>
      </c>
      <c r="D103" s="74">
        <v>0</v>
      </c>
      <c r="E103" s="74">
        <v>0</v>
      </c>
      <c r="F103" s="103">
        <f t="shared" si="22"/>
        <v>0</v>
      </c>
      <c r="G103" s="145">
        <v>0</v>
      </c>
      <c r="H103" s="74">
        <v>0</v>
      </c>
      <c r="I103" s="74">
        <v>0</v>
      </c>
      <c r="J103" s="73">
        <f t="shared" si="23"/>
        <v>0</v>
      </c>
    </row>
    <row r="104" spans="1:10">
      <c r="A104" s="11" t="s">
        <v>479</v>
      </c>
      <c r="B104" s="5" t="s">
        <v>155</v>
      </c>
      <c r="C104" s="73">
        <v>0</v>
      </c>
      <c r="D104" s="74">
        <v>0</v>
      </c>
      <c r="E104" s="74">
        <v>0</v>
      </c>
      <c r="F104" s="103">
        <f t="shared" si="22"/>
        <v>0</v>
      </c>
      <c r="G104" s="145">
        <v>0</v>
      </c>
      <c r="H104" s="74">
        <v>0</v>
      </c>
      <c r="I104" s="74">
        <v>0</v>
      </c>
      <c r="J104" s="73">
        <f t="shared" si="23"/>
        <v>0</v>
      </c>
    </row>
    <row r="105" spans="1:10" s="41" customFormat="1">
      <c r="A105" s="13" t="s">
        <v>311</v>
      </c>
      <c r="B105" s="7" t="s">
        <v>156</v>
      </c>
      <c r="C105" s="71">
        <v>0</v>
      </c>
      <c r="D105" s="72">
        <f t="shared" ref="D105:E105" si="36">SUM(D102:D104)</f>
        <v>0</v>
      </c>
      <c r="E105" s="72">
        <f t="shared" si="36"/>
        <v>0</v>
      </c>
      <c r="F105" s="104">
        <f t="shared" si="22"/>
        <v>0</v>
      </c>
      <c r="G105" s="112">
        <v>0</v>
      </c>
      <c r="H105" s="72">
        <f t="shared" ref="H105:I105" si="37">SUM(H102:H104)</f>
        <v>0</v>
      </c>
      <c r="I105" s="72">
        <f t="shared" si="37"/>
        <v>0</v>
      </c>
      <c r="J105" s="71">
        <f t="shared" si="23"/>
        <v>0</v>
      </c>
    </row>
    <row r="106" spans="1:10">
      <c r="A106" s="25" t="s">
        <v>339</v>
      </c>
      <c r="B106" s="5" t="s">
        <v>157</v>
      </c>
      <c r="C106" s="73">
        <v>0</v>
      </c>
      <c r="D106" s="74">
        <v>0</v>
      </c>
      <c r="E106" s="74">
        <v>0</v>
      </c>
      <c r="F106" s="103">
        <f t="shared" si="22"/>
        <v>0</v>
      </c>
      <c r="G106" s="145">
        <v>0</v>
      </c>
      <c r="H106" s="74">
        <v>0</v>
      </c>
      <c r="I106" s="74">
        <v>0</v>
      </c>
      <c r="J106" s="73">
        <f t="shared" si="23"/>
        <v>0</v>
      </c>
    </row>
    <row r="107" spans="1:10">
      <c r="A107" s="25" t="s">
        <v>480</v>
      </c>
      <c r="B107" s="5" t="s">
        <v>158</v>
      </c>
      <c r="C107" s="73">
        <v>0</v>
      </c>
      <c r="D107" s="74">
        <v>0</v>
      </c>
      <c r="E107" s="74">
        <v>0</v>
      </c>
      <c r="F107" s="103">
        <f t="shared" si="22"/>
        <v>0</v>
      </c>
      <c r="G107" s="145">
        <v>0</v>
      </c>
      <c r="H107" s="74">
        <v>0</v>
      </c>
      <c r="I107" s="74">
        <v>0</v>
      </c>
      <c r="J107" s="73">
        <f t="shared" si="23"/>
        <v>0</v>
      </c>
    </row>
    <row r="108" spans="1:10">
      <c r="A108" s="11" t="s">
        <v>481</v>
      </c>
      <c r="B108" s="5" t="s">
        <v>159</v>
      </c>
      <c r="C108" s="73">
        <v>0</v>
      </c>
      <c r="D108" s="74">
        <v>0</v>
      </c>
      <c r="E108" s="74">
        <v>0</v>
      </c>
      <c r="F108" s="103">
        <f t="shared" si="22"/>
        <v>0</v>
      </c>
      <c r="G108" s="145">
        <v>0</v>
      </c>
      <c r="H108" s="74">
        <v>0</v>
      </c>
      <c r="I108" s="74">
        <v>0</v>
      </c>
      <c r="J108" s="73">
        <f t="shared" si="23"/>
        <v>0</v>
      </c>
    </row>
    <row r="109" spans="1:10">
      <c r="A109" s="11" t="s">
        <v>482</v>
      </c>
      <c r="B109" s="5" t="s">
        <v>160</v>
      </c>
      <c r="C109" s="73">
        <v>0</v>
      </c>
      <c r="D109" s="74">
        <v>0</v>
      </c>
      <c r="E109" s="74">
        <v>0</v>
      </c>
      <c r="F109" s="103">
        <f t="shared" si="22"/>
        <v>0</v>
      </c>
      <c r="G109" s="145">
        <v>0</v>
      </c>
      <c r="H109" s="74">
        <v>0</v>
      </c>
      <c r="I109" s="74">
        <v>0</v>
      </c>
      <c r="J109" s="73">
        <f t="shared" si="23"/>
        <v>0</v>
      </c>
    </row>
    <row r="110" spans="1:10">
      <c r="A110" s="11" t="s">
        <v>485</v>
      </c>
      <c r="B110" s="5" t="s">
        <v>483</v>
      </c>
      <c r="C110" s="73">
        <v>0</v>
      </c>
      <c r="D110" s="74">
        <v>0</v>
      </c>
      <c r="E110" s="74">
        <v>0</v>
      </c>
      <c r="F110" s="103">
        <f t="shared" si="22"/>
        <v>0</v>
      </c>
      <c r="G110" s="145">
        <v>0</v>
      </c>
      <c r="H110" s="74">
        <v>0</v>
      </c>
      <c r="I110" s="74">
        <v>0</v>
      </c>
      <c r="J110" s="73">
        <f t="shared" si="23"/>
        <v>0</v>
      </c>
    </row>
    <row r="111" spans="1:10">
      <c r="A111" s="11" t="s">
        <v>486</v>
      </c>
      <c r="B111" s="5" t="s">
        <v>484</v>
      </c>
      <c r="C111" s="73">
        <v>0</v>
      </c>
      <c r="D111" s="74">
        <v>0</v>
      </c>
      <c r="E111" s="74">
        <v>0</v>
      </c>
      <c r="F111" s="103">
        <f t="shared" si="22"/>
        <v>0</v>
      </c>
      <c r="G111" s="145">
        <v>0</v>
      </c>
      <c r="H111" s="74">
        <v>0</v>
      </c>
      <c r="I111" s="74">
        <v>0</v>
      </c>
      <c r="J111" s="73">
        <f t="shared" si="23"/>
        <v>0</v>
      </c>
    </row>
    <row r="112" spans="1:10" s="41" customFormat="1">
      <c r="A112" s="12" t="s">
        <v>312</v>
      </c>
      <c r="B112" s="7" t="s">
        <v>161</v>
      </c>
      <c r="C112" s="71">
        <v>0</v>
      </c>
      <c r="D112" s="72">
        <f t="shared" ref="D112:E112" si="38">SUM(D106:D111)</f>
        <v>0</v>
      </c>
      <c r="E112" s="72">
        <f t="shared" si="38"/>
        <v>0</v>
      </c>
      <c r="F112" s="104">
        <f t="shared" si="22"/>
        <v>0</v>
      </c>
      <c r="G112" s="112">
        <v>0</v>
      </c>
      <c r="H112" s="72">
        <f t="shared" ref="H112:I112" si="39">SUM(H106:H111)</f>
        <v>0</v>
      </c>
      <c r="I112" s="72">
        <f t="shared" si="39"/>
        <v>0</v>
      </c>
      <c r="J112" s="71">
        <f t="shared" si="23"/>
        <v>0</v>
      </c>
    </row>
    <row r="113" spans="1:10" s="41" customFormat="1">
      <c r="A113" s="12" t="s">
        <v>162</v>
      </c>
      <c r="B113" s="7" t="s">
        <v>163</v>
      </c>
      <c r="C113" s="71">
        <v>0</v>
      </c>
      <c r="D113" s="72">
        <v>0</v>
      </c>
      <c r="E113" s="72">
        <v>0</v>
      </c>
      <c r="F113" s="104">
        <f t="shared" si="22"/>
        <v>0</v>
      </c>
      <c r="G113" s="112">
        <v>0</v>
      </c>
      <c r="H113" s="72">
        <v>0</v>
      </c>
      <c r="I113" s="72">
        <v>0</v>
      </c>
      <c r="J113" s="71">
        <f t="shared" si="23"/>
        <v>0</v>
      </c>
    </row>
    <row r="114" spans="1:10" s="41" customFormat="1">
      <c r="A114" s="12" t="s">
        <v>164</v>
      </c>
      <c r="B114" s="7" t="s">
        <v>165</v>
      </c>
      <c r="C114" s="71">
        <v>2348737</v>
      </c>
      <c r="D114" s="72">
        <v>0</v>
      </c>
      <c r="E114" s="72">
        <v>0</v>
      </c>
      <c r="F114" s="104">
        <f t="shared" si="22"/>
        <v>2348737</v>
      </c>
      <c r="G114" s="112">
        <v>2348737</v>
      </c>
      <c r="H114" s="72">
        <v>0</v>
      </c>
      <c r="I114" s="72">
        <v>0</v>
      </c>
      <c r="J114" s="71">
        <f t="shared" si="23"/>
        <v>2348737</v>
      </c>
    </row>
    <row r="115" spans="1:10" s="41" customFormat="1">
      <c r="A115" s="12" t="s">
        <v>166</v>
      </c>
      <c r="B115" s="7" t="s">
        <v>167</v>
      </c>
      <c r="C115" s="71">
        <v>39723683</v>
      </c>
      <c r="D115" s="72">
        <f t="shared" ref="D115:E115" si="40">SUM(D113:D114)</f>
        <v>0</v>
      </c>
      <c r="E115" s="72">
        <f t="shared" si="40"/>
        <v>0</v>
      </c>
      <c r="F115" s="104">
        <f t="shared" si="22"/>
        <v>39723683</v>
      </c>
      <c r="G115" s="112">
        <v>54992917</v>
      </c>
      <c r="H115" s="72">
        <f t="shared" ref="H115:I115" si="41">SUM(H113:H114)</f>
        <v>0</v>
      </c>
      <c r="I115" s="72">
        <f t="shared" si="41"/>
        <v>0</v>
      </c>
      <c r="J115" s="71">
        <f t="shared" si="23"/>
        <v>54992917</v>
      </c>
    </row>
    <row r="116" spans="1:10" s="41" customFormat="1">
      <c r="A116" s="12" t="s">
        <v>487</v>
      </c>
      <c r="B116" s="7" t="s">
        <v>168</v>
      </c>
      <c r="C116" s="71">
        <v>0</v>
      </c>
      <c r="D116" s="75">
        <v>0</v>
      </c>
      <c r="E116" s="75">
        <v>0</v>
      </c>
      <c r="F116" s="104">
        <f t="shared" si="22"/>
        <v>0</v>
      </c>
      <c r="G116" s="112">
        <v>0</v>
      </c>
      <c r="H116" s="75">
        <v>0</v>
      </c>
      <c r="I116" s="75">
        <v>0</v>
      </c>
      <c r="J116" s="71">
        <f t="shared" si="23"/>
        <v>0</v>
      </c>
    </row>
    <row r="117" spans="1:10" s="41" customFormat="1">
      <c r="A117" s="12" t="s">
        <v>169</v>
      </c>
      <c r="B117" s="7" t="s">
        <v>170</v>
      </c>
      <c r="C117" s="71">
        <v>0</v>
      </c>
      <c r="D117" s="75">
        <v>0</v>
      </c>
      <c r="E117" s="75">
        <v>0</v>
      </c>
      <c r="F117" s="104">
        <f t="shared" si="22"/>
        <v>0</v>
      </c>
      <c r="G117" s="112">
        <v>0</v>
      </c>
      <c r="H117" s="75">
        <v>0</v>
      </c>
      <c r="I117" s="75">
        <v>0</v>
      </c>
      <c r="J117" s="71">
        <f t="shared" si="23"/>
        <v>0</v>
      </c>
    </row>
    <row r="118" spans="1:10" s="41" customFormat="1">
      <c r="A118" s="12" t="s">
        <v>171</v>
      </c>
      <c r="B118" s="7" t="s">
        <v>172</v>
      </c>
      <c r="C118" s="71">
        <v>0</v>
      </c>
      <c r="D118" s="75">
        <v>0</v>
      </c>
      <c r="E118" s="75">
        <v>0</v>
      </c>
      <c r="F118" s="104">
        <f t="shared" si="22"/>
        <v>0</v>
      </c>
      <c r="G118" s="112">
        <v>0</v>
      </c>
      <c r="H118" s="75">
        <v>0</v>
      </c>
      <c r="I118" s="75">
        <v>0</v>
      </c>
      <c r="J118" s="71">
        <f t="shared" si="23"/>
        <v>0</v>
      </c>
    </row>
    <row r="119" spans="1:10" s="41" customFormat="1">
      <c r="A119" s="25" t="s">
        <v>491</v>
      </c>
      <c r="B119" s="5" t="s">
        <v>488</v>
      </c>
      <c r="C119" s="71">
        <v>0</v>
      </c>
      <c r="D119" s="75">
        <v>0</v>
      </c>
      <c r="E119" s="75">
        <v>0</v>
      </c>
      <c r="F119" s="104">
        <f t="shared" si="22"/>
        <v>0</v>
      </c>
      <c r="G119" s="112">
        <v>0</v>
      </c>
      <c r="H119" s="75">
        <v>0</v>
      </c>
      <c r="I119" s="75">
        <v>0</v>
      </c>
      <c r="J119" s="71">
        <f t="shared" si="23"/>
        <v>0</v>
      </c>
    </row>
    <row r="120" spans="1:10" s="41" customFormat="1">
      <c r="A120" s="25" t="s">
        <v>492</v>
      </c>
      <c r="B120" s="5" t="s">
        <v>489</v>
      </c>
      <c r="C120" s="71">
        <v>0</v>
      </c>
      <c r="D120" s="75">
        <v>0</v>
      </c>
      <c r="E120" s="75">
        <v>0</v>
      </c>
      <c r="F120" s="104">
        <f t="shared" si="22"/>
        <v>0</v>
      </c>
      <c r="G120" s="112">
        <v>0</v>
      </c>
      <c r="H120" s="75">
        <v>0</v>
      </c>
      <c r="I120" s="75">
        <v>0</v>
      </c>
      <c r="J120" s="71">
        <f t="shared" si="23"/>
        <v>0</v>
      </c>
    </row>
    <row r="121" spans="1:10" s="41" customFormat="1">
      <c r="A121" s="12" t="s">
        <v>493</v>
      </c>
      <c r="B121" s="7" t="s">
        <v>490</v>
      </c>
      <c r="C121" s="71">
        <v>0</v>
      </c>
      <c r="D121" s="75">
        <v>0</v>
      </c>
      <c r="E121" s="75">
        <v>0</v>
      </c>
      <c r="F121" s="104">
        <f t="shared" si="22"/>
        <v>0</v>
      </c>
      <c r="G121" s="112">
        <v>0</v>
      </c>
      <c r="H121" s="75">
        <v>0</v>
      </c>
      <c r="I121" s="75">
        <v>0</v>
      </c>
      <c r="J121" s="71">
        <f t="shared" si="23"/>
        <v>0</v>
      </c>
    </row>
    <row r="122" spans="1:10" s="41" customFormat="1">
      <c r="A122" s="26" t="s">
        <v>313</v>
      </c>
      <c r="B122" s="27" t="s">
        <v>173</v>
      </c>
      <c r="C122" s="75">
        <f>C105+C112+C113+C114+C115+C116+C117+C118+C121</f>
        <v>42072420</v>
      </c>
      <c r="D122" s="75">
        <f t="shared" ref="D122:E122" si="42">D105+D112+D113+D114+D115+D116+D117+D121</f>
        <v>0</v>
      </c>
      <c r="E122" s="75">
        <f t="shared" si="42"/>
        <v>0</v>
      </c>
      <c r="F122" s="104">
        <f t="shared" si="22"/>
        <v>42072420</v>
      </c>
      <c r="G122" s="112">
        <f>G105+G112+G113+G114+G115+G116+G117+G118+G121</f>
        <v>57341654</v>
      </c>
      <c r="H122" s="75">
        <f t="shared" ref="H122:I122" si="43">H105+H112+H113+H114+H115+H116+H117+H121</f>
        <v>0</v>
      </c>
      <c r="I122" s="75">
        <f t="shared" si="43"/>
        <v>0</v>
      </c>
      <c r="J122" s="71">
        <f t="shared" si="23"/>
        <v>57341654</v>
      </c>
    </row>
    <row r="123" spans="1:10">
      <c r="A123" s="25" t="s">
        <v>174</v>
      </c>
      <c r="B123" s="5" t="s">
        <v>175</v>
      </c>
      <c r="C123" s="73">
        <v>0</v>
      </c>
      <c r="D123" s="74">
        <v>0</v>
      </c>
      <c r="E123" s="74">
        <v>0</v>
      </c>
      <c r="F123" s="103">
        <f t="shared" si="22"/>
        <v>0</v>
      </c>
      <c r="G123" s="145">
        <v>0</v>
      </c>
      <c r="H123" s="74">
        <v>0</v>
      </c>
      <c r="I123" s="74">
        <v>0</v>
      </c>
      <c r="J123" s="73">
        <f t="shared" si="23"/>
        <v>0</v>
      </c>
    </row>
    <row r="124" spans="1:10">
      <c r="A124" s="11" t="s">
        <v>176</v>
      </c>
      <c r="B124" s="5" t="s">
        <v>177</v>
      </c>
      <c r="C124" s="73">
        <v>0</v>
      </c>
      <c r="D124" s="74">
        <v>0</v>
      </c>
      <c r="E124" s="74">
        <v>0</v>
      </c>
      <c r="F124" s="103">
        <f t="shared" si="22"/>
        <v>0</v>
      </c>
      <c r="G124" s="145">
        <v>0</v>
      </c>
      <c r="H124" s="74">
        <v>0</v>
      </c>
      <c r="I124" s="74">
        <v>0</v>
      </c>
      <c r="J124" s="73">
        <f t="shared" si="23"/>
        <v>0</v>
      </c>
    </row>
    <row r="125" spans="1:10">
      <c r="A125" s="25" t="s">
        <v>340</v>
      </c>
      <c r="B125" s="5" t="s">
        <v>178</v>
      </c>
      <c r="C125" s="73">
        <v>0</v>
      </c>
      <c r="D125" s="74">
        <v>0</v>
      </c>
      <c r="E125" s="74">
        <v>0</v>
      </c>
      <c r="F125" s="103">
        <f t="shared" si="22"/>
        <v>0</v>
      </c>
      <c r="G125" s="145">
        <v>0</v>
      </c>
      <c r="H125" s="74">
        <v>0</v>
      </c>
      <c r="I125" s="74">
        <v>0</v>
      </c>
      <c r="J125" s="73">
        <f t="shared" si="23"/>
        <v>0</v>
      </c>
    </row>
    <row r="126" spans="1:10">
      <c r="A126" s="25" t="s">
        <v>494</v>
      </c>
      <c r="B126" s="5" t="s">
        <v>179</v>
      </c>
      <c r="C126" s="73">
        <v>0</v>
      </c>
      <c r="D126" s="74"/>
      <c r="E126" s="74"/>
      <c r="F126" s="103"/>
      <c r="G126" s="145">
        <v>0</v>
      </c>
      <c r="H126" s="74"/>
      <c r="I126" s="74"/>
      <c r="J126" s="73"/>
    </row>
    <row r="127" spans="1:10">
      <c r="A127" s="25" t="s">
        <v>496</v>
      </c>
      <c r="B127" s="5" t="s">
        <v>495</v>
      </c>
      <c r="C127" s="73">
        <v>0</v>
      </c>
      <c r="D127" s="74">
        <v>0</v>
      </c>
      <c r="E127" s="74">
        <v>0</v>
      </c>
      <c r="F127" s="103">
        <f t="shared" si="22"/>
        <v>0</v>
      </c>
      <c r="G127" s="145">
        <v>0</v>
      </c>
      <c r="H127" s="74">
        <v>0</v>
      </c>
      <c r="I127" s="74">
        <v>0</v>
      </c>
      <c r="J127" s="73">
        <f t="shared" ref="J127:J128" si="44">SUM(G127:I127)</f>
        <v>0</v>
      </c>
    </row>
    <row r="128" spans="1:10" s="41" customFormat="1">
      <c r="A128" s="26" t="s">
        <v>314</v>
      </c>
      <c r="B128" s="27" t="s">
        <v>180</v>
      </c>
      <c r="C128" s="71">
        <f>SUM(C123:C127)</f>
        <v>0</v>
      </c>
      <c r="D128" s="72">
        <f t="shared" ref="D128:E128" si="45">SUM(D123:D127)</f>
        <v>0</v>
      </c>
      <c r="E128" s="72">
        <f t="shared" si="45"/>
        <v>0</v>
      </c>
      <c r="F128" s="103">
        <f t="shared" si="22"/>
        <v>0</v>
      </c>
      <c r="G128" s="112">
        <f>SUM(G123:G127)</f>
        <v>0</v>
      </c>
      <c r="H128" s="72">
        <f t="shared" ref="H128:I128" si="46">SUM(H123:H127)</f>
        <v>0</v>
      </c>
      <c r="I128" s="72">
        <f t="shared" si="46"/>
        <v>0</v>
      </c>
      <c r="J128" s="73">
        <f t="shared" si="44"/>
        <v>0</v>
      </c>
    </row>
    <row r="129" spans="1:10" s="41" customFormat="1">
      <c r="A129" s="26" t="s">
        <v>181</v>
      </c>
      <c r="B129" s="27" t="s">
        <v>182</v>
      </c>
      <c r="C129" s="71">
        <v>0</v>
      </c>
      <c r="D129" s="72">
        <v>0</v>
      </c>
      <c r="E129" s="72">
        <v>0</v>
      </c>
      <c r="F129" s="103">
        <v>0</v>
      </c>
      <c r="G129" s="112">
        <v>0</v>
      </c>
      <c r="H129" s="72">
        <v>0</v>
      </c>
      <c r="I129" s="72">
        <v>0</v>
      </c>
      <c r="J129" s="73">
        <v>0</v>
      </c>
    </row>
    <row r="130" spans="1:10">
      <c r="A130" s="13" t="s">
        <v>498</v>
      </c>
      <c r="B130" s="7" t="s">
        <v>497</v>
      </c>
      <c r="C130" s="71">
        <v>0</v>
      </c>
      <c r="D130" s="72">
        <v>0</v>
      </c>
      <c r="E130" s="72">
        <v>0</v>
      </c>
      <c r="F130" s="104">
        <f t="shared" si="22"/>
        <v>0</v>
      </c>
      <c r="G130" s="112">
        <v>0</v>
      </c>
      <c r="H130" s="72">
        <v>0</v>
      </c>
      <c r="I130" s="72">
        <v>0</v>
      </c>
      <c r="J130" s="71">
        <f t="shared" ref="J130:J131" si="47">SUM(G130:I130)</f>
        <v>0</v>
      </c>
    </row>
    <row r="131" spans="1:10" s="41" customFormat="1" ht="15.75">
      <c r="A131" s="57" t="s">
        <v>344</v>
      </c>
      <c r="B131" s="58" t="s">
        <v>183</v>
      </c>
      <c r="C131" s="81">
        <f>C122+C128+C129+C130</f>
        <v>42072420</v>
      </c>
      <c r="D131" s="81">
        <f t="shared" ref="D131:E131" si="48">D122+D128+D130</f>
        <v>0</v>
      </c>
      <c r="E131" s="81">
        <f t="shared" si="48"/>
        <v>0</v>
      </c>
      <c r="F131" s="106">
        <f t="shared" si="22"/>
        <v>42072420</v>
      </c>
      <c r="G131" s="113">
        <f>G122+G128+G129+G130</f>
        <v>57341654</v>
      </c>
      <c r="H131" s="81">
        <f t="shared" ref="H131:I131" si="49">H122+H128+H130</f>
        <v>0</v>
      </c>
      <c r="I131" s="81">
        <f t="shared" si="49"/>
        <v>0</v>
      </c>
      <c r="J131" s="79">
        <f t="shared" si="47"/>
        <v>57341654</v>
      </c>
    </row>
    <row r="132" spans="1:10" s="41" customFormat="1" ht="15.75">
      <c r="A132" s="59" t="s">
        <v>380</v>
      </c>
      <c r="B132" s="59"/>
      <c r="C132" s="82">
        <f>C101+C131</f>
        <v>290487195</v>
      </c>
      <c r="D132" s="83">
        <f>D101+D131</f>
        <v>300000</v>
      </c>
      <c r="E132" s="83">
        <f>E101+E131</f>
        <v>9000</v>
      </c>
      <c r="F132" s="107">
        <f>SUM(C132:E132)</f>
        <v>290796195</v>
      </c>
      <c r="G132" s="148">
        <f>G101+G131</f>
        <v>305756429</v>
      </c>
      <c r="H132" s="83">
        <f>H101+H131</f>
        <v>300000</v>
      </c>
      <c r="I132" s="83">
        <f>I101+I131</f>
        <v>9000</v>
      </c>
      <c r="J132" s="82">
        <f>SUM(G132:I132)</f>
        <v>306065429</v>
      </c>
    </row>
    <row r="133" spans="1:10">
      <c r="A133" s="76"/>
      <c r="B133" s="77"/>
      <c r="C133" s="77"/>
      <c r="D133" s="77"/>
      <c r="E133" s="77"/>
      <c r="F133" s="77"/>
    </row>
    <row r="134" spans="1:10">
      <c r="B134" s="16"/>
      <c r="C134" s="16"/>
      <c r="D134" s="16"/>
      <c r="E134" s="16"/>
      <c r="F134" s="16"/>
    </row>
    <row r="135" spans="1:10">
      <c r="B135" s="16"/>
      <c r="C135" s="16"/>
      <c r="D135" s="16"/>
      <c r="E135" s="16"/>
      <c r="F135" s="16"/>
    </row>
    <row r="136" spans="1:10">
      <c r="B136" s="16"/>
      <c r="C136" s="16"/>
      <c r="D136" s="16"/>
      <c r="E136" s="16"/>
      <c r="F136" s="16"/>
    </row>
    <row r="137" spans="1:10">
      <c r="B137" s="16"/>
      <c r="C137" s="16"/>
      <c r="D137" s="16"/>
      <c r="E137" s="16"/>
      <c r="F137" s="16"/>
    </row>
    <row r="138" spans="1:10">
      <c r="B138" s="16"/>
      <c r="C138" s="16"/>
      <c r="D138" s="16"/>
      <c r="E138" s="16"/>
      <c r="F138" s="16"/>
    </row>
    <row r="139" spans="1:10">
      <c r="B139" s="16"/>
      <c r="C139" s="16"/>
      <c r="D139" s="16"/>
      <c r="E139" s="16"/>
      <c r="F139" s="16"/>
    </row>
    <row r="140" spans="1:10">
      <c r="B140" s="16"/>
      <c r="C140" s="16"/>
      <c r="D140" s="16"/>
      <c r="E140" s="16"/>
      <c r="F140" s="16"/>
    </row>
    <row r="141" spans="1:10">
      <c r="B141" s="16"/>
      <c r="C141" s="16"/>
      <c r="D141" s="16"/>
      <c r="E141" s="16"/>
      <c r="F141" s="16"/>
    </row>
    <row r="142" spans="1:10">
      <c r="B142" s="16"/>
      <c r="C142" s="16"/>
      <c r="D142" s="16"/>
      <c r="E142" s="16"/>
      <c r="F142" s="16"/>
    </row>
    <row r="143" spans="1:10">
      <c r="B143" s="16"/>
      <c r="C143" s="16"/>
      <c r="D143" s="16"/>
      <c r="E143" s="16"/>
      <c r="F143" s="16"/>
    </row>
    <row r="144" spans="1:10">
      <c r="B144" s="16"/>
      <c r="C144" s="16"/>
      <c r="D144" s="16"/>
      <c r="E144" s="16"/>
      <c r="F144" s="16"/>
    </row>
    <row r="145" spans="2:6">
      <c r="B145" s="16"/>
      <c r="C145" s="16"/>
      <c r="D145" s="16"/>
      <c r="E145" s="16"/>
      <c r="F145" s="16"/>
    </row>
    <row r="146" spans="2:6">
      <c r="B146" s="16"/>
      <c r="C146" s="16"/>
      <c r="D146" s="16"/>
      <c r="E146" s="16"/>
      <c r="F146" s="16"/>
    </row>
    <row r="147" spans="2:6">
      <c r="B147" s="16"/>
      <c r="C147" s="16"/>
      <c r="D147" s="16"/>
      <c r="E147" s="16"/>
      <c r="F147" s="16"/>
    </row>
    <row r="148" spans="2:6">
      <c r="B148" s="16"/>
      <c r="C148" s="16"/>
      <c r="D148" s="16"/>
      <c r="E148" s="16"/>
      <c r="F148" s="16"/>
    </row>
    <row r="149" spans="2:6">
      <c r="B149" s="16"/>
      <c r="C149" s="16"/>
      <c r="D149" s="16"/>
      <c r="E149" s="16"/>
      <c r="F149" s="16"/>
    </row>
    <row r="150" spans="2:6">
      <c r="B150" s="16"/>
      <c r="C150" s="16"/>
      <c r="D150" s="16"/>
      <c r="E150" s="16"/>
      <c r="F150" s="16"/>
    </row>
    <row r="151" spans="2:6">
      <c r="B151" s="16"/>
      <c r="C151" s="16"/>
      <c r="D151" s="16"/>
      <c r="E151" s="16"/>
      <c r="F151" s="16"/>
    </row>
    <row r="152" spans="2:6">
      <c r="B152" s="16"/>
      <c r="C152" s="16"/>
      <c r="D152" s="16"/>
      <c r="E152" s="16"/>
      <c r="F152" s="16"/>
    </row>
    <row r="153" spans="2:6">
      <c r="B153" s="16"/>
      <c r="C153" s="16"/>
      <c r="D153" s="16"/>
      <c r="E153" s="16"/>
      <c r="F153" s="16"/>
    </row>
    <row r="154" spans="2:6">
      <c r="B154" s="16"/>
      <c r="C154" s="16"/>
      <c r="D154" s="16"/>
      <c r="E154" s="16"/>
      <c r="F154" s="16"/>
    </row>
    <row r="155" spans="2:6">
      <c r="B155" s="16"/>
      <c r="C155" s="16"/>
      <c r="D155" s="16"/>
      <c r="E155" s="16"/>
      <c r="F155" s="16"/>
    </row>
    <row r="156" spans="2:6">
      <c r="B156" s="16"/>
      <c r="C156" s="16"/>
      <c r="D156" s="16"/>
      <c r="E156" s="16"/>
      <c r="F156" s="16"/>
    </row>
    <row r="157" spans="2:6">
      <c r="B157" s="16"/>
      <c r="C157" s="16"/>
      <c r="D157" s="16"/>
      <c r="E157" s="16"/>
      <c r="F157" s="16"/>
    </row>
    <row r="158" spans="2:6">
      <c r="B158" s="16"/>
      <c r="C158" s="16"/>
      <c r="D158" s="16"/>
      <c r="E158" s="16"/>
      <c r="F158" s="16"/>
    </row>
    <row r="159" spans="2:6">
      <c r="B159" s="16"/>
      <c r="C159" s="16"/>
      <c r="D159" s="16"/>
      <c r="E159" s="16"/>
      <c r="F159" s="16"/>
    </row>
    <row r="160" spans="2:6">
      <c r="B160" s="16"/>
      <c r="C160" s="16"/>
      <c r="D160" s="16"/>
      <c r="E160" s="16"/>
      <c r="F160" s="16"/>
    </row>
    <row r="161" spans="2:6">
      <c r="B161" s="16"/>
      <c r="C161" s="16"/>
      <c r="D161" s="16"/>
      <c r="E161" s="16"/>
      <c r="F161" s="16"/>
    </row>
    <row r="162" spans="2:6">
      <c r="B162" s="16"/>
      <c r="C162" s="16"/>
      <c r="D162" s="16"/>
      <c r="E162" s="16"/>
      <c r="F162" s="16"/>
    </row>
    <row r="163" spans="2:6">
      <c r="B163" s="16"/>
      <c r="C163" s="16"/>
      <c r="D163" s="16"/>
      <c r="E163" s="16"/>
      <c r="F163" s="16"/>
    </row>
    <row r="164" spans="2:6">
      <c r="B164" s="16"/>
      <c r="C164" s="16"/>
      <c r="D164" s="16"/>
      <c r="E164" s="16"/>
      <c r="F164" s="16"/>
    </row>
    <row r="165" spans="2:6">
      <c r="B165" s="16"/>
      <c r="C165" s="16"/>
      <c r="D165" s="16"/>
      <c r="E165" s="16"/>
      <c r="F165" s="16"/>
    </row>
    <row r="166" spans="2:6">
      <c r="B166" s="16"/>
      <c r="C166" s="16"/>
      <c r="D166" s="16"/>
      <c r="E166" s="16"/>
      <c r="F166" s="16"/>
    </row>
    <row r="167" spans="2:6">
      <c r="B167" s="16"/>
      <c r="C167" s="16"/>
      <c r="D167" s="16"/>
      <c r="E167" s="16"/>
      <c r="F167" s="16"/>
    </row>
    <row r="168" spans="2:6">
      <c r="B168" s="16"/>
      <c r="C168" s="16"/>
      <c r="D168" s="16"/>
      <c r="E168" s="16"/>
      <c r="F168" s="16"/>
    </row>
    <row r="169" spans="2:6">
      <c r="B169" s="16"/>
      <c r="C169" s="16"/>
      <c r="D169" s="16"/>
      <c r="E169" s="16"/>
      <c r="F169" s="16"/>
    </row>
    <row r="170" spans="2:6">
      <c r="B170" s="16"/>
      <c r="C170" s="16"/>
      <c r="D170" s="16"/>
      <c r="E170" s="16"/>
      <c r="F170" s="16"/>
    </row>
    <row r="171" spans="2:6">
      <c r="B171" s="16"/>
      <c r="C171" s="16"/>
      <c r="D171" s="16"/>
      <c r="E171" s="16"/>
      <c r="F171" s="16"/>
    </row>
    <row r="172" spans="2:6">
      <c r="B172" s="16"/>
      <c r="C172" s="16"/>
      <c r="D172" s="16"/>
      <c r="E172" s="16"/>
      <c r="F172" s="16"/>
    </row>
    <row r="173" spans="2:6">
      <c r="B173" s="16"/>
      <c r="C173" s="16"/>
      <c r="D173" s="16"/>
      <c r="E173" s="16"/>
      <c r="F173" s="16"/>
    </row>
    <row r="174" spans="2:6">
      <c r="B174" s="16"/>
      <c r="C174" s="16"/>
      <c r="D174" s="16"/>
      <c r="E174" s="16"/>
      <c r="F174" s="16"/>
    </row>
    <row r="175" spans="2:6">
      <c r="B175" s="16"/>
      <c r="C175" s="16"/>
      <c r="D175" s="16"/>
      <c r="E175" s="16"/>
      <c r="F175" s="16"/>
    </row>
    <row r="176" spans="2:6">
      <c r="B176" s="16"/>
      <c r="C176" s="16"/>
      <c r="D176" s="16"/>
      <c r="E176" s="16"/>
      <c r="F176" s="16"/>
    </row>
    <row r="177" spans="2:6">
      <c r="B177" s="16"/>
      <c r="C177" s="16"/>
      <c r="D177" s="16"/>
      <c r="E177" s="16"/>
      <c r="F177" s="16"/>
    </row>
    <row r="178" spans="2:6">
      <c r="B178" s="16"/>
      <c r="C178" s="16"/>
      <c r="D178" s="16"/>
      <c r="E178" s="16"/>
      <c r="F178" s="16"/>
    </row>
    <row r="179" spans="2:6">
      <c r="B179" s="16"/>
      <c r="C179" s="16"/>
      <c r="D179" s="16"/>
      <c r="E179" s="16"/>
      <c r="F179" s="16"/>
    </row>
    <row r="180" spans="2:6">
      <c r="B180" s="16"/>
      <c r="C180" s="16"/>
      <c r="D180" s="16"/>
      <c r="E180" s="16"/>
      <c r="F180" s="16"/>
    </row>
    <row r="181" spans="2:6">
      <c r="B181" s="16"/>
      <c r="C181" s="16"/>
      <c r="D181" s="16"/>
      <c r="E181" s="16"/>
      <c r="F181" s="16"/>
    </row>
  </sheetData>
  <mergeCells count="5">
    <mergeCell ref="C6:F6"/>
    <mergeCell ref="A3:F3"/>
    <mergeCell ref="A4:F4"/>
    <mergeCell ref="C1:K1"/>
    <mergeCell ref="G6:J6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K132"/>
  <sheetViews>
    <sheetView topLeftCell="B1" workbookViewId="0">
      <selection activeCell="C1" sqref="C1:K1"/>
    </sheetView>
  </sheetViews>
  <sheetFormatPr defaultRowHeight="15"/>
  <cols>
    <col min="1" max="1" width="84" bestFit="1" customWidth="1"/>
    <col min="2" max="2" width="8.85546875" bestFit="1" customWidth="1"/>
    <col min="3" max="3" width="14.28515625" bestFit="1" customWidth="1"/>
    <col min="4" max="4" width="9.5703125" bestFit="1" customWidth="1"/>
    <col min="5" max="5" width="8.7109375" bestFit="1" customWidth="1"/>
    <col min="6" max="6" width="14.28515625" bestFit="1" customWidth="1"/>
    <col min="7" max="7" width="14.28515625" style="135" bestFit="1" customWidth="1"/>
    <col min="8" max="8" width="8.28515625" bestFit="1" customWidth="1"/>
    <col min="10" max="10" width="14.28515625" bestFit="1" customWidth="1"/>
  </cols>
  <sheetData>
    <row r="1" spans="1:11">
      <c r="C1" s="155" t="s">
        <v>517</v>
      </c>
      <c r="D1" s="155"/>
      <c r="E1" s="155"/>
      <c r="F1" s="155"/>
      <c r="G1" s="155"/>
      <c r="H1" s="155"/>
      <c r="I1" s="155"/>
      <c r="J1" s="155"/>
      <c r="K1" s="155"/>
    </row>
    <row r="3" spans="1:11">
      <c r="A3" s="151" t="s">
        <v>502</v>
      </c>
      <c r="B3" s="152"/>
      <c r="C3" s="152"/>
      <c r="D3" s="152"/>
      <c r="E3" s="152"/>
      <c r="F3" s="153"/>
    </row>
    <row r="4" spans="1:11">
      <c r="A4" s="154" t="s">
        <v>476</v>
      </c>
      <c r="B4" s="152"/>
      <c r="C4" s="152"/>
      <c r="D4" s="152"/>
      <c r="E4" s="152"/>
      <c r="F4" s="153"/>
    </row>
    <row r="5" spans="1:11" ht="18">
      <c r="A5" s="44"/>
    </row>
    <row r="6" spans="1:11">
      <c r="A6" s="40" t="s">
        <v>503</v>
      </c>
      <c r="C6" s="149" t="s">
        <v>465</v>
      </c>
      <c r="D6" s="149"/>
      <c r="E6" s="149"/>
      <c r="F6" s="150"/>
      <c r="G6" s="156" t="s">
        <v>515</v>
      </c>
      <c r="H6" s="149"/>
      <c r="I6" s="149"/>
      <c r="J6" s="149"/>
    </row>
    <row r="7" spans="1:11" ht="60">
      <c r="A7" s="2" t="s">
        <v>14</v>
      </c>
      <c r="B7" s="3" t="s">
        <v>15</v>
      </c>
      <c r="C7" s="45" t="s">
        <v>435</v>
      </c>
      <c r="D7" s="45" t="s">
        <v>436</v>
      </c>
      <c r="E7" s="45" t="s">
        <v>8</v>
      </c>
      <c r="F7" s="102" t="s">
        <v>2</v>
      </c>
      <c r="G7" s="137" t="s">
        <v>435</v>
      </c>
      <c r="H7" s="45" t="s">
        <v>436</v>
      </c>
      <c r="I7" s="45" t="s">
        <v>8</v>
      </c>
      <c r="J7" s="46" t="s">
        <v>2</v>
      </c>
    </row>
    <row r="8" spans="1:11">
      <c r="A8" s="18" t="s">
        <v>16</v>
      </c>
      <c r="B8" s="19" t="s">
        <v>17</v>
      </c>
      <c r="C8" s="73">
        <v>26860760</v>
      </c>
      <c r="D8" s="74">
        <v>0</v>
      </c>
      <c r="E8" s="74">
        <v>0</v>
      </c>
      <c r="F8" s="103">
        <f>SUM(C8:E8)</f>
        <v>26860760</v>
      </c>
      <c r="G8" s="145">
        <v>29059400</v>
      </c>
      <c r="H8" s="74">
        <v>0</v>
      </c>
      <c r="I8" s="74">
        <v>0</v>
      </c>
      <c r="J8" s="73">
        <f>SUM(G8:I8)</f>
        <v>29059400</v>
      </c>
    </row>
    <row r="9" spans="1:11">
      <c r="A9" s="18" t="s">
        <v>18</v>
      </c>
      <c r="B9" s="20" t="s">
        <v>19</v>
      </c>
      <c r="C9" s="73">
        <v>0</v>
      </c>
      <c r="D9" s="74">
        <v>0</v>
      </c>
      <c r="E9" s="74">
        <v>0</v>
      </c>
      <c r="F9" s="103">
        <f t="shared" ref="F9:F72" si="0">SUM(C9:E9)</f>
        <v>0</v>
      </c>
      <c r="G9" s="145">
        <v>0</v>
      </c>
      <c r="H9" s="74">
        <v>0</v>
      </c>
      <c r="I9" s="74">
        <v>0</v>
      </c>
      <c r="J9" s="73">
        <f t="shared" ref="J9:J72" si="1">SUM(G9:I9)</f>
        <v>0</v>
      </c>
    </row>
    <row r="10" spans="1:11">
      <c r="A10" s="18" t="s">
        <v>20</v>
      </c>
      <c r="B10" s="20" t="s">
        <v>21</v>
      </c>
      <c r="C10" s="73">
        <v>0</v>
      </c>
      <c r="D10" s="74">
        <v>0</v>
      </c>
      <c r="E10" s="74">
        <v>0</v>
      </c>
      <c r="F10" s="103">
        <f t="shared" si="0"/>
        <v>0</v>
      </c>
      <c r="G10" s="145">
        <v>2853000</v>
      </c>
      <c r="H10" s="74">
        <v>0</v>
      </c>
      <c r="I10" s="74">
        <v>0</v>
      </c>
      <c r="J10" s="73">
        <f t="shared" si="1"/>
        <v>2853000</v>
      </c>
    </row>
    <row r="11" spans="1:11">
      <c r="A11" s="21" t="s">
        <v>22</v>
      </c>
      <c r="B11" s="20" t="s">
        <v>23</v>
      </c>
      <c r="C11" s="73">
        <v>0</v>
      </c>
      <c r="D11" s="74">
        <v>0</v>
      </c>
      <c r="E11" s="74">
        <v>0</v>
      </c>
      <c r="F11" s="103">
        <f t="shared" si="0"/>
        <v>0</v>
      </c>
      <c r="G11" s="145">
        <v>405000</v>
      </c>
      <c r="H11" s="74">
        <v>0</v>
      </c>
      <c r="I11" s="74">
        <v>0</v>
      </c>
      <c r="J11" s="73">
        <f t="shared" si="1"/>
        <v>405000</v>
      </c>
    </row>
    <row r="12" spans="1:11">
      <c r="A12" s="21" t="s">
        <v>24</v>
      </c>
      <c r="B12" s="20" t="s">
        <v>25</v>
      </c>
      <c r="C12" s="73">
        <v>0</v>
      </c>
      <c r="D12" s="74">
        <v>0</v>
      </c>
      <c r="E12" s="74">
        <v>0</v>
      </c>
      <c r="F12" s="103">
        <f t="shared" si="0"/>
        <v>0</v>
      </c>
      <c r="G12" s="145">
        <v>0</v>
      </c>
      <c r="H12" s="74">
        <v>0</v>
      </c>
      <c r="I12" s="74">
        <v>0</v>
      </c>
      <c r="J12" s="73">
        <f t="shared" si="1"/>
        <v>0</v>
      </c>
    </row>
    <row r="13" spans="1:11">
      <c r="A13" s="21" t="s">
        <v>26</v>
      </c>
      <c r="B13" s="20" t="s">
        <v>27</v>
      </c>
      <c r="C13" s="73">
        <v>0</v>
      </c>
      <c r="D13" s="74">
        <v>0</v>
      </c>
      <c r="E13" s="74">
        <v>0</v>
      </c>
      <c r="F13" s="103">
        <f t="shared" si="0"/>
        <v>0</v>
      </c>
      <c r="G13" s="145">
        <v>0</v>
      </c>
      <c r="H13" s="74">
        <v>0</v>
      </c>
      <c r="I13" s="74">
        <v>0</v>
      </c>
      <c r="J13" s="73">
        <f t="shared" si="1"/>
        <v>0</v>
      </c>
    </row>
    <row r="14" spans="1:11">
      <c r="A14" s="21" t="s">
        <v>28</v>
      </c>
      <c r="B14" s="20" t="s">
        <v>29</v>
      </c>
      <c r="C14" s="73">
        <v>1056601</v>
      </c>
      <c r="D14" s="74">
        <v>0</v>
      </c>
      <c r="E14" s="74">
        <v>0</v>
      </c>
      <c r="F14" s="103">
        <f t="shared" si="0"/>
        <v>1056601</v>
      </c>
      <c r="G14" s="145">
        <v>1170000</v>
      </c>
      <c r="H14" s="74">
        <v>0</v>
      </c>
      <c r="I14" s="74">
        <v>0</v>
      </c>
      <c r="J14" s="73">
        <f t="shared" si="1"/>
        <v>1170000</v>
      </c>
    </row>
    <row r="15" spans="1:11">
      <c r="A15" s="21" t="s">
        <v>30</v>
      </c>
      <c r="B15" s="20" t="s">
        <v>31</v>
      </c>
      <c r="C15" s="73">
        <v>0</v>
      </c>
      <c r="D15" s="74">
        <v>0</v>
      </c>
      <c r="E15" s="74">
        <v>0</v>
      </c>
      <c r="F15" s="103">
        <f t="shared" si="0"/>
        <v>0</v>
      </c>
      <c r="G15" s="145">
        <v>0</v>
      </c>
      <c r="H15" s="74">
        <v>0</v>
      </c>
      <c r="I15" s="74">
        <v>0</v>
      </c>
      <c r="J15" s="73">
        <f t="shared" si="1"/>
        <v>0</v>
      </c>
    </row>
    <row r="16" spans="1:11">
      <c r="A16" s="5" t="s">
        <v>32</v>
      </c>
      <c r="B16" s="20" t="s">
        <v>33</v>
      </c>
      <c r="C16" s="73">
        <v>645000</v>
      </c>
      <c r="D16" s="74">
        <v>0</v>
      </c>
      <c r="E16" s="74">
        <v>0</v>
      </c>
      <c r="F16" s="103">
        <f t="shared" si="0"/>
        <v>645000</v>
      </c>
      <c r="G16" s="145">
        <v>900000</v>
      </c>
      <c r="H16" s="74">
        <v>0</v>
      </c>
      <c r="I16" s="74">
        <v>0</v>
      </c>
      <c r="J16" s="73">
        <f t="shared" si="1"/>
        <v>900000</v>
      </c>
    </row>
    <row r="17" spans="1:11">
      <c r="A17" s="5" t="s">
        <v>34</v>
      </c>
      <c r="B17" s="20" t="s">
        <v>35</v>
      </c>
      <c r="C17" s="73">
        <v>126322</v>
      </c>
      <c r="D17" s="74">
        <v>0</v>
      </c>
      <c r="E17" s="74">
        <v>0</v>
      </c>
      <c r="F17" s="103">
        <f t="shared" si="0"/>
        <v>126322</v>
      </c>
      <c r="G17" s="145">
        <v>140000</v>
      </c>
      <c r="H17" s="74">
        <v>0</v>
      </c>
      <c r="I17" s="74">
        <v>0</v>
      </c>
      <c r="J17" s="73">
        <f t="shared" si="1"/>
        <v>140000</v>
      </c>
    </row>
    <row r="18" spans="1:11">
      <c r="A18" s="5" t="s">
        <v>36</v>
      </c>
      <c r="B18" s="20" t="s">
        <v>37</v>
      </c>
      <c r="C18" s="73">
        <v>0</v>
      </c>
      <c r="D18" s="74">
        <v>0</v>
      </c>
      <c r="E18" s="74">
        <v>0</v>
      </c>
      <c r="F18" s="103">
        <f t="shared" si="0"/>
        <v>0</v>
      </c>
      <c r="G18" s="145">
        <v>0</v>
      </c>
      <c r="H18" s="74">
        <v>0</v>
      </c>
      <c r="I18" s="74">
        <v>0</v>
      </c>
      <c r="J18" s="73">
        <f t="shared" si="1"/>
        <v>0</v>
      </c>
    </row>
    <row r="19" spans="1:11">
      <c r="A19" s="5" t="s">
        <v>38</v>
      </c>
      <c r="B19" s="20" t="s">
        <v>39</v>
      </c>
      <c r="C19" s="73">
        <v>0</v>
      </c>
      <c r="D19" s="74">
        <v>0</v>
      </c>
      <c r="E19" s="74">
        <v>0</v>
      </c>
      <c r="F19" s="103">
        <f t="shared" si="0"/>
        <v>0</v>
      </c>
      <c r="G19" s="145">
        <v>0</v>
      </c>
      <c r="H19" s="74">
        <v>0</v>
      </c>
      <c r="I19" s="74">
        <v>0</v>
      </c>
      <c r="J19" s="73">
        <f t="shared" si="1"/>
        <v>0</v>
      </c>
    </row>
    <row r="20" spans="1:11">
      <c r="A20" s="5" t="s">
        <v>315</v>
      </c>
      <c r="B20" s="20" t="s">
        <v>40</v>
      </c>
      <c r="C20" s="73">
        <v>0</v>
      </c>
      <c r="D20" s="74">
        <v>0</v>
      </c>
      <c r="E20" s="74">
        <v>0</v>
      </c>
      <c r="F20" s="103">
        <f t="shared" si="0"/>
        <v>0</v>
      </c>
      <c r="G20" s="145">
        <v>165000</v>
      </c>
      <c r="H20" s="74">
        <v>0</v>
      </c>
      <c r="I20" s="74">
        <v>0</v>
      </c>
      <c r="J20" s="73">
        <f t="shared" si="1"/>
        <v>165000</v>
      </c>
    </row>
    <row r="21" spans="1:11">
      <c r="A21" s="22" t="s">
        <v>296</v>
      </c>
      <c r="B21" s="23" t="s">
        <v>41</v>
      </c>
      <c r="C21" s="71">
        <f>SUM(C8:C20)</f>
        <v>28688683</v>
      </c>
      <c r="D21" s="71">
        <f t="shared" ref="D21:E21" si="2">SUM(D8:D20)</f>
        <v>0</v>
      </c>
      <c r="E21" s="71">
        <f t="shared" si="2"/>
        <v>0</v>
      </c>
      <c r="F21" s="103">
        <f t="shared" si="0"/>
        <v>28688683</v>
      </c>
      <c r="G21" s="112">
        <f>SUM(G8:G20)</f>
        <v>34692400</v>
      </c>
      <c r="H21" s="71">
        <f t="shared" ref="H21:I21" si="3">SUM(H8:H20)</f>
        <v>0</v>
      </c>
      <c r="I21" s="71">
        <f t="shared" si="3"/>
        <v>0</v>
      </c>
      <c r="J21" s="73">
        <f t="shared" si="1"/>
        <v>34692400</v>
      </c>
      <c r="K21" s="41"/>
    </row>
    <row r="22" spans="1:11">
      <c r="A22" s="5" t="s">
        <v>42</v>
      </c>
      <c r="B22" s="20" t="s">
        <v>43</v>
      </c>
      <c r="C22" s="73">
        <v>0</v>
      </c>
      <c r="D22" s="74">
        <v>0</v>
      </c>
      <c r="E22" s="74">
        <v>0</v>
      </c>
      <c r="F22" s="103">
        <f t="shared" si="0"/>
        <v>0</v>
      </c>
      <c r="G22" s="145">
        <v>0</v>
      </c>
      <c r="H22" s="74">
        <v>0</v>
      </c>
      <c r="I22" s="74">
        <v>0</v>
      </c>
      <c r="J22" s="73">
        <f t="shared" si="1"/>
        <v>0</v>
      </c>
    </row>
    <row r="23" spans="1:11" ht="30">
      <c r="A23" s="5" t="s">
        <v>44</v>
      </c>
      <c r="B23" s="20" t="s">
        <v>45</v>
      </c>
      <c r="C23" s="73">
        <v>0</v>
      </c>
      <c r="D23" s="74">
        <v>0</v>
      </c>
      <c r="E23" s="74">
        <v>0</v>
      </c>
      <c r="F23" s="103">
        <f t="shared" si="0"/>
        <v>0</v>
      </c>
      <c r="G23" s="145">
        <v>0</v>
      </c>
      <c r="H23" s="74">
        <v>0</v>
      </c>
      <c r="I23" s="74">
        <v>0</v>
      </c>
      <c r="J23" s="73">
        <f t="shared" si="1"/>
        <v>0</v>
      </c>
    </row>
    <row r="24" spans="1:11">
      <c r="A24" s="6" t="s">
        <v>46</v>
      </c>
      <c r="B24" s="20" t="s">
        <v>47</v>
      </c>
      <c r="C24" s="73">
        <v>150000</v>
      </c>
      <c r="D24" s="74">
        <v>0</v>
      </c>
      <c r="E24" s="74">
        <v>0</v>
      </c>
      <c r="F24" s="103">
        <f t="shared" si="0"/>
        <v>150000</v>
      </c>
      <c r="G24" s="145">
        <v>1880000</v>
      </c>
      <c r="H24" s="74">
        <v>0</v>
      </c>
      <c r="I24" s="74">
        <v>0</v>
      </c>
      <c r="J24" s="73">
        <f t="shared" si="1"/>
        <v>1880000</v>
      </c>
    </row>
    <row r="25" spans="1:11">
      <c r="A25" s="7" t="s">
        <v>297</v>
      </c>
      <c r="B25" s="23" t="s">
        <v>48</v>
      </c>
      <c r="C25" s="71">
        <f>SUM(C22:C24)</f>
        <v>150000</v>
      </c>
      <c r="D25" s="71">
        <f t="shared" ref="D25:E25" si="4">SUM(D22:D24)</f>
        <v>0</v>
      </c>
      <c r="E25" s="71">
        <f t="shared" si="4"/>
        <v>0</v>
      </c>
      <c r="F25" s="104">
        <f t="shared" si="0"/>
        <v>150000</v>
      </c>
      <c r="G25" s="112">
        <f>SUM(G22:G24)</f>
        <v>1880000</v>
      </c>
      <c r="H25" s="71">
        <f t="shared" ref="H25:I25" si="5">SUM(H22:H24)</f>
        <v>0</v>
      </c>
      <c r="I25" s="71">
        <f t="shared" si="5"/>
        <v>0</v>
      </c>
      <c r="J25" s="71">
        <f t="shared" si="1"/>
        <v>1880000</v>
      </c>
      <c r="K25" s="41"/>
    </row>
    <row r="26" spans="1:11">
      <c r="A26" s="31" t="s">
        <v>341</v>
      </c>
      <c r="B26" s="32" t="s">
        <v>49</v>
      </c>
      <c r="C26" s="71">
        <f>C21+C25</f>
        <v>28838683</v>
      </c>
      <c r="D26" s="71">
        <f t="shared" ref="D26:E26" si="6">D21+D25</f>
        <v>0</v>
      </c>
      <c r="E26" s="71">
        <f t="shared" si="6"/>
        <v>0</v>
      </c>
      <c r="F26" s="104">
        <f t="shared" si="0"/>
        <v>28838683</v>
      </c>
      <c r="G26" s="112">
        <f>G21+G25</f>
        <v>36572400</v>
      </c>
      <c r="H26" s="71">
        <f t="shared" ref="H26:I26" si="7">H21+H25</f>
        <v>0</v>
      </c>
      <c r="I26" s="71">
        <f t="shared" si="7"/>
        <v>0</v>
      </c>
      <c r="J26" s="71">
        <f t="shared" si="1"/>
        <v>36572400</v>
      </c>
      <c r="K26" s="41"/>
    </row>
    <row r="27" spans="1:11">
      <c r="A27" s="27" t="s">
        <v>316</v>
      </c>
      <c r="B27" s="32" t="s">
        <v>50</v>
      </c>
      <c r="C27" s="71">
        <v>5160000</v>
      </c>
      <c r="D27" s="72">
        <v>0</v>
      </c>
      <c r="E27" s="72">
        <v>0</v>
      </c>
      <c r="F27" s="104">
        <f t="shared" si="0"/>
        <v>5160000</v>
      </c>
      <c r="G27" s="112">
        <v>6477517</v>
      </c>
      <c r="H27" s="72">
        <v>0</v>
      </c>
      <c r="I27" s="72">
        <v>0</v>
      </c>
      <c r="J27" s="71">
        <f t="shared" si="1"/>
        <v>6477517</v>
      </c>
      <c r="K27" s="41"/>
    </row>
    <row r="28" spans="1:11">
      <c r="A28" s="5" t="s">
        <v>51</v>
      </c>
      <c r="B28" s="20" t="s">
        <v>52</v>
      </c>
      <c r="C28" s="73">
        <v>20000</v>
      </c>
      <c r="D28" s="74">
        <v>0</v>
      </c>
      <c r="E28" s="74">
        <v>0</v>
      </c>
      <c r="F28" s="103">
        <f t="shared" si="0"/>
        <v>20000</v>
      </c>
      <c r="G28" s="145">
        <v>20000</v>
      </c>
      <c r="H28" s="74">
        <v>0</v>
      </c>
      <c r="I28" s="74">
        <v>0</v>
      </c>
      <c r="J28" s="73">
        <f t="shared" si="1"/>
        <v>20000</v>
      </c>
    </row>
    <row r="29" spans="1:11">
      <c r="A29" s="5" t="s">
        <v>53</v>
      </c>
      <c r="B29" s="20" t="s">
        <v>54</v>
      </c>
      <c r="C29" s="73">
        <v>700000</v>
      </c>
      <c r="D29" s="74">
        <v>0</v>
      </c>
      <c r="E29" s="74">
        <v>0</v>
      </c>
      <c r="F29" s="103">
        <f t="shared" si="0"/>
        <v>700000</v>
      </c>
      <c r="G29" s="145">
        <v>700000</v>
      </c>
      <c r="H29" s="74">
        <v>0</v>
      </c>
      <c r="I29" s="74">
        <v>0</v>
      </c>
      <c r="J29" s="73">
        <f t="shared" si="1"/>
        <v>700000</v>
      </c>
    </row>
    <row r="30" spans="1:11">
      <c r="A30" s="5" t="s">
        <v>55</v>
      </c>
      <c r="B30" s="20" t="s">
        <v>56</v>
      </c>
      <c r="C30" s="73">
        <v>0</v>
      </c>
      <c r="D30" s="74">
        <v>0</v>
      </c>
      <c r="E30" s="74">
        <v>0</v>
      </c>
      <c r="F30" s="103">
        <f t="shared" si="0"/>
        <v>0</v>
      </c>
      <c r="G30" s="145">
        <v>0</v>
      </c>
      <c r="H30" s="74">
        <v>0</v>
      </c>
      <c r="I30" s="74">
        <v>0</v>
      </c>
      <c r="J30" s="73">
        <f t="shared" si="1"/>
        <v>0</v>
      </c>
    </row>
    <row r="31" spans="1:11">
      <c r="A31" s="7" t="s">
        <v>298</v>
      </c>
      <c r="B31" s="23" t="s">
        <v>57</v>
      </c>
      <c r="C31" s="71">
        <f>SUM(C28:C30)</f>
        <v>720000</v>
      </c>
      <c r="D31" s="71">
        <f t="shared" ref="D31:E31" si="8">SUM(D28:D30)</f>
        <v>0</v>
      </c>
      <c r="E31" s="71">
        <f t="shared" si="8"/>
        <v>0</v>
      </c>
      <c r="F31" s="104">
        <f t="shared" si="0"/>
        <v>720000</v>
      </c>
      <c r="G31" s="112">
        <f>SUM(G28:G30)</f>
        <v>720000</v>
      </c>
      <c r="H31" s="71">
        <f t="shared" ref="H31:I31" si="9">SUM(H28:H30)</f>
        <v>0</v>
      </c>
      <c r="I31" s="71">
        <f t="shared" si="9"/>
        <v>0</v>
      </c>
      <c r="J31" s="71">
        <f t="shared" si="1"/>
        <v>720000</v>
      </c>
      <c r="K31" s="41"/>
    </row>
    <row r="32" spans="1:11">
      <c r="A32" s="5" t="s">
        <v>58</v>
      </c>
      <c r="B32" s="20" t="s">
        <v>59</v>
      </c>
      <c r="C32" s="73">
        <v>580000</v>
      </c>
      <c r="D32" s="74">
        <v>0</v>
      </c>
      <c r="E32" s="74">
        <v>0</v>
      </c>
      <c r="F32" s="103">
        <f t="shared" si="0"/>
        <v>580000</v>
      </c>
      <c r="G32" s="146">
        <v>682000</v>
      </c>
      <c r="H32" s="74">
        <v>0</v>
      </c>
      <c r="I32" s="74">
        <v>0</v>
      </c>
      <c r="J32" s="73">
        <f t="shared" si="1"/>
        <v>682000</v>
      </c>
    </row>
    <row r="33" spans="1:11">
      <c r="A33" s="5" t="s">
        <v>60</v>
      </c>
      <c r="B33" s="20" t="s">
        <v>61</v>
      </c>
      <c r="C33" s="73">
        <v>270000</v>
      </c>
      <c r="D33" s="74">
        <v>0</v>
      </c>
      <c r="E33" s="74">
        <v>0</v>
      </c>
      <c r="F33" s="103">
        <f t="shared" si="0"/>
        <v>270000</v>
      </c>
      <c r="G33" s="145">
        <v>270000</v>
      </c>
      <c r="H33" s="74">
        <v>0</v>
      </c>
      <c r="I33" s="74">
        <v>0</v>
      </c>
      <c r="J33" s="73">
        <f t="shared" si="1"/>
        <v>270000</v>
      </c>
    </row>
    <row r="34" spans="1:11">
      <c r="A34" s="7" t="s">
        <v>342</v>
      </c>
      <c r="B34" s="23" t="s">
        <v>62</v>
      </c>
      <c r="C34" s="71">
        <f>SUM(C32:C33)</f>
        <v>850000</v>
      </c>
      <c r="D34" s="71">
        <f t="shared" ref="D34:E34" si="10">SUM(D32:D33)</f>
        <v>0</v>
      </c>
      <c r="E34" s="71">
        <f t="shared" si="10"/>
        <v>0</v>
      </c>
      <c r="F34" s="104">
        <f t="shared" si="0"/>
        <v>850000</v>
      </c>
      <c r="G34" s="112">
        <f>SUM(G32:G33)</f>
        <v>952000</v>
      </c>
      <c r="H34" s="71">
        <f t="shared" ref="H34:I34" si="11">SUM(H32:H33)</f>
        <v>0</v>
      </c>
      <c r="I34" s="71">
        <f t="shared" si="11"/>
        <v>0</v>
      </c>
      <c r="J34" s="71">
        <f t="shared" si="1"/>
        <v>952000</v>
      </c>
      <c r="K34" s="41"/>
    </row>
    <row r="35" spans="1:11">
      <c r="A35" s="5" t="s">
        <v>63</v>
      </c>
      <c r="B35" s="20" t="s">
        <v>64</v>
      </c>
      <c r="C35" s="73">
        <v>0</v>
      </c>
      <c r="D35" s="74">
        <v>0</v>
      </c>
      <c r="E35" s="74">
        <v>0</v>
      </c>
      <c r="F35" s="103">
        <f t="shared" si="0"/>
        <v>0</v>
      </c>
      <c r="G35" s="145">
        <v>1970000</v>
      </c>
      <c r="H35" s="74">
        <v>0</v>
      </c>
      <c r="I35" s="74">
        <v>0</v>
      </c>
      <c r="J35" s="73">
        <f t="shared" si="1"/>
        <v>1970000</v>
      </c>
    </row>
    <row r="36" spans="1:11">
      <c r="A36" s="5" t="s">
        <v>65</v>
      </c>
      <c r="B36" s="20" t="s">
        <v>66</v>
      </c>
      <c r="C36" s="73">
        <v>0</v>
      </c>
      <c r="D36" s="74">
        <v>0</v>
      </c>
      <c r="E36" s="74">
        <v>0</v>
      </c>
      <c r="F36" s="103">
        <f t="shared" si="0"/>
        <v>0</v>
      </c>
      <c r="G36" s="145">
        <v>0</v>
      </c>
      <c r="H36" s="74">
        <v>0</v>
      </c>
      <c r="I36" s="74">
        <v>0</v>
      </c>
      <c r="J36" s="73">
        <f t="shared" si="1"/>
        <v>0</v>
      </c>
    </row>
    <row r="37" spans="1:11">
      <c r="A37" s="5" t="s">
        <v>317</v>
      </c>
      <c r="B37" s="20" t="s">
        <v>67</v>
      </c>
      <c r="C37" s="73">
        <v>0</v>
      </c>
      <c r="D37" s="74">
        <v>0</v>
      </c>
      <c r="E37" s="74">
        <v>0</v>
      </c>
      <c r="F37" s="103">
        <f t="shared" si="0"/>
        <v>0</v>
      </c>
      <c r="G37" s="145">
        <v>0</v>
      </c>
      <c r="H37" s="74">
        <v>0</v>
      </c>
      <c r="I37" s="74">
        <v>0</v>
      </c>
      <c r="J37" s="73">
        <f t="shared" si="1"/>
        <v>0</v>
      </c>
    </row>
    <row r="38" spans="1:11">
      <c r="A38" s="5" t="s">
        <v>68</v>
      </c>
      <c r="B38" s="20" t="s">
        <v>69</v>
      </c>
      <c r="C38" s="73">
        <v>500000</v>
      </c>
      <c r="D38" s="74">
        <v>0</v>
      </c>
      <c r="E38" s="74">
        <v>0</v>
      </c>
      <c r="F38" s="103">
        <f t="shared" si="0"/>
        <v>500000</v>
      </c>
      <c r="G38" s="145">
        <v>500000</v>
      </c>
      <c r="H38" s="74">
        <v>0</v>
      </c>
      <c r="I38" s="74">
        <v>0</v>
      </c>
      <c r="J38" s="73">
        <f t="shared" si="1"/>
        <v>500000</v>
      </c>
    </row>
    <row r="39" spans="1:11">
      <c r="A39" s="9" t="s">
        <v>318</v>
      </c>
      <c r="B39" s="20" t="s">
        <v>70</v>
      </c>
      <c r="C39" s="73">
        <v>0</v>
      </c>
      <c r="D39" s="74">
        <v>0</v>
      </c>
      <c r="E39" s="74">
        <v>0</v>
      </c>
      <c r="F39" s="103">
        <f t="shared" si="0"/>
        <v>0</v>
      </c>
      <c r="G39" s="145">
        <v>0</v>
      </c>
      <c r="H39" s="74">
        <v>0</v>
      </c>
      <c r="I39" s="74">
        <v>0</v>
      </c>
      <c r="J39" s="73">
        <f t="shared" si="1"/>
        <v>0</v>
      </c>
    </row>
    <row r="40" spans="1:11">
      <c r="A40" s="6" t="s">
        <v>71</v>
      </c>
      <c r="B40" s="20" t="s">
        <v>72</v>
      </c>
      <c r="C40" s="73">
        <v>1505000</v>
      </c>
      <c r="D40" s="74">
        <v>0</v>
      </c>
      <c r="E40" s="74">
        <v>0</v>
      </c>
      <c r="F40" s="103">
        <f t="shared" si="0"/>
        <v>1505000</v>
      </c>
      <c r="G40" s="145">
        <v>1588000</v>
      </c>
      <c r="H40" s="74">
        <v>0</v>
      </c>
      <c r="I40" s="74">
        <v>0</v>
      </c>
      <c r="J40" s="73">
        <f t="shared" si="1"/>
        <v>1588000</v>
      </c>
    </row>
    <row r="41" spans="1:11">
      <c r="A41" s="5" t="s">
        <v>319</v>
      </c>
      <c r="B41" s="20" t="s">
        <v>73</v>
      </c>
      <c r="C41" s="73">
        <v>645000</v>
      </c>
      <c r="D41" s="74">
        <v>0</v>
      </c>
      <c r="E41" s="74">
        <v>0</v>
      </c>
      <c r="F41" s="103">
        <f t="shared" si="0"/>
        <v>645000</v>
      </c>
      <c r="G41" s="145">
        <v>798000</v>
      </c>
      <c r="H41" s="74">
        <v>0</v>
      </c>
      <c r="I41" s="74">
        <v>0</v>
      </c>
      <c r="J41" s="73">
        <f t="shared" si="1"/>
        <v>798000</v>
      </c>
    </row>
    <row r="42" spans="1:11">
      <c r="A42" s="7" t="s">
        <v>299</v>
      </c>
      <c r="B42" s="23" t="s">
        <v>74</v>
      </c>
      <c r="C42" s="71">
        <f>SUM(C35:C41)</f>
        <v>2650000</v>
      </c>
      <c r="D42" s="71">
        <f t="shared" ref="D42:E42" si="12">SUM(D35:D41)</f>
        <v>0</v>
      </c>
      <c r="E42" s="71">
        <f t="shared" si="12"/>
        <v>0</v>
      </c>
      <c r="F42" s="104">
        <f t="shared" si="0"/>
        <v>2650000</v>
      </c>
      <c r="G42" s="112">
        <f>SUM(G35:G41)</f>
        <v>4856000</v>
      </c>
      <c r="H42" s="71">
        <f t="shared" ref="H42:I42" si="13">SUM(H35:H41)</f>
        <v>0</v>
      </c>
      <c r="I42" s="71">
        <f t="shared" si="13"/>
        <v>0</v>
      </c>
      <c r="J42" s="71">
        <f t="shared" si="1"/>
        <v>4856000</v>
      </c>
      <c r="K42" s="41"/>
    </row>
    <row r="43" spans="1:11">
      <c r="A43" s="5" t="s">
        <v>75</v>
      </c>
      <c r="B43" s="20" t="s">
        <v>76</v>
      </c>
      <c r="C43" s="73">
        <v>500000</v>
      </c>
      <c r="D43" s="74">
        <v>0</v>
      </c>
      <c r="E43" s="74">
        <v>0</v>
      </c>
      <c r="F43" s="103">
        <f t="shared" si="0"/>
        <v>500000</v>
      </c>
      <c r="G43" s="145">
        <v>500000</v>
      </c>
      <c r="H43" s="74">
        <v>0</v>
      </c>
      <c r="I43" s="74">
        <v>0</v>
      </c>
      <c r="J43" s="73">
        <f t="shared" si="1"/>
        <v>500000</v>
      </c>
    </row>
    <row r="44" spans="1:11">
      <c r="A44" s="5" t="s">
        <v>77</v>
      </c>
      <c r="B44" s="20" t="s">
        <v>78</v>
      </c>
      <c r="C44" s="73">
        <v>0</v>
      </c>
      <c r="D44" s="74">
        <v>0</v>
      </c>
      <c r="E44" s="74">
        <v>0</v>
      </c>
      <c r="F44" s="103">
        <f t="shared" si="0"/>
        <v>0</v>
      </c>
      <c r="G44" s="145">
        <v>0</v>
      </c>
      <c r="H44" s="74">
        <v>0</v>
      </c>
      <c r="I44" s="74">
        <v>0</v>
      </c>
      <c r="J44" s="73">
        <f t="shared" si="1"/>
        <v>0</v>
      </c>
    </row>
    <row r="45" spans="1:11">
      <c r="A45" s="7" t="s">
        <v>300</v>
      </c>
      <c r="B45" s="23" t="s">
        <v>79</v>
      </c>
      <c r="C45" s="71">
        <f>SUM(C43:C44)</f>
        <v>500000</v>
      </c>
      <c r="D45" s="71">
        <f t="shared" ref="D45:E45" si="14">SUM(D43:D44)</f>
        <v>0</v>
      </c>
      <c r="E45" s="71">
        <f t="shared" si="14"/>
        <v>0</v>
      </c>
      <c r="F45" s="104">
        <f t="shared" si="0"/>
        <v>500000</v>
      </c>
      <c r="G45" s="112">
        <f>SUM(G43:G44)</f>
        <v>500000</v>
      </c>
      <c r="H45" s="71">
        <f t="shared" ref="H45:I45" si="15">SUM(H43:H44)</f>
        <v>0</v>
      </c>
      <c r="I45" s="71">
        <f t="shared" si="15"/>
        <v>0</v>
      </c>
      <c r="J45" s="71">
        <f t="shared" si="1"/>
        <v>500000</v>
      </c>
      <c r="K45" s="41"/>
    </row>
    <row r="46" spans="1:11">
      <c r="A46" s="5" t="s">
        <v>80</v>
      </c>
      <c r="B46" s="20" t="s">
        <v>81</v>
      </c>
      <c r="C46" s="73">
        <v>1000000</v>
      </c>
      <c r="D46" s="74">
        <v>0</v>
      </c>
      <c r="E46" s="74">
        <v>0</v>
      </c>
      <c r="F46" s="103">
        <f t="shared" si="0"/>
        <v>1000000</v>
      </c>
      <c r="G46" s="145">
        <v>1410000</v>
      </c>
      <c r="H46" s="74">
        <v>0</v>
      </c>
      <c r="I46" s="74">
        <v>0</v>
      </c>
      <c r="J46" s="73">
        <f t="shared" si="1"/>
        <v>1410000</v>
      </c>
    </row>
    <row r="47" spans="1:11">
      <c r="A47" s="5" t="s">
        <v>82</v>
      </c>
      <c r="B47" s="20" t="s">
        <v>83</v>
      </c>
      <c r="C47" s="73">
        <v>0</v>
      </c>
      <c r="D47" s="74">
        <v>0</v>
      </c>
      <c r="E47" s="74">
        <v>0</v>
      </c>
      <c r="F47" s="103">
        <f t="shared" si="0"/>
        <v>0</v>
      </c>
      <c r="G47" s="145">
        <v>0</v>
      </c>
      <c r="H47" s="74">
        <v>0</v>
      </c>
      <c r="I47" s="74">
        <v>0</v>
      </c>
      <c r="J47" s="73">
        <f t="shared" si="1"/>
        <v>0</v>
      </c>
    </row>
    <row r="48" spans="1:11">
      <c r="A48" s="5" t="s">
        <v>320</v>
      </c>
      <c r="B48" s="20" t="s">
        <v>84</v>
      </c>
      <c r="C48" s="73">
        <v>0</v>
      </c>
      <c r="D48" s="74">
        <v>0</v>
      </c>
      <c r="E48" s="74">
        <v>0</v>
      </c>
      <c r="F48" s="103">
        <f t="shared" si="0"/>
        <v>0</v>
      </c>
      <c r="G48" s="145">
        <v>0</v>
      </c>
      <c r="H48" s="74">
        <v>0</v>
      </c>
      <c r="I48" s="74">
        <v>0</v>
      </c>
      <c r="J48" s="73">
        <f t="shared" si="1"/>
        <v>0</v>
      </c>
    </row>
    <row r="49" spans="1:11">
      <c r="A49" s="5" t="s">
        <v>321</v>
      </c>
      <c r="B49" s="20" t="s">
        <v>85</v>
      </c>
      <c r="C49" s="73">
        <v>0</v>
      </c>
      <c r="D49" s="74">
        <v>0</v>
      </c>
      <c r="E49" s="74">
        <v>0</v>
      </c>
      <c r="F49" s="103">
        <f t="shared" si="0"/>
        <v>0</v>
      </c>
      <c r="G49" s="145">
        <v>0</v>
      </c>
      <c r="H49" s="74">
        <v>0</v>
      </c>
      <c r="I49" s="74">
        <v>0</v>
      </c>
      <c r="J49" s="73">
        <f t="shared" si="1"/>
        <v>0</v>
      </c>
    </row>
    <row r="50" spans="1:11">
      <c r="A50" s="5" t="s">
        <v>86</v>
      </c>
      <c r="B50" s="20" t="s">
        <v>87</v>
      </c>
      <c r="C50" s="73">
        <v>5000</v>
      </c>
      <c r="D50" s="78">
        <v>0</v>
      </c>
      <c r="E50" s="78">
        <v>0</v>
      </c>
      <c r="F50" s="103">
        <f t="shared" si="0"/>
        <v>5000</v>
      </c>
      <c r="G50" s="145">
        <v>5000</v>
      </c>
      <c r="H50" s="78">
        <v>0</v>
      </c>
      <c r="I50" s="78">
        <v>0</v>
      </c>
      <c r="J50" s="73">
        <f t="shared" si="1"/>
        <v>5000</v>
      </c>
    </row>
    <row r="51" spans="1:11">
      <c r="A51" s="7" t="s">
        <v>301</v>
      </c>
      <c r="B51" s="23" t="s">
        <v>88</v>
      </c>
      <c r="C51" s="71">
        <f>SUM(C46:C50)</f>
        <v>1005000</v>
      </c>
      <c r="D51" s="71">
        <f t="shared" ref="D51:E51" si="16">SUM(D46:D50)</f>
        <v>0</v>
      </c>
      <c r="E51" s="71">
        <f t="shared" si="16"/>
        <v>0</v>
      </c>
      <c r="F51" s="104">
        <f t="shared" si="0"/>
        <v>1005000</v>
      </c>
      <c r="G51" s="112">
        <f>SUM(G46:G50)</f>
        <v>1415000</v>
      </c>
      <c r="H51" s="71">
        <f t="shared" ref="H51:I51" si="17">SUM(H46:H50)</f>
        <v>0</v>
      </c>
      <c r="I51" s="71">
        <f t="shared" si="17"/>
        <v>0</v>
      </c>
      <c r="J51" s="71">
        <f t="shared" si="1"/>
        <v>1415000</v>
      </c>
      <c r="K51" s="41"/>
    </row>
    <row r="52" spans="1:11">
      <c r="A52" s="27" t="s">
        <v>302</v>
      </c>
      <c r="B52" s="32" t="s">
        <v>89</v>
      </c>
      <c r="C52" s="71">
        <f>C31+C34+C42+C45+C51</f>
        <v>5725000</v>
      </c>
      <c r="D52" s="72">
        <f t="shared" ref="D52:E52" si="18">D31+D34+D42+D45+D51</f>
        <v>0</v>
      </c>
      <c r="E52" s="72">
        <f t="shared" si="18"/>
        <v>0</v>
      </c>
      <c r="F52" s="104">
        <f t="shared" si="0"/>
        <v>5725000</v>
      </c>
      <c r="G52" s="112">
        <f>G31+G34+G42+G45+G51</f>
        <v>8443000</v>
      </c>
      <c r="H52" s="72">
        <f t="shared" ref="H52:I52" si="19">H31+H34+H42+H45+H51</f>
        <v>0</v>
      </c>
      <c r="I52" s="72">
        <f t="shared" si="19"/>
        <v>0</v>
      </c>
      <c r="J52" s="71">
        <f t="shared" si="1"/>
        <v>8443000</v>
      </c>
      <c r="K52" s="41"/>
    </row>
    <row r="53" spans="1:11">
      <c r="A53" s="11" t="s">
        <v>90</v>
      </c>
      <c r="B53" s="20" t="s">
        <v>91</v>
      </c>
      <c r="C53" s="73">
        <v>0</v>
      </c>
      <c r="D53" s="74">
        <v>0</v>
      </c>
      <c r="E53" s="74">
        <v>0</v>
      </c>
      <c r="F53" s="103">
        <f t="shared" si="0"/>
        <v>0</v>
      </c>
      <c r="G53" s="145">
        <v>0</v>
      </c>
      <c r="H53" s="74">
        <v>0</v>
      </c>
      <c r="I53" s="74">
        <v>0</v>
      </c>
      <c r="J53" s="73">
        <f t="shared" si="1"/>
        <v>0</v>
      </c>
    </row>
    <row r="54" spans="1:11">
      <c r="A54" s="11" t="s">
        <v>303</v>
      </c>
      <c r="B54" s="20" t="s">
        <v>92</v>
      </c>
      <c r="C54" s="73">
        <v>0</v>
      </c>
      <c r="D54" s="74">
        <v>0</v>
      </c>
      <c r="E54" s="74">
        <v>0</v>
      </c>
      <c r="F54" s="103">
        <f t="shared" si="0"/>
        <v>0</v>
      </c>
      <c r="G54" s="145">
        <v>0</v>
      </c>
      <c r="H54" s="74">
        <v>0</v>
      </c>
      <c r="I54" s="74">
        <v>0</v>
      </c>
      <c r="J54" s="73">
        <f t="shared" si="1"/>
        <v>0</v>
      </c>
    </row>
    <row r="55" spans="1:11">
      <c r="A55" s="14" t="s">
        <v>322</v>
      </c>
      <c r="B55" s="20" t="s">
        <v>93</v>
      </c>
      <c r="C55" s="73">
        <v>0</v>
      </c>
      <c r="D55" s="74">
        <v>0</v>
      </c>
      <c r="E55" s="74">
        <v>0</v>
      </c>
      <c r="F55" s="103">
        <f t="shared" si="0"/>
        <v>0</v>
      </c>
      <c r="G55" s="145">
        <v>0</v>
      </c>
      <c r="H55" s="74">
        <v>0</v>
      </c>
      <c r="I55" s="74">
        <v>0</v>
      </c>
      <c r="J55" s="73">
        <f t="shared" si="1"/>
        <v>0</v>
      </c>
    </row>
    <row r="56" spans="1:11">
      <c r="A56" s="14" t="s">
        <v>323</v>
      </c>
      <c r="B56" s="20" t="s">
        <v>94</v>
      </c>
      <c r="C56" s="73">
        <v>0</v>
      </c>
      <c r="D56" s="74">
        <v>0</v>
      </c>
      <c r="E56" s="74">
        <v>0</v>
      </c>
      <c r="F56" s="103">
        <f t="shared" si="0"/>
        <v>0</v>
      </c>
      <c r="G56" s="145">
        <v>0</v>
      </c>
      <c r="H56" s="74">
        <v>0</v>
      </c>
      <c r="I56" s="74">
        <v>0</v>
      </c>
      <c r="J56" s="73">
        <f t="shared" si="1"/>
        <v>0</v>
      </c>
    </row>
    <row r="57" spans="1:11">
      <c r="A57" s="14" t="s">
        <v>324</v>
      </c>
      <c r="B57" s="20" t="s">
        <v>95</v>
      </c>
      <c r="C57" s="73">
        <v>0</v>
      </c>
      <c r="D57" s="74">
        <v>0</v>
      </c>
      <c r="E57" s="74">
        <v>0</v>
      </c>
      <c r="F57" s="103">
        <f t="shared" si="0"/>
        <v>0</v>
      </c>
      <c r="G57" s="145">
        <v>0</v>
      </c>
      <c r="H57" s="74">
        <v>0</v>
      </c>
      <c r="I57" s="74">
        <v>0</v>
      </c>
      <c r="J57" s="73">
        <f t="shared" si="1"/>
        <v>0</v>
      </c>
    </row>
    <row r="58" spans="1:11">
      <c r="A58" s="11" t="s">
        <v>325</v>
      </c>
      <c r="B58" s="20" t="s">
        <v>96</v>
      </c>
      <c r="C58" s="73">
        <v>0</v>
      </c>
      <c r="D58" s="74">
        <v>0</v>
      </c>
      <c r="E58" s="74">
        <v>0</v>
      </c>
      <c r="F58" s="103">
        <f t="shared" si="0"/>
        <v>0</v>
      </c>
      <c r="G58" s="145">
        <v>0</v>
      </c>
      <c r="H58" s="74">
        <v>0</v>
      </c>
      <c r="I58" s="74">
        <v>0</v>
      </c>
      <c r="J58" s="73">
        <f t="shared" si="1"/>
        <v>0</v>
      </c>
    </row>
    <row r="59" spans="1:11">
      <c r="A59" s="11" t="s">
        <v>326</v>
      </c>
      <c r="B59" s="20" t="s">
        <v>97</v>
      </c>
      <c r="C59" s="73">
        <v>0</v>
      </c>
      <c r="D59" s="74">
        <v>0</v>
      </c>
      <c r="E59" s="74">
        <v>0</v>
      </c>
      <c r="F59" s="103">
        <f t="shared" si="0"/>
        <v>0</v>
      </c>
      <c r="G59" s="145">
        <v>0</v>
      </c>
      <c r="H59" s="74">
        <v>0</v>
      </c>
      <c r="I59" s="74">
        <v>0</v>
      </c>
      <c r="J59" s="73">
        <f t="shared" si="1"/>
        <v>0</v>
      </c>
    </row>
    <row r="60" spans="1:11">
      <c r="A60" s="11" t="s">
        <v>327</v>
      </c>
      <c r="B60" s="20" t="s">
        <v>98</v>
      </c>
      <c r="C60" s="73">
        <v>0</v>
      </c>
      <c r="D60" s="74">
        <v>0</v>
      </c>
      <c r="E60" s="74">
        <v>0</v>
      </c>
      <c r="F60" s="103">
        <f t="shared" si="0"/>
        <v>0</v>
      </c>
      <c r="G60" s="145">
        <v>0</v>
      </c>
      <c r="H60" s="74">
        <v>0</v>
      </c>
      <c r="I60" s="74">
        <v>0</v>
      </c>
      <c r="J60" s="73">
        <f t="shared" si="1"/>
        <v>0</v>
      </c>
    </row>
    <row r="61" spans="1:11">
      <c r="A61" s="29" t="s">
        <v>304</v>
      </c>
      <c r="B61" s="32" t="s">
        <v>99</v>
      </c>
      <c r="C61" s="71">
        <f>SUM(C53:C60)</f>
        <v>0</v>
      </c>
      <c r="D61" s="72">
        <f t="shared" ref="D61:E61" si="20">SUM(D53:D60)</f>
        <v>0</v>
      </c>
      <c r="E61" s="72">
        <f t="shared" si="20"/>
        <v>0</v>
      </c>
      <c r="F61" s="104">
        <f t="shared" si="0"/>
        <v>0</v>
      </c>
      <c r="G61" s="112">
        <f>SUM(G53:G60)</f>
        <v>0</v>
      </c>
      <c r="H61" s="72">
        <f t="shared" ref="H61:I61" si="21">SUM(H53:H60)</f>
        <v>0</v>
      </c>
      <c r="I61" s="72">
        <f t="shared" si="21"/>
        <v>0</v>
      </c>
      <c r="J61" s="71">
        <f t="shared" si="1"/>
        <v>0</v>
      </c>
      <c r="K61" s="41"/>
    </row>
    <row r="62" spans="1:11">
      <c r="A62" s="10" t="s">
        <v>328</v>
      </c>
      <c r="B62" s="20" t="s">
        <v>100</v>
      </c>
      <c r="C62" s="73">
        <v>0</v>
      </c>
      <c r="D62" s="74">
        <v>0</v>
      </c>
      <c r="E62" s="74">
        <v>0</v>
      </c>
      <c r="F62" s="103">
        <f t="shared" si="0"/>
        <v>0</v>
      </c>
      <c r="G62" s="145">
        <v>0</v>
      </c>
      <c r="H62" s="74">
        <v>0</v>
      </c>
      <c r="I62" s="74">
        <v>0</v>
      </c>
      <c r="J62" s="73">
        <f t="shared" si="1"/>
        <v>0</v>
      </c>
    </row>
    <row r="63" spans="1:11">
      <c r="A63" s="10" t="s">
        <v>101</v>
      </c>
      <c r="B63" s="20" t="s">
        <v>102</v>
      </c>
      <c r="C63" s="73">
        <v>0</v>
      </c>
      <c r="D63" s="74">
        <v>0</v>
      </c>
      <c r="E63" s="74">
        <v>0</v>
      </c>
      <c r="F63" s="103">
        <f t="shared" si="0"/>
        <v>0</v>
      </c>
      <c r="G63" s="145">
        <v>0</v>
      </c>
      <c r="H63" s="74">
        <v>0</v>
      </c>
      <c r="I63" s="74">
        <v>0</v>
      </c>
      <c r="J63" s="73">
        <f t="shared" si="1"/>
        <v>0</v>
      </c>
    </row>
    <row r="64" spans="1:11" ht="30">
      <c r="A64" s="10" t="s">
        <v>103</v>
      </c>
      <c r="B64" s="20" t="s">
        <v>104</v>
      </c>
      <c r="C64" s="73">
        <v>0</v>
      </c>
      <c r="D64" s="74">
        <v>0</v>
      </c>
      <c r="E64" s="74">
        <v>0</v>
      </c>
      <c r="F64" s="103">
        <f t="shared" si="0"/>
        <v>0</v>
      </c>
      <c r="G64" s="145">
        <v>0</v>
      </c>
      <c r="H64" s="74">
        <v>0</v>
      </c>
      <c r="I64" s="74">
        <v>0</v>
      </c>
      <c r="J64" s="73">
        <f t="shared" si="1"/>
        <v>0</v>
      </c>
    </row>
    <row r="65" spans="1:11" ht="30">
      <c r="A65" s="10" t="s">
        <v>305</v>
      </c>
      <c r="B65" s="20" t="s">
        <v>105</v>
      </c>
      <c r="C65" s="73">
        <v>0</v>
      </c>
      <c r="D65" s="74">
        <v>0</v>
      </c>
      <c r="E65" s="74">
        <v>0</v>
      </c>
      <c r="F65" s="103">
        <f t="shared" si="0"/>
        <v>0</v>
      </c>
      <c r="G65" s="145">
        <v>0</v>
      </c>
      <c r="H65" s="74">
        <v>0</v>
      </c>
      <c r="I65" s="74">
        <v>0</v>
      </c>
      <c r="J65" s="73">
        <f t="shared" si="1"/>
        <v>0</v>
      </c>
    </row>
    <row r="66" spans="1:11" ht="30">
      <c r="A66" s="10" t="s">
        <v>329</v>
      </c>
      <c r="B66" s="20" t="s">
        <v>106</v>
      </c>
      <c r="C66" s="73">
        <v>0</v>
      </c>
      <c r="D66" s="74">
        <v>0</v>
      </c>
      <c r="E66" s="74">
        <v>0</v>
      </c>
      <c r="F66" s="103">
        <f t="shared" si="0"/>
        <v>0</v>
      </c>
      <c r="G66" s="145">
        <v>0</v>
      </c>
      <c r="H66" s="74">
        <v>0</v>
      </c>
      <c r="I66" s="74">
        <v>0</v>
      </c>
      <c r="J66" s="73">
        <f t="shared" si="1"/>
        <v>0</v>
      </c>
    </row>
    <row r="67" spans="1:11">
      <c r="A67" s="10" t="s">
        <v>306</v>
      </c>
      <c r="B67" s="20" t="s">
        <v>107</v>
      </c>
      <c r="C67" s="73">
        <v>0</v>
      </c>
      <c r="D67" s="74">
        <v>0</v>
      </c>
      <c r="E67" s="74">
        <v>0</v>
      </c>
      <c r="F67" s="103">
        <f t="shared" si="0"/>
        <v>0</v>
      </c>
      <c r="G67" s="145">
        <v>3500000</v>
      </c>
      <c r="H67" s="74">
        <v>0</v>
      </c>
      <c r="I67" s="74">
        <v>0</v>
      </c>
      <c r="J67" s="73">
        <f t="shared" si="1"/>
        <v>3500000</v>
      </c>
    </row>
    <row r="68" spans="1:11" ht="30">
      <c r="A68" s="10" t="s">
        <v>330</v>
      </c>
      <c r="B68" s="20" t="s">
        <v>108</v>
      </c>
      <c r="C68" s="73">
        <v>0</v>
      </c>
      <c r="D68" s="74">
        <v>0</v>
      </c>
      <c r="E68" s="74">
        <v>0</v>
      </c>
      <c r="F68" s="103">
        <f t="shared" si="0"/>
        <v>0</v>
      </c>
      <c r="G68" s="145">
        <v>0</v>
      </c>
      <c r="H68" s="74">
        <v>0</v>
      </c>
      <c r="I68" s="74">
        <v>0</v>
      </c>
      <c r="J68" s="73">
        <f t="shared" si="1"/>
        <v>0</v>
      </c>
    </row>
    <row r="69" spans="1:11" ht="30">
      <c r="A69" s="10" t="s">
        <v>331</v>
      </c>
      <c r="B69" s="20" t="s">
        <v>109</v>
      </c>
      <c r="C69" s="73">
        <v>0</v>
      </c>
      <c r="D69" s="74">
        <v>0</v>
      </c>
      <c r="E69" s="74">
        <v>0</v>
      </c>
      <c r="F69" s="103">
        <f t="shared" si="0"/>
        <v>0</v>
      </c>
      <c r="G69" s="145">
        <v>0</v>
      </c>
      <c r="H69" s="74">
        <v>0</v>
      </c>
      <c r="I69" s="74">
        <v>0</v>
      </c>
      <c r="J69" s="73">
        <f t="shared" si="1"/>
        <v>0</v>
      </c>
    </row>
    <row r="70" spans="1:11">
      <c r="A70" s="10" t="s">
        <v>110</v>
      </c>
      <c r="B70" s="20" t="s">
        <v>111</v>
      </c>
      <c r="C70" s="73">
        <v>0</v>
      </c>
      <c r="D70" s="74">
        <v>0</v>
      </c>
      <c r="E70" s="74">
        <v>0</v>
      </c>
      <c r="F70" s="103">
        <f t="shared" si="0"/>
        <v>0</v>
      </c>
      <c r="G70" s="145">
        <v>0</v>
      </c>
      <c r="H70" s="74">
        <v>0</v>
      </c>
      <c r="I70" s="74">
        <v>0</v>
      </c>
      <c r="J70" s="73">
        <f t="shared" si="1"/>
        <v>0</v>
      </c>
    </row>
    <row r="71" spans="1:11">
      <c r="A71" s="15" t="s">
        <v>112</v>
      </c>
      <c r="B71" s="20" t="s">
        <v>113</v>
      </c>
      <c r="C71" s="73">
        <v>0</v>
      </c>
      <c r="D71" s="74">
        <v>0</v>
      </c>
      <c r="E71" s="74">
        <v>0</v>
      </c>
      <c r="F71" s="103">
        <f t="shared" si="0"/>
        <v>0</v>
      </c>
      <c r="G71" s="145">
        <v>0</v>
      </c>
      <c r="H71" s="74">
        <v>0</v>
      </c>
      <c r="I71" s="74">
        <v>0</v>
      </c>
      <c r="J71" s="73">
        <f t="shared" si="1"/>
        <v>0</v>
      </c>
    </row>
    <row r="72" spans="1:11">
      <c r="A72" s="10" t="s">
        <v>467</v>
      </c>
      <c r="B72" s="20" t="s">
        <v>114</v>
      </c>
      <c r="C72" s="73">
        <v>0</v>
      </c>
      <c r="D72" s="74">
        <v>0</v>
      </c>
      <c r="E72" s="74">
        <v>0</v>
      </c>
      <c r="F72" s="103">
        <f t="shared" si="0"/>
        <v>0</v>
      </c>
      <c r="G72" s="145">
        <v>0</v>
      </c>
      <c r="H72" s="74">
        <v>0</v>
      </c>
      <c r="I72" s="74">
        <v>0</v>
      </c>
      <c r="J72" s="73">
        <f t="shared" si="1"/>
        <v>0</v>
      </c>
    </row>
    <row r="73" spans="1:11">
      <c r="A73" s="15" t="s">
        <v>332</v>
      </c>
      <c r="B73" s="20" t="s">
        <v>115</v>
      </c>
      <c r="C73" s="73">
        <v>0</v>
      </c>
      <c r="D73" s="78">
        <v>0</v>
      </c>
      <c r="E73" s="78">
        <v>0</v>
      </c>
      <c r="F73" s="103">
        <f t="shared" ref="F73:F131" si="22">SUM(C73:E73)</f>
        <v>0</v>
      </c>
      <c r="G73" s="145">
        <v>0</v>
      </c>
      <c r="H73" s="78">
        <v>0</v>
      </c>
      <c r="I73" s="78">
        <v>0</v>
      </c>
      <c r="J73" s="73">
        <f t="shared" ref="J73:J125" si="23">SUM(G73:I73)</f>
        <v>0</v>
      </c>
    </row>
    <row r="74" spans="1:11">
      <c r="A74" s="15" t="s">
        <v>469</v>
      </c>
      <c r="B74" s="20" t="s">
        <v>468</v>
      </c>
      <c r="C74" s="73">
        <v>0</v>
      </c>
      <c r="D74" s="74">
        <v>0</v>
      </c>
      <c r="E74" s="74">
        <v>0</v>
      </c>
      <c r="F74" s="103">
        <f t="shared" si="22"/>
        <v>0</v>
      </c>
      <c r="G74" s="145">
        <v>0</v>
      </c>
      <c r="H74" s="74">
        <v>0</v>
      </c>
      <c r="I74" s="74">
        <v>0</v>
      </c>
      <c r="J74" s="73">
        <f t="shared" si="23"/>
        <v>0</v>
      </c>
    </row>
    <row r="75" spans="1:11">
      <c r="A75" s="29" t="s">
        <v>307</v>
      </c>
      <c r="B75" s="32" t="s">
        <v>116</v>
      </c>
      <c r="C75" s="71">
        <f>SUM(C62:C74)</f>
        <v>0</v>
      </c>
      <c r="D75" s="72">
        <f t="shared" ref="D75:E75" si="24">SUM(D62:D74)</f>
        <v>0</v>
      </c>
      <c r="E75" s="72">
        <f t="shared" si="24"/>
        <v>0</v>
      </c>
      <c r="F75" s="104">
        <f t="shared" si="22"/>
        <v>0</v>
      </c>
      <c r="G75" s="112">
        <f>SUM(G62:G74)</f>
        <v>3500000</v>
      </c>
      <c r="H75" s="72">
        <f t="shared" ref="H75:I75" si="25">SUM(H62:H74)</f>
        <v>0</v>
      </c>
      <c r="I75" s="72">
        <f t="shared" si="25"/>
        <v>0</v>
      </c>
      <c r="J75" s="71">
        <f t="shared" si="23"/>
        <v>3500000</v>
      </c>
      <c r="K75" s="41"/>
    </row>
    <row r="76" spans="1:11" ht="15.75">
      <c r="A76" s="84" t="s">
        <v>6</v>
      </c>
      <c r="B76" s="85"/>
      <c r="C76" s="87">
        <f>C26+C27+C52+C61+C75</f>
        <v>39723683</v>
      </c>
      <c r="D76" s="87">
        <f t="shared" ref="D76:E76" si="26">D26+D27+D52+D61+D75</f>
        <v>0</v>
      </c>
      <c r="E76" s="87">
        <f t="shared" si="26"/>
        <v>0</v>
      </c>
      <c r="F76" s="105">
        <f t="shared" si="22"/>
        <v>39723683</v>
      </c>
      <c r="G76" s="147">
        <f>G26+G27+G52+G61+G75</f>
        <v>54992917</v>
      </c>
      <c r="H76" s="87">
        <f t="shared" ref="H76:I76" si="27">H26+H27+H52+H61+H75</f>
        <v>0</v>
      </c>
      <c r="I76" s="87">
        <f t="shared" si="27"/>
        <v>0</v>
      </c>
      <c r="J76" s="86">
        <f t="shared" si="23"/>
        <v>54992917</v>
      </c>
      <c r="K76" s="41"/>
    </row>
    <row r="77" spans="1:11">
      <c r="A77" s="24" t="s">
        <v>117</v>
      </c>
      <c r="B77" s="20" t="s">
        <v>118</v>
      </c>
      <c r="C77" s="73">
        <v>0</v>
      </c>
      <c r="D77" s="74">
        <v>0</v>
      </c>
      <c r="E77" s="74">
        <v>0</v>
      </c>
      <c r="F77" s="103">
        <f t="shared" si="22"/>
        <v>0</v>
      </c>
      <c r="G77" s="145">
        <v>0</v>
      </c>
      <c r="H77" s="74">
        <v>0</v>
      </c>
      <c r="I77" s="74">
        <v>0</v>
      </c>
      <c r="J77" s="73">
        <f t="shared" si="23"/>
        <v>0</v>
      </c>
    </row>
    <row r="78" spans="1:11">
      <c r="A78" s="24" t="s">
        <v>333</v>
      </c>
      <c r="B78" s="20" t="s">
        <v>119</v>
      </c>
      <c r="C78" s="73">
        <v>0</v>
      </c>
      <c r="D78" s="74">
        <v>0</v>
      </c>
      <c r="E78" s="74">
        <v>0</v>
      </c>
      <c r="F78" s="103">
        <f t="shared" si="22"/>
        <v>0</v>
      </c>
      <c r="G78" s="145">
        <v>0</v>
      </c>
      <c r="H78" s="74">
        <v>0</v>
      </c>
      <c r="I78" s="74">
        <v>0</v>
      </c>
      <c r="J78" s="73">
        <f t="shared" si="23"/>
        <v>0</v>
      </c>
    </row>
    <row r="79" spans="1:11">
      <c r="A79" s="24" t="s">
        <v>120</v>
      </c>
      <c r="B79" s="20" t="s">
        <v>121</v>
      </c>
      <c r="C79" s="73">
        <v>0</v>
      </c>
      <c r="D79" s="74">
        <v>0</v>
      </c>
      <c r="E79" s="74">
        <v>0</v>
      </c>
      <c r="F79" s="103">
        <f t="shared" si="22"/>
        <v>0</v>
      </c>
      <c r="G79" s="145">
        <v>0</v>
      </c>
      <c r="H79" s="74">
        <v>0</v>
      </c>
      <c r="I79" s="74">
        <v>0</v>
      </c>
      <c r="J79" s="73">
        <f t="shared" si="23"/>
        <v>0</v>
      </c>
    </row>
    <row r="80" spans="1:11">
      <c r="A80" s="24" t="s">
        <v>122</v>
      </c>
      <c r="B80" s="20" t="s">
        <v>123</v>
      </c>
      <c r="C80" s="73">
        <v>0</v>
      </c>
      <c r="D80" s="74">
        <v>0</v>
      </c>
      <c r="E80" s="74">
        <v>0</v>
      </c>
      <c r="F80" s="103">
        <f t="shared" si="22"/>
        <v>0</v>
      </c>
      <c r="G80" s="145">
        <v>0</v>
      </c>
      <c r="H80" s="74">
        <v>0</v>
      </c>
      <c r="I80" s="74">
        <v>0</v>
      </c>
      <c r="J80" s="73">
        <f t="shared" si="23"/>
        <v>0</v>
      </c>
    </row>
    <row r="81" spans="1:11">
      <c r="A81" s="6" t="s">
        <v>124</v>
      </c>
      <c r="B81" s="20" t="s">
        <v>125</v>
      </c>
      <c r="C81" s="73">
        <v>0</v>
      </c>
      <c r="D81" s="74">
        <v>0</v>
      </c>
      <c r="E81" s="74">
        <v>0</v>
      </c>
      <c r="F81" s="103">
        <f t="shared" si="22"/>
        <v>0</v>
      </c>
      <c r="G81" s="145">
        <v>0</v>
      </c>
      <c r="H81" s="74">
        <v>0</v>
      </c>
      <c r="I81" s="74">
        <v>0</v>
      </c>
      <c r="J81" s="73">
        <f t="shared" si="23"/>
        <v>0</v>
      </c>
    </row>
    <row r="82" spans="1:11">
      <c r="A82" s="6" t="s">
        <v>126</v>
      </c>
      <c r="B82" s="20" t="s">
        <v>127</v>
      </c>
      <c r="C82" s="73">
        <v>0</v>
      </c>
      <c r="D82" s="74">
        <v>0</v>
      </c>
      <c r="E82" s="74">
        <v>0</v>
      </c>
      <c r="F82" s="103">
        <f t="shared" si="22"/>
        <v>0</v>
      </c>
      <c r="G82" s="145">
        <v>0</v>
      </c>
      <c r="H82" s="74">
        <v>0</v>
      </c>
      <c r="I82" s="74">
        <v>0</v>
      </c>
      <c r="J82" s="73">
        <f t="shared" si="23"/>
        <v>0</v>
      </c>
    </row>
    <row r="83" spans="1:11">
      <c r="A83" s="6" t="s">
        <v>128</v>
      </c>
      <c r="B83" s="20" t="s">
        <v>129</v>
      </c>
      <c r="C83" s="73">
        <v>0</v>
      </c>
      <c r="D83" s="74">
        <v>0</v>
      </c>
      <c r="E83" s="74">
        <v>0</v>
      </c>
      <c r="F83" s="103">
        <f t="shared" si="22"/>
        <v>0</v>
      </c>
      <c r="G83" s="145">
        <v>0</v>
      </c>
      <c r="H83" s="74">
        <v>0</v>
      </c>
      <c r="I83" s="74">
        <v>0</v>
      </c>
      <c r="J83" s="73">
        <f t="shared" si="23"/>
        <v>0</v>
      </c>
    </row>
    <row r="84" spans="1:11">
      <c r="A84" s="30" t="s">
        <v>308</v>
      </c>
      <c r="B84" s="32" t="s">
        <v>130</v>
      </c>
      <c r="C84" s="71">
        <f>SUM(C77:C83)</f>
        <v>0</v>
      </c>
      <c r="D84" s="72">
        <f t="shared" ref="D84:E84" si="28">SUM(D77:D83)</f>
        <v>0</v>
      </c>
      <c r="E84" s="72">
        <f t="shared" si="28"/>
        <v>0</v>
      </c>
      <c r="F84" s="104">
        <f t="shared" si="22"/>
        <v>0</v>
      </c>
      <c r="G84" s="112">
        <f>SUM(G77:G83)</f>
        <v>0</v>
      </c>
      <c r="H84" s="72">
        <f t="shared" ref="H84:I84" si="29">SUM(H77:H83)</f>
        <v>0</v>
      </c>
      <c r="I84" s="72">
        <f t="shared" si="29"/>
        <v>0</v>
      </c>
      <c r="J84" s="71">
        <f t="shared" si="23"/>
        <v>0</v>
      </c>
      <c r="K84" s="41"/>
    </row>
    <row r="85" spans="1:11">
      <c r="A85" s="11" t="s">
        <v>131</v>
      </c>
      <c r="B85" s="20" t="s">
        <v>132</v>
      </c>
      <c r="C85" s="73">
        <v>0</v>
      </c>
      <c r="D85" s="74">
        <v>0</v>
      </c>
      <c r="E85" s="74">
        <v>0</v>
      </c>
      <c r="F85" s="103">
        <f t="shared" si="22"/>
        <v>0</v>
      </c>
      <c r="G85" s="145">
        <v>0</v>
      </c>
      <c r="H85" s="74">
        <v>0</v>
      </c>
      <c r="I85" s="74">
        <v>0</v>
      </c>
      <c r="J85" s="73">
        <f t="shared" si="23"/>
        <v>0</v>
      </c>
    </row>
    <row r="86" spans="1:11">
      <c r="A86" s="11" t="s">
        <v>133</v>
      </c>
      <c r="B86" s="20" t="s">
        <v>134</v>
      </c>
      <c r="C86" s="73">
        <v>0</v>
      </c>
      <c r="D86" s="74">
        <v>0</v>
      </c>
      <c r="E86" s="74">
        <v>0</v>
      </c>
      <c r="F86" s="103">
        <f t="shared" si="22"/>
        <v>0</v>
      </c>
      <c r="G86" s="145">
        <v>0</v>
      </c>
      <c r="H86" s="74">
        <v>0</v>
      </c>
      <c r="I86" s="74">
        <v>0</v>
      </c>
      <c r="J86" s="73">
        <f t="shared" si="23"/>
        <v>0</v>
      </c>
    </row>
    <row r="87" spans="1:11">
      <c r="A87" s="11" t="s">
        <v>135</v>
      </c>
      <c r="B87" s="20" t="s">
        <v>136</v>
      </c>
      <c r="C87" s="73">
        <v>0</v>
      </c>
      <c r="D87" s="74">
        <v>0</v>
      </c>
      <c r="E87" s="74">
        <v>0</v>
      </c>
      <c r="F87" s="103">
        <f t="shared" si="22"/>
        <v>0</v>
      </c>
      <c r="G87" s="145">
        <v>0</v>
      </c>
      <c r="H87" s="74">
        <v>0</v>
      </c>
      <c r="I87" s="74">
        <v>0</v>
      </c>
      <c r="J87" s="73">
        <f t="shared" si="23"/>
        <v>0</v>
      </c>
    </row>
    <row r="88" spans="1:11">
      <c r="A88" s="11" t="s">
        <v>137</v>
      </c>
      <c r="B88" s="20" t="s">
        <v>138</v>
      </c>
      <c r="C88" s="73">
        <v>0</v>
      </c>
      <c r="D88" s="74">
        <v>0</v>
      </c>
      <c r="E88" s="74">
        <v>0</v>
      </c>
      <c r="F88" s="103">
        <f t="shared" si="22"/>
        <v>0</v>
      </c>
      <c r="G88" s="145">
        <v>0</v>
      </c>
      <c r="H88" s="74">
        <v>0</v>
      </c>
      <c r="I88" s="74">
        <v>0</v>
      </c>
      <c r="J88" s="73">
        <f t="shared" si="23"/>
        <v>0</v>
      </c>
    </row>
    <row r="89" spans="1:11">
      <c r="A89" s="29" t="s">
        <v>309</v>
      </c>
      <c r="B89" s="32" t="s">
        <v>139</v>
      </c>
      <c r="C89" s="71">
        <f>SUM(C85:C88)</f>
        <v>0</v>
      </c>
      <c r="D89" s="72">
        <f t="shared" ref="D89:E89" si="30">SUM(D85:D88)</f>
        <v>0</v>
      </c>
      <c r="E89" s="72">
        <f t="shared" si="30"/>
        <v>0</v>
      </c>
      <c r="F89" s="104">
        <f t="shared" si="22"/>
        <v>0</v>
      </c>
      <c r="G89" s="112">
        <f>SUM(G85:G88)</f>
        <v>0</v>
      </c>
      <c r="H89" s="72">
        <f t="shared" ref="H89:I89" si="31">SUM(H85:H88)</f>
        <v>0</v>
      </c>
      <c r="I89" s="72">
        <f t="shared" si="31"/>
        <v>0</v>
      </c>
      <c r="J89" s="71">
        <f t="shared" si="23"/>
        <v>0</v>
      </c>
      <c r="K89" s="41"/>
    </row>
    <row r="90" spans="1:11" ht="30">
      <c r="A90" s="11" t="s">
        <v>140</v>
      </c>
      <c r="B90" s="20" t="s">
        <v>141</v>
      </c>
      <c r="C90" s="73">
        <v>0</v>
      </c>
      <c r="D90" s="74">
        <v>0</v>
      </c>
      <c r="E90" s="74">
        <v>0</v>
      </c>
      <c r="F90" s="103">
        <f t="shared" si="22"/>
        <v>0</v>
      </c>
      <c r="G90" s="145">
        <v>0</v>
      </c>
      <c r="H90" s="74">
        <v>0</v>
      </c>
      <c r="I90" s="74">
        <v>0</v>
      </c>
      <c r="J90" s="73">
        <f t="shared" si="23"/>
        <v>0</v>
      </c>
    </row>
    <row r="91" spans="1:11" ht="30">
      <c r="A91" s="11" t="s">
        <v>334</v>
      </c>
      <c r="B91" s="20" t="s">
        <v>142</v>
      </c>
      <c r="C91" s="73">
        <v>0</v>
      </c>
      <c r="D91" s="74">
        <v>0</v>
      </c>
      <c r="E91" s="74">
        <v>0</v>
      </c>
      <c r="F91" s="103">
        <f t="shared" si="22"/>
        <v>0</v>
      </c>
      <c r="G91" s="145">
        <v>0</v>
      </c>
      <c r="H91" s="74">
        <v>0</v>
      </c>
      <c r="I91" s="74">
        <v>0</v>
      </c>
      <c r="J91" s="73">
        <f t="shared" si="23"/>
        <v>0</v>
      </c>
    </row>
    <row r="92" spans="1:11" ht="30">
      <c r="A92" s="11" t="s">
        <v>335</v>
      </c>
      <c r="B92" s="20" t="s">
        <v>143</v>
      </c>
      <c r="C92" s="73">
        <v>0</v>
      </c>
      <c r="D92" s="74">
        <v>0</v>
      </c>
      <c r="E92" s="74">
        <v>0</v>
      </c>
      <c r="F92" s="103">
        <f t="shared" si="22"/>
        <v>0</v>
      </c>
      <c r="G92" s="145">
        <v>0</v>
      </c>
      <c r="H92" s="74">
        <v>0</v>
      </c>
      <c r="I92" s="74">
        <v>0</v>
      </c>
      <c r="J92" s="73">
        <f t="shared" si="23"/>
        <v>0</v>
      </c>
    </row>
    <row r="93" spans="1:11">
      <c r="A93" s="11" t="s">
        <v>336</v>
      </c>
      <c r="B93" s="20" t="s">
        <v>144</v>
      </c>
      <c r="C93" s="73">
        <v>0</v>
      </c>
      <c r="D93" s="74">
        <v>0</v>
      </c>
      <c r="E93" s="74">
        <v>0</v>
      </c>
      <c r="F93" s="103">
        <f t="shared" si="22"/>
        <v>0</v>
      </c>
      <c r="G93" s="145">
        <v>0</v>
      </c>
      <c r="H93" s="74">
        <v>0</v>
      </c>
      <c r="I93" s="74">
        <v>0</v>
      </c>
      <c r="J93" s="73">
        <f t="shared" si="23"/>
        <v>0</v>
      </c>
    </row>
    <row r="94" spans="1:11" ht="30">
      <c r="A94" s="11" t="s">
        <v>337</v>
      </c>
      <c r="B94" s="20" t="s">
        <v>145</v>
      </c>
      <c r="C94" s="73">
        <v>0</v>
      </c>
      <c r="D94" s="74">
        <v>0</v>
      </c>
      <c r="E94" s="74">
        <v>0</v>
      </c>
      <c r="F94" s="103">
        <f t="shared" si="22"/>
        <v>0</v>
      </c>
      <c r="G94" s="145">
        <v>0</v>
      </c>
      <c r="H94" s="74">
        <v>0</v>
      </c>
      <c r="I94" s="74">
        <v>0</v>
      </c>
      <c r="J94" s="73">
        <f t="shared" si="23"/>
        <v>0</v>
      </c>
    </row>
    <row r="95" spans="1:11" ht="30">
      <c r="A95" s="11" t="s">
        <v>338</v>
      </c>
      <c r="B95" s="20" t="s">
        <v>146</v>
      </c>
      <c r="C95" s="73">
        <v>0</v>
      </c>
      <c r="D95" s="74">
        <v>0</v>
      </c>
      <c r="E95" s="74">
        <v>0</v>
      </c>
      <c r="F95" s="103">
        <f t="shared" si="22"/>
        <v>0</v>
      </c>
      <c r="G95" s="145">
        <v>0</v>
      </c>
      <c r="H95" s="74">
        <v>0</v>
      </c>
      <c r="I95" s="74">
        <v>0</v>
      </c>
      <c r="J95" s="73">
        <f t="shared" si="23"/>
        <v>0</v>
      </c>
    </row>
    <row r="96" spans="1:11">
      <c r="A96" s="11" t="s">
        <v>147</v>
      </c>
      <c r="B96" s="20" t="s">
        <v>148</v>
      </c>
      <c r="C96" s="73">
        <v>0</v>
      </c>
      <c r="D96" s="74">
        <v>0</v>
      </c>
      <c r="E96" s="74">
        <v>0</v>
      </c>
      <c r="F96" s="103">
        <f t="shared" si="22"/>
        <v>0</v>
      </c>
      <c r="G96" s="145">
        <v>0</v>
      </c>
      <c r="H96" s="74">
        <v>0</v>
      </c>
      <c r="I96" s="74">
        <v>0</v>
      </c>
      <c r="J96" s="73">
        <f t="shared" si="23"/>
        <v>0</v>
      </c>
    </row>
    <row r="97" spans="1:11">
      <c r="A97" s="11" t="s">
        <v>470</v>
      </c>
      <c r="B97" s="20" t="s">
        <v>149</v>
      </c>
      <c r="C97" s="73">
        <v>0</v>
      </c>
      <c r="D97" s="74">
        <v>0</v>
      </c>
      <c r="E97" s="74">
        <v>0</v>
      </c>
      <c r="F97" s="103">
        <f t="shared" si="22"/>
        <v>0</v>
      </c>
      <c r="G97" s="145">
        <v>0</v>
      </c>
      <c r="H97" s="74">
        <v>0</v>
      </c>
      <c r="I97" s="74">
        <v>0</v>
      </c>
      <c r="J97" s="73">
        <f t="shared" si="23"/>
        <v>0</v>
      </c>
    </row>
    <row r="98" spans="1:11">
      <c r="A98" s="11" t="s">
        <v>471</v>
      </c>
      <c r="B98" s="20" t="s">
        <v>472</v>
      </c>
      <c r="C98" s="73">
        <v>0</v>
      </c>
      <c r="D98" s="74">
        <v>0</v>
      </c>
      <c r="E98" s="74">
        <v>0</v>
      </c>
      <c r="F98" s="103">
        <f t="shared" si="22"/>
        <v>0</v>
      </c>
      <c r="G98" s="145">
        <v>0</v>
      </c>
      <c r="H98" s="74">
        <v>0</v>
      </c>
      <c r="I98" s="74">
        <v>0</v>
      </c>
      <c r="J98" s="73">
        <f t="shared" si="23"/>
        <v>0</v>
      </c>
    </row>
    <row r="99" spans="1:11">
      <c r="A99" s="29" t="s">
        <v>310</v>
      </c>
      <c r="B99" s="32" t="s">
        <v>150</v>
      </c>
      <c r="C99" s="71">
        <f>SUM(C90:C98)</f>
        <v>0</v>
      </c>
      <c r="D99" s="72">
        <f t="shared" ref="D99:E99" si="32">SUM(D90:D98)</f>
        <v>0</v>
      </c>
      <c r="E99" s="72">
        <f t="shared" si="32"/>
        <v>0</v>
      </c>
      <c r="F99" s="104">
        <f t="shared" si="22"/>
        <v>0</v>
      </c>
      <c r="G99" s="112">
        <f>SUM(G90:G98)</f>
        <v>0</v>
      </c>
      <c r="H99" s="72">
        <f t="shared" ref="H99:I99" si="33">SUM(H90:H98)</f>
        <v>0</v>
      </c>
      <c r="I99" s="72">
        <f t="shared" si="33"/>
        <v>0</v>
      </c>
      <c r="J99" s="71">
        <f t="shared" si="23"/>
        <v>0</v>
      </c>
      <c r="K99" s="41"/>
    </row>
    <row r="100" spans="1:11" ht="15.75">
      <c r="A100" s="84" t="s">
        <v>7</v>
      </c>
      <c r="B100" s="85"/>
      <c r="C100" s="87">
        <f>C84+C89+C99</f>
        <v>0</v>
      </c>
      <c r="D100" s="87">
        <f t="shared" ref="D100:E100" si="34">D84+D89+D99</f>
        <v>0</v>
      </c>
      <c r="E100" s="87">
        <f t="shared" si="34"/>
        <v>0</v>
      </c>
      <c r="F100" s="105">
        <f t="shared" si="22"/>
        <v>0</v>
      </c>
      <c r="G100" s="147">
        <f>G84+G89+G99</f>
        <v>0</v>
      </c>
      <c r="H100" s="87">
        <f t="shared" ref="H100:I100" si="35">H84+H89+H99</f>
        <v>0</v>
      </c>
      <c r="I100" s="87">
        <f t="shared" si="35"/>
        <v>0</v>
      </c>
      <c r="J100" s="86">
        <f t="shared" si="23"/>
        <v>0</v>
      </c>
      <c r="K100" s="41"/>
    </row>
    <row r="101" spans="1:11" ht="15.75">
      <c r="A101" s="54" t="s">
        <v>343</v>
      </c>
      <c r="B101" s="55" t="s">
        <v>151</v>
      </c>
      <c r="C101" s="79">
        <f>C26+C27+C52+C61+C75+C84+C89+C99</f>
        <v>39723683</v>
      </c>
      <c r="D101" s="80">
        <f>D26+D27+D52+D61+D75+D84+D89+D99</f>
        <v>0</v>
      </c>
      <c r="E101" s="80">
        <f>E26+E27+E52+E61+E75+E84+E89+E99</f>
        <v>0</v>
      </c>
      <c r="F101" s="106">
        <f t="shared" si="22"/>
        <v>39723683</v>
      </c>
      <c r="G101" s="113">
        <f>G26+G27+G52+G61+G75+G84+G89+G99</f>
        <v>54992917</v>
      </c>
      <c r="H101" s="80">
        <f>H26+H27+H52+H61+H75+H84+H89+H99</f>
        <v>0</v>
      </c>
      <c r="I101" s="80">
        <f>I26+I27+I52+I61+I75+I84+I89+I99</f>
        <v>0</v>
      </c>
      <c r="J101" s="79">
        <f t="shared" si="23"/>
        <v>54992917</v>
      </c>
      <c r="K101" s="41"/>
    </row>
    <row r="102" spans="1:11">
      <c r="A102" s="11" t="s">
        <v>473</v>
      </c>
      <c r="B102" s="5" t="s">
        <v>152</v>
      </c>
      <c r="C102" s="73">
        <v>0</v>
      </c>
      <c r="D102" s="74">
        <v>0</v>
      </c>
      <c r="E102" s="74">
        <v>0</v>
      </c>
      <c r="F102" s="103">
        <f t="shared" si="22"/>
        <v>0</v>
      </c>
      <c r="G102" s="145">
        <v>0</v>
      </c>
      <c r="H102" s="74">
        <v>0</v>
      </c>
      <c r="I102" s="74">
        <v>0</v>
      </c>
      <c r="J102" s="73">
        <f t="shared" si="23"/>
        <v>0</v>
      </c>
    </row>
    <row r="103" spans="1:11">
      <c r="A103" s="11" t="s">
        <v>153</v>
      </c>
      <c r="B103" s="5" t="s">
        <v>154</v>
      </c>
      <c r="C103" s="73">
        <v>0</v>
      </c>
      <c r="D103" s="74">
        <v>0</v>
      </c>
      <c r="E103" s="74">
        <v>0</v>
      </c>
      <c r="F103" s="103">
        <f t="shared" si="22"/>
        <v>0</v>
      </c>
      <c r="G103" s="145">
        <v>0</v>
      </c>
      <c r="H103" s="74">
        <v>0</v>
      </c>
      <c r="I103" s="74">
        <v>0</v>
      </c>
      <c r="J103" s="73">
        <f t="shared" si="23"/>
        <v>0</v>
      </c>
    </row>
    <row r="104" spans="1:11">
      <c r="A104" s="11" t="s">
        <v>479</v>
      </c>
      <c r="B104" s="5" t="s">
        <v>155</v>
      </c>
      <c r="C104" s="73">
        <v>0</v>
      </c>
      <c r="D104" s="74">
        <v>0</v>
      </c>
      <c r="E104" s="74">
        <v>0</v>
      </c>
      <c r="F104" s="103">
        <f t="shared" si="22"/>
        <v>0</v>
      </c>
      <c r="G104" s="145">
        <v>0</v>
      </c>
      <c r="H104" s="74">
        <v>0</v>
      </c>
      <c r="I104" s="74">
        <v>0</v>
      </c>
      <c r="J104" s="73">
        <f t="shared" si="23"/>
        <v>0</v>
      </c>
    </row>
    <row r="105" spans="1:11">
      <c r="A105" s="13" t="s">
        <v>311</v>
      </c>
      <c r="B105" s="7" t="s">
        <v>156</v>
      </c>
      <c r="C105" s="71">
        <v>0</v>
      </c>
      <c r="D105" s="72">
        <f t="shared" ref="D105:E105" si="36">SUM(D102:D104)</f>
        <v>0</v>
      </c>
      <c r="E105" s="72">
        <f t="shared" si="36"/>
        <v>0</v>
      </c>
      <c r="F105" s="104">
        <f t="shared" si="22"/>
        <v>0</v>
      </c>
      <c r="G105" s="112">
        <v>0</v>
      </c>
      <c r="H105" s="72">
        <f t="shared" ref="H105:I105" si="37">SUM(H102:H104)</f>
        <v>0</v>
      </c>
      <c r="I105" s="72">
        <f t="shared" si="37"/>
        <v>0</v>
      </c>
      <c r="J105" s="71">
        <f t="shared" si="23"/>
        <v>0</v>
      </c>
      <c r="K105" s="41"/>
    </row>
    <row r="106" spans="1:11">
      <c r="A106" s="25" t="s">
        <v>339</v>
      </c>
      <c r="B106" s="5" t="s">
        <v>157</v>
      </c>
      <c r="C106" s="73">
        <v>0</v>
      </c>
      <c r="D106" s="74">
        <v>0</v>
      </c>
      <c r="E106" s="74">
        <v>0</v>
      </c>
      <c r="F106" s="103">
        <f t="shared" si="22"/>
        <v>0</v>
      </c>
      <c r="G106" s="145">
        <v>0</v>
      </c>
      <c r="H106" s="74">
        <v>0</v>
      </c>
      <c r="I106" s="74">
        <v>0</v>
      </c>
      <c r="J106" s="73">
        <f t="shared" si="23"/>
        <v>0</v>
      </c>
    </row>
    <row r="107" spans="1:11">
      <c r="A107" s="25" t="s">
        <v>480</v>
      </c>
      <c r="B107" s="5" t="s">
        <v>158</v>
      </c>
      <c r="C107" s="73">
        <v>0</v>
      </c>
      <c r="D107" s="74">
        <v>0</v>
      </c>
      <c r="E107" s="74">
        <v>0</v>
      </c>
      <c r="F107" s="103">
        <f t="shared" si="22"/>
        <v>0</v>
      </c>
      <c r="G107" s="145">
        <v>0</v>
      </c>
      <c r="H107" s="74">
        <v>0</v>
      </c>
      <c r="I107" s="74">
        <v>0</v>
      </c>
      <c r="J107" s="73">
        <f t="shared" si="23"/>
        <v>0</v>
      </c>
    </row>
    <row r="108" spans="1:11">
      <c r="A108" s="11" t="s">
        <v>481</v>
      </c>
      <c r="B108" s="5" t="s">
        <v>159</v>
      </c>
      <c r="C108" s="73">
        <v>0</v>
      </c>
      <c r="D108" s="74">
        <v>0</v>
      </c>
      <c r="E108" s="74">
        <v>0</v>
      </c>
      <c r="F108" s="103">
        <f t="shared" si="22"/>
        <v>0</v>
      </c>
      <c r="G108" s="145">
        <v>0</v>
      </c>
      <c r="H108" s="74">
        <v>0</v>
      </c>
      <c r="I108" s="74">
        <v>0</v>
      </c>
      <c r="J108" s="73">
        <f t="shared" si="23"/>
        <v>0</v>
      </c>
    </row>
    <row r="109" spans="1:11">
      <c r="A109" s="11" t="s">
        <v>482</v>
      </c>
      <c r="B109" s="5" t="s">
        <v>160</v>
      </c>
      <c r="C109" s="73">
        <v>0</v>
      </c>
      <c r="D109" s="74">
        <v>0</v>
      </c>
      <c r="E109" s="74">
        <v>0</v>
      </c>
      <c r="F109" s="103">
        <f t="shared" si="22"/>
        <v>0</v>
      </c>
      <c r="G109" s="145">
        <v>0</v>
      </c>
      <c r="H109" s="74">
        <v>0</v>
      </c>
      <c r="I109" s="74">
        <v>0</v>
      </c>
      <c r="J109" s="73">
        <f t="shared" si="23"/>
        <v>0</v>
      </c>
    </row>
    <row r="110" spans="1:11">
      <c r="A110" s="11" t="s">
        <v>485</v>
      </c>
      <c r="B110" s="5" t="s">
        <v>483</v>
      </c>
      <c r="C110" s="73">
        <v>0</v>
      </c>
      <c r="D110" s="74">
        <v>0</v>
      </c>
      <c r="E110" s="74">
        <v>0</v>
      </c>
      <c r="F110" s="103">
        <f t="shared" si="22"/>
        <v>0</v>
      </c>
      <c r="G110" s="145">
        <v>0</v>
      </c>
      <c r="H110" s="74">
        <v>0</v>
      </c>
      <c r="I110" s="74">
        <v>0</v>
      </c>
      <c r="J110" s="73">
        <f t="shared" si="23"/>
        <v>0</v>
      </c>
    </row>
    <row r="111" spans="1:11">
      <c r="A111" s="11" t="s">
        <v>486</v>
      </c>
      <c r="B111" s="5" t="s">
        <v>484</v>
      </c>
      <c r="C111" s="73">
        <v>0</v>
      </c>
      <c r="D111" s="74">
        <v>0</v>
      </c>
      <c r="E111" s="74">
        <v>0</v>
      </c>
      <c r="F111" s="103">
        <f t="shared" si="22"/>
        <v>0</v>
      </c>
      <c r="G111" s="145">
        <v>0</v>
      </c>
      <c r="H111" s="74">
        <v>0</v>
      </c>
      <c r="I111" s="74">
        <v>0</v>
      </c>
      <c r="J111" s="73">
        <f t="shared" si="23"/>
        <v>0</v>
      </c>
    </row>
    <row r="112" spans="1:11">
      <c r="A112" s="12" t="s">
        <v>312</v>
      </c>
      <c r="B112" s="7" t="s">
        <v>161</v>
      </c>
      <c r="C112" s="71">
        <v>0</v>
      </c>
      <c r="D112" s="72">
        <f t="shared" ref="D112:E112" si="38">SUM(D106:D111)</f>
        <v>0</v>
      </c>
      <c r="E112" s="72">
        <f t="shared" si="38"/>
        <v>0</v>
      </c>
      <c r="F112" s="104">
        <f t="shared" si="22"/>
        <v>0</v>
      </c>
      <c r="G112" s="112">
        <v>0</v>
      </c>
      <c r="H112" s="72">
        <f t="shared" ref="H112:I112" si="39">SUM(H106:H111)</f>
        <v>0</v>
      </c>
      <c r="I112" s="72">
        <f t="shared" si="39"/>
        <v>0</v>
      </c>
      <c r="J112" s="71">
        <f t="shared" si="23"/>
        <v>0</v>
      </c>
      <c r="K112" s="41"/>
    </row>
    <row r="113" spans="1:11">
      <c r="A113" s="12" t="s">
        <v>162</v>
      </c>
      <c r="B113" s="7" t="s">
        <v>163</v>
      </c>
      <c r="C113" s="71">
        <v>0</v>
      </c>
      <c r="D113" s="72">
        <v>0</v>
      </c>
      <c r="E113" s="72">
        <v>0</v>
      </c>
      <c r="F113" s="104">
        <f t="shared" si="22"/>
        <v>0</v>
      </c>
      <c r="G113" s="112">
        <v>0</v>
      </c>
      <c r="H113" s="72">
        <v>0</v>
      </c>
      <c r="I113" s="72">
        <v>0</v>
      </c>
      <c r="J113" s="71">
        <f t="shared" si="23"/>
        <v>0</v>
      </c>
      <c r="K113" s="41"/>
    </row>
    <row r="114" spans="1:11">
      <c r="A114" s="12" t="s">
        <v>164</v>
      </c>
      <c r="B114" s="7" t="s">
        <v>165</v>
      </c>
      <c r="C114" s="71">
        <v>0</v>
      </c>
      <c r="D114" s="72">
        <v>0</v>
      </c>
      <c r="E114" s="72">
        <v>0</v>
      </c>
      <c r="F114" s="104">
        <f t="shared" si="22"/>
        <v>0</v>
      </c>
      <c r="G114" s="112">
        <v>0</v>
      </c>
      <c r="H114" s="72">
        <v>0</v>
      </c>
      <c r="I114" s="72">
        <v>0</v>
      </c>
      <c r="J114" s="71">
        <f t="shared" si="23"/>
        <v>0</v>
      </c>
      <c r="K114" s="41"/>
    </row>
    <row r="115" spans="1:11">
      <c r="A115" s="12" t="s">
        <v>166</v>
      </c>
      <c r="B115" s="7" t="s">
        <v>167</v>
      </c>
      <c r="C115" s="71">
        <v>0</v>
      </c>
      <c r="D115" s="72">
        <f t="shared" ref="D115:E115" si="40">SUM(D113:D114)</f>
        <v>0</v>
      </c>
      <c r="E115" s="72">
        <f t="shared" si="40"/>
        <v>0</v>
      </c>
      <c r="F115" s="104">
        <f t="shared" si="22"/>
        <v>0</v>
      </c>
      <c r="G115" s="112">
        <v>0</v>
      </c>
      <c r="H115" s="72">
        <f t="shared" ref="H115:I115" si="41">SUM(H113:H114)</f>
        <v>0</v>
      </c>
      <c r="I115" s="72">
        <f t="shared" si="41"/>
        <v>0</v>
      </c>
      <c r="J115" s="71">
        <f t="shared" si="23"/>
        <v>0</v>
      </c>
      <c r="K115" s="41"/>
    </row>
    <row r="116" spans="1:11">
      <c r="A116" s="12" t="s">
        <v>487</v>
      </c>
      <c r="B116" s="7" t="s">
        <v>168</v>
      </c>
      <c r="C116" s="71">
        <v>0</v>
      </c>
      <c r="D116" s="75">
        <v>0</v>
      </c>
      <c r="E116" s="75">
        <v>0</v>
      </c>
      <c r="F116" s="104">
        <f t="shared" si="22"/>
        <v>0</v>
      </c>
      <c r="G116" s="112">
        <v>0</v>
      </c>
      <c r="H116" s="75">
        <v>0</v>
      </c>
      <c r="I116" s="75">
        <v>0</v>
      </c>
      <c r="J116" s="71">
        <f t="shared" si="23"/>
        <v>0</v>
      </c>
      <c r="K116" s="41"/>
    </row>
    <row r="117" spans="1:11">
      <c r="A117" s="12" t="s">
        <v>169</v>
      </c>
      <c r="B117" s="7" t="s">
        <v>170</v>
      </c>
      <c r="C117" s="71">
        <v>0</v>
      </c>
      <c r="D117" s="75">
        <v>0</v>
      </c>
      <c r="E117" s="75">
        <v>0</v>
      </c>
      <c r="F117" s="104">
        <f t="shared" si="22"/>
        <v>0</v>
      </c>
      <c r="G117" s="112">
        <v>0</v>
      </c>
      <c r="H117" s="75">
        <v>0</v>
      </c>
      <c r="I117" s="75">
        <v>0</v>
      </c>
      <c r="J117" s="71">
        <f t="shared" si="23"/>
        <v>0</v>
      </c>
      <c r="K117" s="41"/>
    </row>
    <row r="118" spans="1:11">
      <c r="A118" s="12" t="s">
        <v>171</v>
      </c>
      <c r="B118" s="7" t="s">
        <v>172</v>
      </c>
      <c r="C118" s="71">
        <v>0</v>
      </c>
      <c r="D118" s="75">
        <v>0</v>
      </c>
      <c r="E118" s="75">
        <v>0</v>
      </c>
      <c r="F118" s="104">
        <f t="shared" si="22"/>
        <v>0</v>
      </c>
      <c r="G118" s="112">
        <v>0</v>
      </c>
      <c r="H118" s="75">
        <v>0</v>
      </c>
      <c r="I118" s="75">
        <v>0</v>
      </c>
      <c r="J118" s="71">
        <f t="shared" si="23"/>
        <v>0</v>
      </c>
      <c r="K118" s="41"/>
    </row>
    <row r="119" spans="1:11">
      <c r="A119" s="25" t="s">
        <v>491</v>
      </c>
      <c r="B119" s="5" t="s">
        <v>488</v>
      </c>
      <c r="C119" s="71">
        <v>0</v>
      </c>
      <c r="D119" s="75">
        <v>0</v>
      </c>
      <c r="E119" s="75">
        <v>0</v>
      </c>
      <c r="F119" s="104">
        <f t="shared" si="22"/>
        <v>0</v>
      </c>
      <c r="G119" s="112">
        <v>0</v>
      </c>
      <c r="H119" s="75">
        <v>0</v>
      </c>
      <c r="I119" s="75">
        <v>0</v>
      </c>
      <c r="J119" s="71">
        <f t="shared" si="23"/>
        <v>0</v>
      </c>
      <c r="K119" s="41"/>
    </row>
    <row r="120" spans="1:11">
      <c r="A120" s="25" t="s">
        <v>492</v>
      </c>
      <c r="B120" s="5" t="s">
        <v>489</v>
      </c>
      <c r="C120" s="71">
        <v>0</v>
      </c>
      <c r="D120" s="75">
        <v>0</v>
      </c>
      <c r="E120" s="75">
        <v>0</v>
      </c>
      <c r="F120" s="104">
        <f t="shared" si="22"/>
        <v>0</v>
      </c>
      <c r="G120" s="112">
        <v>0</v>
      </c>
      <c r="H120" s="75">
        <v>0</v>
      </c>
      <c r="I120" s="75">
        <v>0</v>
      </c>
      <c r="J120" s="71">
        <f t="shared" si="23"/>
        <v>0</v>
      </c>
      <c r="K120" s="41"/>
    </row>
    <row r="121" spans="1:11">
      <c r="A121" s="12" t="s">
        <v>493</v>
      </c>
      <c r="B121" s="7" t="s">
        <v>490</v>
      </c>
      <c r="C121" s="71">
        <v>0</v>
      </c>
      <c r="D121" s="75">
        <v>0</v>
      </c>
      <c r="E121" s="75">
        <v>0</v>
      </c>
      <c r="F121" s="104">
        <f t="shared" si="22"/>
        <v>0</v>
      </c>
      <c r="G121" s="112">
        <v>0</v>
      </c>
      <c r="H121" s="75">
        <v>0</v>
      </c>
      <c r="I121" s="75">
        <v>0</v>
      </c>
      <c r="J121" s="71">
        <f t="shared" si="23"/>
        <v>0</v>
      </c>
      <c r="K121" s="41"/>
    </row>
    <row r="122" spans="1:11">
      <c r="A122" s="26" t="s">
        <v>313</v>
      </c>
      <c r="B122" s="27" t="s">
        <v>173</v>
      </c>
      <c r="C122" s="75">
        <f>C105+C112+C113+C114+C115+C116+C117+C118+C121</f>
        <v>0</v>
      </c>
      <c r="D122" s="75">
        <f t="shared" ref="D122:E122" si="42">D105+D112+D113+D114+D115+D116+D117+D121</f>
        <v>0</v>
      </c>
      <c r="E122" s="75">
        <f t="shared" si="42"/>
        <v>0</v>
      </c>
      <c r="F122" s="104">
        <f t="shared" si="22"/>
        <v>0</v>
      </c>
      <c r="G122" s="112">
        <f>G105+G112+G113+G114+G115+G116+G117+G118+G121</f>
        <v>0</v>
      </c>
      <c r="H122" s="75">
        <f t="shared" ref="H122:I122" si="43">H105+H112+H113+H114+H115+H116+H117+H121</f>
        <v>0</v>
      </c>
      <c r="I122" s="75">
        <f t="shared" si="43"/>
        <v>0</v>
      </c>
      <c r="J122" s="71">
        <f t="shared" si="23"/>
        <v>0</v>
      </c>
      <c r="K122" s="41"/>
    </row>
    <row r="123" spans="1:11">
      <c r="A123" s="25" t="s">
        <v>174</v>
      </c>
      <c r="B123" s="5" t="s">
        <v>175</v>
      </c>
      <c r="C123" s="73">
        <v>0</v>
      </c>
      <c r="D123" s="74">
        <v>0</v>
      </c>
      <c r="E123" s="74">
        <v>0</v>
      </c>
      <c r="F123" s="103">
        <f t="shared" si="22"/>
        <v>0</v>
      </c>
      <c r="G123" s="145">
        <v>0</v>
      </c>
      <c r="H123" s="74">
        <v>0</v>
      </c>
      <c r="I123" s="74">
        <v>0</v>
      </c>
      <c r="J123" s="73">
        <f t="shared" si="23"/>
        <v>0</v>
      </c>
    </row>
    <row r="124" spans="1:11">
      <c r="A124" s="11" t="s">
        <v>176</v>
      </c>
      <c r="B124" s="5" t="s">
        <v>177</v>
      </c>
      <c r="C124" s="73">
        <v>0</v>
      </c>
      <c r="D124" s="74">
        <v>0</v>
      </c>
      <c r="E124" s="74">
        <v>0</v>
      </c>
      <c r="F124" s="103">
        <f t="shared" si="22"/>
        <v>0</v>
      </c>
      <c r="G124" s="145">
        <v>0</v>
      </c>
      <c r="H124" s="74">
        <v>0</v>
      </c>
      <c r="I124" s="74">
        <v>0</v>
      </c>
      <c r="J124" s="73">
        <f t="shared" si="23"/>
        <v>0</v>
      </c>
    </row>
    <row r="125" spans="1:11">
      <c r="A125" s="25" t="s">
        <v>340</v>
      </c>
      <c r="B125" s="5" t="s">
        <v>178</v>
      </c>
      <c r="C125" s="73">
        <v>0</v>
      </c>
      <c r="D125" s="74">
        <v>0</v>
      </c>
      <c r="E125" s="74">
        <v>0</v>
      </c>
      <c r="F125" s="103">
        <f t="shared" si="22"/>
        <v>0</v>
      </c>
      <c r="G125" s="145">
        <v>0</v>
      </c>
      <c r="H125" s="74">
        <v>0</v>
      </c>
      <c r="I125" s="74">
        <v>0</v>
      </c>
      <c r="J125" s="73">
        <f t="shared" si="23"/>
        <v>0</v>
      </c>
    </row>
    <row r="126" spans="1:11">
      <c r="A126" s="25" t="s">
        <v>494</v>
      </c>
      <c r="B126" s="5" t="s">
        <v>179</v>
      </c>
      <c r="C126" s="73">
        <v>0</v>
      </c>
      <c r="D126" s="74"/>
      <c r="E126" s="74"/>
      <c r="F126" s="103"/>
      <c r="G126" s="145">
        <v>0</v>
      </c>
      <c r="H126" s="74"/>
      <c r="I126" s="74"/>
      <c r="J126" s="73"/>
    </row>
    <row r="127" spans="1:11">
      <c r="A127" s="25" t="s">
        <v>496</v>
      </c>
      <c r="B127" s="5" t="s">
        <v>495</v>
      </c>
      <c r="C127" s="73">
        <v>0</v>
      </c>
      <c r="D127" s="74">
        <v>0</v>
      </c>
      <c r="E127" s="74">
        <v>0</v>
      </c>
      <c r="F127" s="103">
        <f t="shared" si="22"/>
        <v>0</v>
      </c>
      <c r="G127" s="145">
        <v>0</v>
      </c>
      <c r="H127" s="74">
        <v>0</v>
      </c>
      <c r="I127" s="74">
        <v>0</v>
      </c>
      <c r="J127" s="73">
        <f t="shared" ref="J127:J128" si="44">SUM(G127:I127)</f>
        <v>0</v>
      </c>
    </row>
    <row r="128" spans="1:11">
      <c r="A128" s="26" t="s">
        <v>314</v>
      </c>
      <c r="B128" s="27" t="s">
        <v>180</v>
      </c>
      <c r="C128" s="71">
        <f>SUM(C123:C127)</f>
        <v>0</v>
      </c>
      <c r="D128" s="72">
        <f t="shared" ref="D128:E128" si="45">SUM(D123:D127)</f>
        <v>0</v>
      </c>
      <c r="E128" s="72">
        <f t="shared" si="45"/>
        <v>0</v>
      </c>
      <c r="F128" s="103">
        <f t="shared" si="22"/>
        <v>0</v>
      </c>
      <c r="G128" s="112">
        <f>SUM(G123:G127)</f>
        <v>0</v>
      </c>
      <c r="H128" s="72">
        <f t="shared" ref="H128:I128" si="46">SUM(H123:H127)</f>
        <v>0</v>
      </c>
      <c r="I128" s="72">
        <f t="shared" si="46"/>
        <v>0</v>
      </c>
      <c r="J128" s="73">
        <f t="shared" si="44"/>
        <v>0</v>
      </c>
      <c r="K128" s="41"/>
    </row>
    <row r="129" spans="1:11">
      <c r="A129" s="26" t="s">
        <v>181</v>
      </c>
      <c r="B129" s="27" t="s">
        <v>182</v>
      </c>
      <c r="C129" s="71">
        <v>0</v>
      </c>
      <c r="D129" s="72">
        <v>0</v>
      </c>
      <c r="E129" s="72">
        <v>0</v>
      </c>
      <c r="F129" s="103">
        <v>0</v>
      </c>
      <c r="G129" s="112">
        <v>0</v>
      </c>
      <c r="H129" s="72">
        <v>0</v>
      </c>
      <c r="I129" s="72">
        <v>0</v>
      </c>
      <c r="J129" s="73">
        <v>0</v>
      </c>
      <c r="K129" s="41"/>
    </row>
    <row r="130" spans="1:11">
      <c r="A130" s="13" t="s">
        <v>498</v>
      </c>
      <c r="B130" s="7" t="s">
        <v>497</v>
      </c>
      <c r="C130" s="71">
        <v>0</v>
      </c>
      <c r="D130" s="72">
        <v>0</v>
      </c>
      <c r="E130" s="72">
        <v>0</v>
      </c>
      <c r="F130" s="104">
        <f t="shared" si="22"/>
        <v>0</v>
      </c>
      <c r="G130" s="112">
        <v>0</v>
      </c>
      <c r="H130" s="72">
        <v>0</v>
      </c>
      <c r="I130" s="72">
        <v>0</v>
      </c>
      <c r="J130" s="71">
        <f t="shared" ref="J130:J131" si="47">SUM(G130:I130)</f>
        <v>0</v>
      </c>
    </row>
    <row r="131" spans="1:11" ht="15.75">
      <c r="A131" s="57" t="s">
        <v>344</v>
      </c>
      <c r="B131" s="58" t="s">
        <v>183</v>
      </c>
      <c r="C131" s="81">
        <f>C122+C128+C129+C130</f>
        <v>0</v>
      </c>
      <c r="D131" s="81">
        <f t="shared" ref="D131:E131" si="48">D122+D128+D130</f>
        <v>0</v>
      </c>
      <c r="E131" s="81">
        <f t="shared" si="48"/>
        <v>0</v>
      </c>
      <c r="F131" s="106">
        <f t="shared" si="22"/>
        <v>0</v>
      </c>
      <c r="G131" s="113">
        <f>G122+G128+G129+G130</f>
        <v>0</v>
      </c>
      <c r="H131" s="81">
        <f t="shared" ref="H131:I131" si="49">H122+H128+H130</f>
        <v>0</v>
      </c>
      <c r="I131" s="81">
        <f t="shared" si="49"/>
        <v>0</v>
      </c>
      <c r="J131" s="79">
        <f t="shared" si="47"/>
        <v>0</v>
      </c>
      <c r="K131" s="41"/>
    </row>
    <row r="132" spans="1:11" ht="15.75">
      <c r="A132" s="59" t="s">
        <v>380</v>
      </c>
      <c r="B132" s="59"/>
      <c r="C132" s="82">
        <f>C101+C131</f>
        <v>39723683</v>
      </c>
      <c r="D132" s="83">
        <f>D101+D131</f>
        <v>0</v>
      </c>
      <c r="E132" s="83">
        <f>E101+E131</f>
        <v>0</v>
      </c>
      <c r="F132" s="107">
        <f>SUM(C132:E132)</f>
        <v>39723683</v>
      </c>
      <c r="G132" s="148">
        <f>G101+G131</f>
        <v>54992917</v>
      </c>
      <c r="H132" s="83">
        <f>H101+H131</f>
        <v>0</v>
      </c>
      <c r="I132" s="83">
        <f>I101+I131</f>
        <v>0</v>
      </c>
      <c r="J132" s="82">
        <f>SUM(G132:I132)</f>
        <v>54992917</v>
      </c>
      <c r="K132" s="41"/>
    </row>
  </sheetData>
  <mergeCells count="5">
    <mergeCell ref="C1:K1"/>
    <mergeCell ref="A3:F3"/>
    <mergeCell ref="A4:F4"/>
    <mergeCell ref="C6:F6"/>
    <mergeCell ref="G6:J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32"/>
  <sheetViews>
    <sheetView topLeftCell="B1" workbookViewId="0">
      <selection activeCell="C1" sqref="C1:K1"/>
    </sheetView>
  </sheetViews>
  <sheetFormatPr defaultRowHeight="15"/>
  <cols>
    <col min="1" max="1" width="94.28515625" bestFit="1" customWidth="1"/>
    <col min="2" max="2" width="8.85546875" bestFit="1" customWidth="1"/>
    <col min="3" max="3" width="15.7109375" bestFit="1" customWidth="1"/>
    <col min="4" max="4" width="10.5703125" bestFit="1" customWidth="1"/>
    <col min="6" max="7" width="15.7109375" bestFit="1" customWidth="1"/>
    <col min="8" max="8" width="10.5703125" bestFit="1" customWidth="1"/>
    <col min="10" max="10" width="15.7109375" bestFit="1" customWidth="1"/>
  </cols>
  <sheetData>
    <row r="1" spans="1:11">
      <c r="C1" s="155" t="s">
        <v>518</v>
      </c>
      <c r="D1" s="155"/>
      <c r="E1" s="155"/>
      <c r="F1" s="155"/>
      <c r="G1" s="155"/>
      <c r="H1" s="155"/>
      <c r="I1" s="155"/>
      <c r="J1" s="155"/>
      <c r="K1" s="155"/>
    </row>
    <row r="3" spans="1:11">
      <c r="A3" s="151" t="s">
        <v>502</v>
      </c>
      <c r="B3" s="152"/>
      <c r="C3" s="152"/>
      <c r="D3" s="152"/>
      <c r="E3" s="152"/>
      <c r="F3" s="153"/>
    </row>
    <row r="4" spans="1:11">
      <c r="A4" s="154" t="s">
        <v>476</v>
      </c>
      <c r="B4" s="152"/>
      <c r="C4" s="152"/>
      <c r="D4" s="152"/>
      <c r="E4" s="152"/>
      <c r="F4" s="153"/>
    </row>
    <row r="5" spans="1:11" ht="18">
      <c r="A5" s="44"/>
    </row>
    <row r="6" spans="1:11">
      <c r="A6" s="40" t="s">
        <v>505</v>
      </c>
      <c r="C6" s="149" t="s">
        <v>465</v>
      </c>
      <c r="D6" s="149"/>
      <c r="E6" s="149"/>
      <c r="F6" s="150"/>
      <c r="G6" s="156" t="s">
        <v>515</v>
      </c>
      <c r="H6" s="149"/>
      <c r="I6" s="149"/>
      <c r="J6" s="149"/>
    </row>
    <row r="7" spans="1:11" ht="60">
      <c r="A7" s="2" t="s">
        <v>14</v>
      </c>
      <c r="B7" s="3" t="s">
        <v>15</v>
      </c>
      <c r="C7" s="45" t="s">
        <v>435</v>
      </c>
      <c r="D7" s="45" t="s">
        <v>436</v>
      </c>
      <c r="E7" s="45" t="s">
        <v>8</v>
      </c>
      <c r="F7" s="102" t="s">
        <v>2</v>
      </c>
      <c r="G7" s="108" t="s">
        <v>435</v>
      </c>
      <c r="H7" s="45" t="s">
        <v>436</v>
      </c>
      <c r="I7" s="45" t="s">
        <v>8</v>
      </c>
      <c r="J7" s="46" t="s">
        <v>2</v>
      </c>
    </row>
    <row r="8" spans="1:11" ht="15" customHeight="1">
      <c r="A8" s="18" t="s">
        <v>16</v>
      </c>
      <c r="B8" s="19" t="s">
        <v>17</v>
      </c>
      <c r="C8" s="73">
        <f>'1A. melléklet'!C8+'1B melléklet'!C8</f>
        <v>34750760</v>
      </c>
      <c r="D8" s="74">
        <v>0</v>
      </c>
      <c r="E8" s="74">
        <v>0</v>
      </c>
      <c r="F8" s="103">
        <f>SUM(C8:E8)</f>
        <v>34750760</v>
      </c>
      <c r="G8" s="109">
        <f>'1A. melléklet'!G8+'1B melléklet'!G8</f>
        <v>36949400</v>
      </c>
      <c r="H8" s="74">
        <v>0</v>
      </c>
      <c r="I8" s="74">
        <v>0</v>
      </c>
      <c r="J8" s="73">
        <f>SUM(G8:I8)</f>
        <v>36949400</v>
      </c>
    </row>
    <row r="9" spans="1:11" ht="15" customHeight="1">
      <c r="A9" s="18" t="s">
        <v>18</v>
      </c>
      <c r="B9" s="20" t="s">
        <v>19</v>
      </c>
      <c r="C9" s="73">
        <f>'1A. melléklet'!C9+'1B melléklet'!C9</f>
        <v>150000</v>
      </c>
      <c r="D9" s="74">
        <v>0</v>
      </c>
      <c r="E9" s="74">
        <v>0</v>
      </c>
      <c r="F9" s="103">
        <f t="shared" ref="F9:F72" si="0">SUM(C9:E9)</f>
        <v>150000</v>
      </c>
      <c r="G9" s="109">
        <f>'1A. melléklet'!G9+'1B melléklet'!G9</f>
        <v>150000</v>
      </c>
      <c r="H9" s="74">
        <v>0</v>
      </c>
      <c r="I9" s="74">
        <v>0</v>
      </c>
      <c r="J9" s="73">
        <f t="shared" ref="J9:J72" si="1">SUM(G9:I9)</f>
        <v>150000</v>
      </c>
    </row>
    <row r="10" spans="1:11" ht="15" customHeight="1">
      <c r="A10" s="18" t="s">
        <v>20</v>
      </c>
      <c r="B10" s="20" t="s">
        <v>21</v>
      </c>
      <c r="C10" s="73">
        <f>'1A. melléklet'!C10+'1B melléklet'!C10</f>
        <v>1245000</v>
      </c>
      <c r="D10" s="74">
        <v>0</v>
      </c>
      <c r="E10" s="74">
        <v>0</v>
      </c>
      <c r="F10" s="103">
        <f t="shared" si="0"/>
        <v>1245000</v>
      </c>
      <c r="G10" s="109">
        <f>'1A. melléklet'!G10+'1B melléklet'!G10</f>
        <v>4098000</v>
      </c>
      <c r="H10" s="74">
        <v>0</v>
      </c>
      <c r="I10" s="74">
        <v>0</v>
      </c>
      <c r="J10" s="73">
        <f t="shared" si="1"/>
        <v>4098000</v>
      </c>
    </row>
    <row r="11" spans="1:11" ht="15" customHeight="1">
      <c r="A11" s="21" t="s">
        <v>22</v>
      </c>
      <c r="B11" s="20" t="s">
        <v>23</v>
      </c>
      <c r="C11" s="73">
        <f>'1A. melléklet'!C11+'1B melléklet'!C11</f>
        <v>0</v>
      </c>
      <c r="D11" s="74">
        <v>0</v>
      </c>
      <c r="E11" s="74">
        <v>0</v>
      </c>
      <c r="F11" s="103">
        <f t="shared" si="0"/>
        <v>0</v>
      </c>
      <c r="G11" s="109">
        <f>'1A. melléklet'!G11+'1B melléklet'!G11</f>
        <v>405000</v>
      </c>
      <c r="H11" s="74">
        <v>0</v>
      </c>
      <c r="I11" s="74">
        <v>0</v>
      </c>
      <c r="J11" s="73">
        <f t="shared" si="1"/>
        <v>405000</v>
      </c>
    </row>
    <row r="12" spans="1:11" ht="15" customHeight="1">
      <c r="A12" s="21" t="s">
        <v>24</v>
      </c>
      <c r="B12" s="20" t="s">
        <v>25</v>
      </c>
      <c r="C12" s="73">
        <f>'1A. melléklet'!C12+'1B melléklet'!C12</f>
        <v>0</v>
      </c>
      <c r="D12" s="74">
        <v>0</v>
      </c>
      <c r="E12" s="74">
        <v>0</v>
      </c>
      <c r="F12" s="103">
        <f t="shared" si="0"/>
        <v>0</v>
      </c>
      <c r="G12" s="109">
        <f>'1A. melléklet'!G12+'1B melléklet'!G12</f>
        <v>0</v>
      </c>
      <c r="H12" s="74">
        <v>0</v>
      </c>
      <c r="I12" s="74">
        <v>0</v>
      </c>
      <c r="J12" s="73">
        <f t="shared" si="1"/>
        <v>0</v>
      </c>
    </row>
    <row r="13" spans="1:11" ht="15" customHeight="1">
      <c r="A13" s="21" t="s">
        <v>26</v>
      </c>
      <c r="B13" s="20" t="s">
        <v>27</v>
      </c>
      <c r="C13" s="73">
        <f>'1A. melléklet'!C13+'1B melléklet'!C13</f>
        <v>0</v>
      </c>
      <c r="D13" s="74">
        <v>0</v>
      </c>
      <c r="E13" s="74">
        <v>0</v>
      </c>
      <c r="F13" s="103">
        <f t="shared" si="0"/>
        <v>0</v>
      </c>
      <c r="G13" s="109">
        <f>'1A. melléklet'!G13+'1B melléklet'!G13</f>
        <v>0</v>
      </c>
      <c r="H13" s="74">
        <v>0</v>
      </c>
      <c r="I13" s="74">
        <v>0</v>
      </c>
      <c r="J13" s="73">
        <f t="shared" si="1"/>
        <v>0</v>
      </c>
    </row>
    <row r="14" spans="1:11" ht="15" customHeight="1">
      <c r="A14" s="21" t="s">
        <v>28</v>
      </c>
      <c r="B14" s="20" t="s">
        <v>29</v>
      </c>
      <c r="C14" s="73">
        <f>'1A. melléklet'!C14+'1B melléklet'!C14</f>
        <v>1056601</v>
      </c>
      <c r="D14" s="74">
        <v>0</v>
      </c>
      <c r="E14" s="74">
        <v>0</v>
      </c>
      <c r="F14" s="103">
        <f t="shared" si="0"/>
        <v>1056601</v>
      </c>
      <c r="G14" s="109">
        <f>'1A. melléklet'!G14+'1B melléklet'!G14</f>
        <v>1170000</v>
      </c>
      <c r="H14" s="74">
        <v>0</v>
      </c>
      <c r="I14" s="74">
        <v>0</v>
      </c>
      <c r="J14" s="73">
        <f t="shared" si="1"/>
        <v>1170000</v>
      </c>
    </row>
    <row r="15" spans="1:11" ht="15" customHeight="1">
      <c r="A15" s="21" t="s">
        <v>30</v>
      </c>
      <c r="B15" s="20" t="s">
        <v>31</v>
      </c>
      <c r="C15" s="73">
        <f>'1A. melléklet'!C15+'1B melléklet'!C15</f>
        <v>0</v>
      </c>
      <c r="D15" s="74">
        <v>0</v>
      </c>
      <c r="E15" s="74">
        <v>0</v>
      </c>
      <c r="F15" s="103">
        <f t="shared" si="0"/>
        <v>0</v>
      </c>
      <c r="G15" s="109">
        <f>'1A. melléklet'!G15+'1B melléklet'!G15</f>
        <v>0</v>
      </c>
      <c r="H15" s="74">
        <v>0</v>
      </c>
      <c r="I15" s="74">
        <v>0</v>
      </c>
      <c r="J15" s="73">
        <f t="shared" si="1"/>
        <v>0</v>
      </c>
    </row>
    <row r="16" spans="1:11" ht="15" customHeight="1">
      <c r="A16" s="5" t="s">
        <v>32</v>
      </c>
      <c r="B16" s="20" t="s">
        <v>33</v>
      </c>
      <c r="C16" s="73">
        <f>'1A. melléklet'!C16+'1B melléklet'!C16</f>
        <v>645000</v>
      </c>
      <c r="D16" s="74">
        <v>0</v>
      </c>
      <c r="E16" s="74">
        <v>0</v>
      </c>
      <c r="F16" s="103">
        <f t="shared" si="0"/>
        <v>645000</v>
      </c>
      <c r="G16" s="109">
        <f>'1A. melléklet'!G16+'1B melléklet'!G16</f>
        <v>900000</v>
      </c>
      <c r="H16" s="74">
        <v>0</v>
      </c>
      <c r="I16" s="74">
        <v>0</v>
      </c>
      <c r="J16" s="73">
        <f t="shared" si="1"/>
        <v>900000</v>
      </c>
    </row>
    <row r="17" spans="1:11" ht="15" customHeight="1">
      <c r="A17" s="5" t="s">
        <v>34</v>
      </c>
      <c r="B17" s="20" t="s">
        <v>35</v>
      </c>
      <c r="C17" s="73">
        <f>'1A. melléklet'!C17+'1B melléklet'!C17</f>
        <v>126322</v>
      </c>
      <c r="D17" s="74">
        <v>0</v>
      </c>
      <c r="E17" s="74">
        <v>0</v>
      </c>
      <c r="F17" s="103">
        <f t="shared" si="0"/>
        <v>126322</v>
      </c>
      <c r="G17" s="109">
        <f>'1A. melléklet'!G17+'1B melléklet'!G17</f>
        <v>140000</v>
      </c>
      <c r="H17" s="74">
        <v>0</v>
      </c>
      <c r="I17" s="74">
        <v>0</v>
      </c>
      <c r="J17" s="73">
        <f t="shared" si="1"/>
        <v>140000</v>
      </c>
    </row>
    <row r="18" spans="1:11" ht="15" customHeight="1">
      <c r="A18" s="5" t="s">
        <v>36</v>
      </c>
      <c r="B18" s="20" t="s">
        <v>37</v>
      </c>
      <c r="C18" s="73">
        <f>'1A. melléklet'!C18+'1B melléklet'!C18</f>
        <v>0</v>
      </c>
      <c r="D18" s="74">
        <v>0</v>
      </c>
      <c r="E18" s="74">
        <v>0</v>
      </c>
      <c r="F18" s="103">
        <f t="shared" si="0"/>
        <v>0</v>
      </c>
      <c r="G18" s="109">
        <f>'1A. melléklet'!G18+'1B melléklet'!G18</f>
        <v>0</v>
      </c>
      <c r="H18" s="74">
        <v>0</v>
      </c>
      <c r="I18" s="74">
        <v>0</v>
      </c>
      <c r="J18" s="73">
        <f t="shared" si="1"/>
        <v>0</v>
      </c>
    </row>
    <row r="19" spans="1:11" ht="15" customHeight="1">
      <c r="A19" s="5" t="s">
        <v>38</v>
      </c>
      <c r="B19" s="20" t="s">
        <v>39</v>
      </c>
      <c r="C19" s="73">
        <f>'1A. melléklet'!C19+'1B melléklet'!C19</f>
        <v>0</v>
      </c>
      <c r="D19" s="74">
        <v>0</v>
      </c>
      <c r="E19" s="74">
        <v>0</v>
      </c>
      <c r="F19" s="103">
        <f t="shared" si="0"/>
        <v>0</v>
      </c>
      <c r="G19" s="109">
        <f>'1A. melléklet'!G19+'1B melléklet'!G19</f>
        <v>0</v>
      </c>
      <c r="H19" s="74">
        <v>0</v>
      </c>
      <c r="I19" s="74">
        <v>0</v>
      </c>
      <c r="J19" s="73">
        <f t="shared" si="1"/>
        <v>0</v>
      </c>
    </row>
    <row r="20" spans="1:11" ht="15" customHeight="1">
      <c r="A20" s="5" t="s">
        <v>315</v>
      </c>
      <c r="B20" s="20" t="s">
        <v>40</v>
      </c>
      <c r="C20" s="73">
        <f>'1A. melléklet'!C20+'1B melléklet'!C20</f>
        <v>240000</v>
      </c>
      <c r="D20" s="74">
        <v>0</v>
      </c>
      <c r="E20" s="74">
        <v>0</v>
      </c>
      <c r="F20" s="103">
        <f t="shared" si="0"/>
        <v>240000</v>
      </c>
      <c r="G20" s="109">
        <f>'1A. melléklet'!G20+'1B melléklet'!G20</f>
        <v>405000</v>
      </c>
      <c r="H20" s="74">
        <v>0</v>
      </c>
      <c r="I20" s="74">
        <v>0</v>
      </c>
      <c r="J20" s="73">
        <f t="shared" si="1"/>
        <v>405000</v>
      </c>
    </row>
    <row r="21" spans="1:11" ht="15" customHeight="1">
      <c r="A21" s="22" t="s">
        <v>296</v>
      </c>
      <c r="B21" s="23" t="s">
        <v>41</v>
      </c>
      <c r="C21" s="71">
        <f>'1A. melléklet'!C21+'1B melléklet'!C21</f>
        <v>38213683</v>
      </c>
      <c r="D21" s="71">
        <f t="shared" ref="D21:E21" si="2">SUM(D8:D20)</f>
        <v>0</v>
      </c>
      <c r="E21" s="71">
        <f t="shared" si="2"/>
        <v>0</v>
      </c>
      <c r="F21" s="103">
        <f t="shared" si="0"/>
        <v>38213683</v>
      </c>
      <c r="G21" s="110">
        <f>'1A. melléklet'!G21+'1B melléklet'!G21</f>
        <v>44217400</v>
      </c>
      <c r="H21" s="71">
        <f t="shared" ref="H21:I21" si="3">SUM(H8:H20)</f>
        <v>0</v>
      </c>
      <c r="I21" s="71">
        <f t="shared" si="3"/>
        <v>0</v>
      </c>
      <c r="J21" s="73">
        <f t="shared" si="1"/>
        <v>44217400</v>
      </c>
      <c r="K21" s="41"/>
    </row>
    <row r="22" spans="1:11" ht="15" customHeight="1">
      <c r="A22" s="5" t="s">
        <v>42</v>
      </c>
      <c r="B22" s="20" t="s">
        <v>43</v>
      </c>
      <c r="C22" s="73">
        <f>'1A. melléklet'!C22+'1B melléklet'!C22</f>
        <v>3328000</v>
      </c>
      <c r="D22" s="74">
        <v>0</v>
      </c>
      <c r="E22" s="74">
        <v>0</v>
      </c>
      <c r="F22" s="103">
        <f t="shared" si="0"/>
        <v>3328000</v>
      </c>
      <c r="G22" s="109">
        <f>'1A. melléklet'!G22+'1B melléklet'!G22</f>
        <v>3328000</v>
      </c>
      <c r="H22" s="74">
        <v>0</v>
      </c>
      <c r="I22" s="74">
        <v>0</v>
      </c>
      <c r="J22" s="73">
        <f t="shared" si="1"/>
        <v>3328000</v>
      </c>
    </row>
    <row r="23" spans="1:11" ht="15" customHeight="1">
      <c r="A23" s="5" t="s">
        <v>44</v>
      </c>
      <c r="B23" s="20" t="s">
        <v>45</v>
      </c>
      <c r="C23" s="73">
        <f>'1A. melléklet'!C23+'1B melléklet'!C23</f>
        <v>84500</v>
      </c>
      <c r="D23" s="74">
        <v>0</v>
      </c>
      <c r="E23" s="74">
        <v>0</v>
      </c>
      <c r="F23" s="103">
        <f t="shared" si="0"/>
        <v>84500</v>
      </c>
      <c r="G23" s="109">
        <f>'1A. melléklet'!G23+'1B melléklet'!G23</f>
        <v>84500</v>
      </c>
      <c r="H23" s="74">
        <v>0</v>
      </c>
      <c r="I23" s="74">
        <v>0</v>
      </c>
      <c r="J23" s="73">
        <f t="shared" si="1"/>
        <v>84500</v>
      </c>
    </row>
    <row r="24" spans="1:11" ht="15" customHeight="1">
      <c r="A24" s="6" t="s">
        <v>46</v>
      </c>
      <c r="B24" s="20" t="s">
        <v>47</v>
      </c>
      <c r="C24" s="73">
        <f>'1A. melléklet'!C24+'1B melléklet'!C24</f>
        <v>500000</v>
      </c>
      <c r="D24" s="74">
        <v>0</v>
      </c>
      <c r="E24" s="74">
        <v>0</v>
      </c>
      <c r="F24" s="103">
        <f t="shared" si="0"/>
        <v>500000</v>
      </c>
      <c r="G24" s="109">
        <f>'1A. melléklet'!G24+'1B melléklet'!G24</f>
        <v>2230000</v>
      </c>
      <c r="H24" s="74">
        <v>0</v>
      </c>
      <c r="I24" s="74">
        <v>0</v>
      </c>
      <c r="J24" s="73">
        <f t="shared" si="1"/>
        <v>2230000</v>
      </c>
    </row>
    <row r="25" spans="1:11" ht="15" customHeight="1">
      <c r="A25" s="7" t="s">
        <v>297</v>
      </c>
      <c r="B25" s="23" t="s">
        <v>48</v>
      </c>
      <c r="C25" s="71">
        <f>'1A. melléklet'!C25+'1B melléklet'!C25</f>
        <v>3912500</v>
      </c>
      <c r="D25" s="71">
        <f t="shared" ref="D25:E25" si="4">SUM(D22:D24)</f>
        <v>0</v>
      </c>
      <c r="E25" s="71">
        <f t="shared" si="4"/>
        <v>0</v>
      </c>
      <c r="F25" s="104">
        <f t="shared" si="0"/>
        <v>3912500</v>
      </c>
      <c r="G25" s="110">
        <f>'1A. melléklet'!G25+'1B melléklet'!G25</f>
        <v>5642500</v>
      </c>
      <c r="H25" s="71">
        <f t="shared" ref="H25:I25" si="5">SUM(H22:H24)</f>
        <v>0</v>
      </c>
      <c r="I25" s="71">
        <f t="shared" si="5"/>
        <v>0</v>
      </c>
      <c r="J25" s="71">
        <f t="shared" si="1"/>
        <v>5642500</v>
      </c>
      <c r="K25" s="41"/>
    </row>
    <row r="26" spans="1:11" ht="15" customHeight="1">
      <c r="A26" s="31" t="s">
        <v>341</v>
      </c>
      <c r="B26" s="32" t="s">
        <v>49</v>
      </c>
      <c r="C26" s="71">
        <f>'1A. melléklet'!C26+'1B melléklet'!C26</f>
        <v>42126183</v>
      </c>
      <c r="D26" s="71">
        <f t="shared" ref="D26:E26" si="6">D21+D25</f>
        <v>0</v>
      </c>
      <c r="E26" s="71">
        <f t="shared" si="6"/>
        <v>0</v>
      </c>
      <c r="F26" s="104">
        <f t="shared" si="0"/>
        <v>42126183</v>
      </c>
      <c r="G26" s="110">
        <f>'1A. melléklet'!G26+'1B melléklet'!G26</f>
        <v>49859900</v>
      </c>
      <c r="H26" s="71">
        <f t="shared" ref="H26:I26" si="7">H21+H25</f>
        <v>0</v>
      </c>
      <c r="I26" s="71">
        <f t="shared" si="7"/>
        <v>0</v>
      </c>
      <c r="J26" s="71">
        <f t="shared" si="1"/>
        <v>49859900</v>
      </c>
      <c r="K26" s="41"/>
    </row>
    <row r="27" spans="1:11" ht="15" customHeight="1">
      <c r="A27" s="27" t="s">
        <v>316</v>
      </c>
      <c r="B27" s="32" t="s">
        <v>50</v>
      </c>
      <c r="C27" s="71">
        <f>'1A. melléklet'!C27+'1B melléklet'!C27</f>
        <v>7553000</v>
      </c>
      <c r="D27" s="72">
        <v>0</v>
      </c>
      <c r="E27" s="72">
        <v>0</v>
      </c>
      <c r="F27" s="104">
        <f t="shared" si="0"/>
        <v>7553000</v>
      </c>
      <c r="G27" s="110">
        <f>'1A. melléklet'!G27+'1B melléklet'!G27</f>
        <v>8870517</v>
      </c>
      <c r="H27" s="72">
        <v>0</v>
      </c>
      <c r="I27" s="72">
        <v>0</v>
      </c>
      <c r="J27" s="71">
        <f t="shared" si="1"/>
        <v>8870517</v>
      </c>
      <c r="K27" s="41"/>
    </row>
    <row r="28" spans="1:11" ht="15" customHeight="1">
      <c r="A28" s="5" t="s">
        <v>51</v>
      </c>
      <c r="B28" s="20" t="s">
        <v>52</v>
      </c>
      <c r="C28" s="73">
        <f>'1A. melléklet'!C28+'1B melléklet'!C28</f>
        <v>50000</v>
      </c>
      <c r="D28" s="74">
        <v>0</v>
      </c>
      <c r="E28" s="74">
        <v>0</v>
      </c>
      <c r="F28" s="103">
        <f t="shared" si="0"/>
        <v>50000</v>
      </c>
      <c r="G28" s="109">
        <f>'1A. melléklet'!G28+'1B melléklet'!G28</f>
        <v>50000</v>
      </c>
      <c r="H28" s="74">
        <v>0</v>
      </c>
      <c r="I28" s="74">
        <v>0</v>
      </c>
      <c r="J28" s="73">
        <f t="shared" si="1"/>
        <v>50000</v>
      </c>
    </row>
    <row r="29" spans="1:11" ht="15" customHeight="1">
      <c r="A29" s="5" t="s">
        <v>53</v>
      </c>
      <c r="B29" s="20" t="s">
        <v>54</v>
      </c>
      <c r="C29" s="73">
        <f>'1A. melléklet'!C29+'1B melléklet'!C29</f>
        <v>2085000</v>
      </c>
      <c r="D29" s="74">
        <v>0</v>
      </c>
      <c r="E29" s="74">
        <v>8000</v>
      </c>
      <c r="F29" s="103">
        <f t="shared" si="0"/>
        <v>2093000</v>
      </c>
      <c r="G29" s="109">
        <f>'1A. melléklet'!G29+'1B melléklet'!G29</f>
        <v>2085000</v>
      </c>
      <c r="H29" s="74">
        <v>0</v>
      </c>
      <c r="I29" s="74">
        <v>8000</v>
      </c>
      <c r="J29" s="73">
        <f t="shared" si="1"/>
        <v>2093000</v>
      </c>
    </row>
    <row r="30" spans="1:11" ht="15" customHeight="1">
      <c r="A30" s="5" t="s">
        <v>55</v>
      </c>
      <c r="B30" s="20" t="s">
        <v>56</v>
      </c>
      <c r="C30" s="73">
        <f>'1A. melléklet'!C30+'1B melléklet'!C30</f>
        <v>0</v>
      </c>
      <c r="D30" s="74">
        <v>0</v>
      </c>
      <c r="E30" s="74">
        <v>0</v>
      </c>
      <c r="F30" s="103">
        <f t="shared" si="0"/>
        <v>0</v>
      </c>
      <c r="G30" s="109">
        <f>'1A. melléklet'!G30+'1B melléklet'!G30</f>
        <v>0</v>
      </c>
      <c r="H30" s="74">
        <v>0</v>
      </c>
      <c r="I30" s="74">
        <v>0</v>
      </c>
      <c r="J30" s="73">
        <f t="shared" si="1"/>
        <v>0</v>
      </c>
    </row>
    <row r="31" spans="1:11" ht="15" customHeight="1">
      <c r="A31" s="7" t="s">
        <v>298</v>
      </c>
      <c r="B31" s="23" t="s">
        <v>57</v>
      </c>
      <c r="C31" s="71">
        <f>'1A. melléklet'!C31+'1B melléklet'!C31</f>
        <v>2135000</v>
      </c>
      <c r="D31" s="71">
        <f t="shared" ref="D31:E31" si="8">SUM(D28:D30)</f>
        <v>0</v>
      </c>
      <c r="E31" s="71">
        <f t="shared" si="8"/>
        <v>8000</v>
      </c>
      <c r="F31" s="104">
        <f t="shared" si="0"/>
        <v>2143000</v>
      </c>
      <c r="G31" s="110">
        <f>'1A. melléklet'!G31+'1B melléklet'!G31</f>
        <v>2135000</v>
      </c>
      <c r="H31" s="71">
        <f t="shared" ref="H31:I31" si="9">SUM(H28:H30)</f>
        <v>0</v>
      </c>
      <c r="I31" s="71">
        <f t="shared" si="9"/>
        <v>8000</v>
      </c>
      <c r="J31" s="71">
        <f t="shared" si="1"/>
        <v>2143000</v>
      </c>
      <c r="K31" s="41"/>
    </row>
    <row r="32" spans="1:11" ht="15" customHeight="1">
      <c r="A32" s="5" t="s">
        <v>58</v>
      </c>
      <c r="B32" s="20" t="s">
        <v>59</v>
      </c>
      <c r="C32" s="73">
        <f>'1A. melléklet'!C32+'1B melléklet'!C32</f>
        <v>825000</v>
      </c>
      <c r="D32" s="74">
        <v>0</v>
      </c>
      <c r="E32" s="74">
        <v>0</v>
      </c>
      <c r="F32" s="103">
        <f t="shared" si="0"/>
        <v>825000</v>
      </c>
      <c r="G32" s="109">
        <f>'1A. melléklet'!G32+'1B melléklet'!G32</f>
        <v>927000</v>
      </c>
      <c r="H32" s="74">
        <v>0</v>
      </c>
      <c r="I32" s="74">
        <v>0</v>
      </c>
      <c r="J32" s="73">
        <f t="shared" si="1"/>
        <v>927000</v>
      </c>
    </row>
    <row r="33" spans="1:11" ht="15" customHeight="1">
      <c r="A33" s="5" t="s">
        <v>60</v>
      </c>
      <c r="B33" s="20" t="s">
        <v>61</v>
      </c>
      <c r="C33" s="73">
        <f>'1A. melléklet'!C33+'1B melléklet'!C33</f>
        <v>510000</v>
      </c>
      <c r="D33" s="74">
        <v>0</v>
      </c>
      <c r="E33" s="74">
        <v>0</v>
      </c>
      <c r="F33" s="103">
        <f t="shared" si="0"/>
        <v>510000</v>
      </c>
      <c r="G33" s="109">
        <f>'1A. melléklet'!G33+'1B melléklet'!G33</f>
        <v>510000</v>
      </c>
      <c r="H33" s="74">
        <v>0</v>
      </c>
      <c r="I33" s="74">
        <v>0</v>
      </c>
      <c r="J33" s="73">
        <f t="shared" si="1"/>
        <v>510000</v>
      </c>
    </row>
    <row r="34" spans="1:11" ht="15" customHeight="1">
      <c r="A34" s="7" t="s">
        <v>342</v>
      </c>
      <c r="B34" s="23" t="s">
        <v>62</v>
      </c>
      <c r="C34" s="71">
        <f>'1A. melléklet'!C34+'1B melléklet'!C34</f>
        <v>1335000</v>
      </c>
      <c r="D34" s="71">
        <f t="shared" ref="D34:E34" si="10">SUM(D32:D33)</f>
        <v>0</v>
      </c>
      <c r="E34" s="71">
        <f t="shared" si="10"/>
        <v>0</v>
      </c>
      <c r="F34" s="104">
        <f t="shared" si="0"/>
        <v>1335000</v>
      </c>
      <c r="G34" s="110">
        <f>'1A. melléklet'!G34+'1B melléklet'!G34</f>
        <v>1437000</v>
      </c>
      <c r="H34" s="71">
        <f t="shared" ref="H34:I34" si="11">SUM(H32:H33)</f>
        <v>0</v>
      </c>
      <c r="I34" s="71">
        <f t="shared" si="11"/>
        <v>0</v>
      </c>
      <c r="J34" s="71">
        <f t="shared" si="1"/>
        <v>1437000</v>
      </c>
      <c r="K34" s="41"/>
    </row>
    <row r="35" spans="1:11" ht="15" customHeight="1">
      <c r="A35" s="5" t="s">
        <v>63</v>
      </c>
      <c r="B35" s="20" t="s">
        <v>64</v>
      </c>
      <c r="C35" s="73">
        <f>'1A. melléklet'!C35+'1B melléklet'!C35</f>
        <v>3325000</v>
      </c>
      <c r="D35" s="74">
        <v>0</v>
      </c>
      <c r="E35" s="74">
        <v>0</v>
      </c>
      <c r="F35" s="103">
        <f t="shared" si="0"/>
        <v>3325000</v>
      </c>
      <c r="G35" s="109">
        <f>'1A. melléklet'!G35+'1B melléklet'!G35</f>
        <v>4295000</v>
      </c>
      <c r="H35" s="74">
        <v>0</v>
      </c>
      <c r="I35" s="74">
        <v>0</v>
      </c>
      <c r="J35" s="73">
        <f t="shared" si="1"/>
        <v>4295000</v>
      </c>
    </row>
    <row r="36" spans="1:11" ht="15" customHeight="1">
      <c r="A36" s="5" t="s">
        <v>65</v>
      </c>
      <c r="B36" s="20" t="s">
        <v>66</v>
      </c>
      <c r="C36" s="73">
        <f>'1A. melléklet'!C36+'1B melléklet'!C36</f>
        <v>17755000</v>
      </c>
      <c r="D36" s="74">
        <v>0</v>
      </c>
      <c r="E36" s="74">
        <v>0</v>
      </c>
      <c r="F36" s="103">
        <f t="shared" si="0"/>
        <v>17755000</v>
      </c>
      <c r="G36" s="109">
        <f>'1A. melléklet'!G36+'1B melléklet'!G36</f>
        <v>17755000</v>
      </c>
      <c r="H36" s="74">
        <v>0</v>
      </c>
      <c r="I36" s="74">
        <v>0</v>
      </c>
      <c r="J36" s="73">
        <f t="shared" si="1"/>
        <v>17755000</v>
      </c>
    </row>
    <row r="37" spans="1:11" ht="15" customHeight="1">
      <c r="A37" s="5" t="s">
        <v>317</v>
      </c>
      <c r="B37" s="20" t="s">
        <v>67</v>
      </c>
      <c r="C37" s="73">
        <f>'1A. melléklet'!C37+'1B melléklet'!C37</f>
        <v>0</v>
      </c>
      <c r="D37" s="74">
        <v>0</v>
      </c>
      <c r="E37" s="74">
        <v>0</v>
      </c>
      <c r="F37" s="103">
        <f t="shared" si="0"/>
        <v>0</v>
      </c>
      <c r="G37" s="109">
        <f>'1A. melléklet'!G37+'1B melléklet'!G37</f>
        <v>0</v>
      </c>
      <c r="H37" s="74">
        <v>0</v>
      </c>
      <c r="I37" s="74">
        <v>0</v>
      </c>
      <c r="J37" s="73">
        <f t="shared" si="1"/>
        <v>0</v>
      </c>
    </row>
    <row r="38" spans="1:11" ht="15" customHeight="1">
      <c r="A38" s="5" t="s">
        <v>68</v>
      </c>
      <c r="B38" s="20" t="s">
        <v>69</v>
      </c>
      <c r="C38" s="73">
        <f>'1A. melléklet'!C38+'1B melléklet'!C38</f>
        <v>880000</v>
      </c>
      <c r="D38" s="74">
        <v>0</v>
      </c>
      <c r="E38" s="74">
        <v>0</v>
      </c>
      <c r="F38" s="103">
        <f t="shared" si="0"/>
        <v>880000</v>
      </c>
      <c r="G38" s="109">
        <f>'1A. melléklet'!G38+'1B melléklet'!G38</f>
        <v>880000</v>
      </c>
      <c r="H38" s="74">
        <v>0</v>
      </c>
      <c r="I38" s="74">
        <v>0</v>
      </c>
      <c r="J38" s="73">
        <f t="shared" si="1"/>
        <v>880000</v>
      </c>
    </row>
    <row r="39" spans="1:11" ht="15" customHeight="1">
      <c r="A39" s="9" t="s">
        <v>318</v>
      </c>
      <c r="B39" s="20" t="s">
        <v>70</v>
      </c>
      <c r="C39" s="73">
        <f>'1A. melléklet'!C39+'1B melléklet'!C39</f>
        <v>1160000</v>
      </c>
      <c r="D39" s="74">
        <v>0</v>
      </c>
      <c r="E39" s="74">
        <v>0</v>
      </c>
      <c r="F39" s="103">
        <f t="shared" si="0"/>
        <v>1160000</v>
      </c>
      <c r="G39" s="109">
        <f>'1A. melléklet'!G39+'1B melléklet'!G39</f>
        <v>2160000</v>
      </c>
      <c r="H39" s="74">
        <v>0</v>
      </c>
      <c r="I39" s="74">
        <v>0</v>
      </c>
      <c r="J39" s="73">
        <f t="shared" si="1"/>
        <v>2160000</v>
      </c>
    </row>
    <row r="40" spans="1:11" ht="15" customHeight="1">
      <c r="A40" s="6" t="s">
        <v>71</v>
      </c>
      <c r="B40" s="20" t="s">
        <v>72</v>
      </c>
      <c r="C40" s="73">
        <f>'1A. melléklet'!C40+'1B melléklet'!C40</f>
        <v>2065000</v>
      </c>
      <c r="D40" s="74">
        <v>0</v>
      </c>
      <c r="E40" s="74">
        <v>0</v>
      </c>
      <c r="F40" s="103">
        <f t="shared" si="0"/>
        <v>2065000</v>
      </c>
      <c r="G40" s="109">
        <f>'1A. melléklet'!G40+'1B melléklet'!G40</f>
        <v>2148000</v>
      </c>
      <c r="H40" s="74">
        <v>0</v>
      </c>
      <c r="I40" s="74">
        <v>0</v>
      </c>
      <c r="J40" s="73">
        <f t="shared" si="1"/>
        <v>2148000</v>
      </c>
    </row>
    <row r="41" spans="1:11" ht="15" customHeight="1">
      <c r="A41" s="5" t="s">
        <v>319</v>
      </c>
      <c r="B41" s="20" t="s">
        <v>73</v>
      </c>
      <c r="C41" s="73">
        <f>'1A. melléklet'!C41+'1B melléklet'!C41</f>
        <v>5215000</v>
      </c>
      <c r="D41" s="74">
        <v>0</v>
      </c>
      <c r="E41" s="74">
        <v>0</v>
      </c>
      <c r="F41" s="103">
        <f t="shared" si="0"/>
        <v>5215000</v>
      </c>
      <c r="G41" s="109">
        <f>'1A. melléklet'!G41+'1B melléklet'!G41</f>
        <v>5368000</v>
      </c>
      <c r="H41" s="74">
        <v>0</v>
      </c>
      <c r="I41" s="74">
        <v>0</v>
      </c>
      <c r="J41" s="73">
        <f t="shared" si="1"/>
        <v>5368000</v>
      </c>
    </row>
    <row r="42" spans="1:11" ht="15" customHeight="1">
      <c r="A42" s="7" t="s">
        <v>299</v>
      </c>
      <c r="B42" s="23" t="s">
        <v>74</v>
      </c>
      <c r="C42" s="71">
        <f>'1A. melléklet'!C42+'1B melléklet'!C42</f>
        <v>30400000</v>
      </c>
      <c r="D42" s="71">
        <f t="shared" ref="D42:E42" si="12">SUM(D35:D41)</f>
        <v>0</v>
      </c>
      <c r="E42" s="71">
        <f t="shared" si="12"/>
        <v>0</v>
      </c>
      <c r="F42" s="104">
        <f t="shared" si="0"/>
        <v>30400000</v>
      </c>
      <c r="G42" s="110">
        <f>'1A. melléklet'!G42+'1B melléklet'!G42</f>
        <v>32606000</v>
      </c>
      <c r="H42" s="71">
        <f t="shared" ref="H42:I42" si="13">SUM(H35:H41)</f>
        <v>0</v>
      </c>
      <c r="I42" s="71">
        <f t="shared" si="13"/>
        <v>0</v>
      </c>
      <c r="J42" s="71">
        <f t="shared" si="1"/>
        <v>32606000</v>
      </c>
      <c r="K42" s="41"/>
    </row>
    <row r="43" spans="1:11" ht="15" customHeight="1">
      <c r="A43" s="5" t="s">
        <v>75</v>
      </c>
      <c r="B43" s="20" t="s">
        <v>76</v>
      </c>
      <c r="C43" s="73">
        <f>'1A. melléklet'!C43+'1B melléklet'!C43</f>
        <v>500000</v>
      </c>
      <c r="D43" s="74">
        <v>0</v>
      </c>
      <c r="E43" s="74">
        <v>0</v>
      </c>
      <c r="F43" s="103">
        <f t="shared" si="0"/>
        <v>500000</v>
      </c>
      <c r="G43" s="109">
        <f>'1A. melléklet'!G43+'1B melléklet'!G43</f>
        <v>500000</v>
      </c>
      <c r="H43" s="74">
        <v>0</v>
      </c>
      <c r="I43" s="74">
        <v>0</v>
      </c>
      <c r="J43" s="73">
        <f t="shared" si="1"/>
        <v>500000</v>
      </c>
    </row>
    <row r="44" spans="1:11" ht="15" customHeight="1">
      <c r="A44" s="5" t="s">
        <v>77</v>
      </c>
      <c r="B44" s="20" t="s">
        <v>78</v>
      </c>
      <c r="C44" s="73">
        <f>'1A. melléklet'!C44+'1B melléklet'!C44</f>
        <v>0</v>
      </c>
      <c r="D44" s="74">
        <v>0</v>
      </c>
      <c r="E44" s="74">
        <v>0</v>
      </c>
      <c r="F44" s="103">
        <f t="shared" si="0"/>
        <v>0</v>
      </c>
      <c r="G44" s="109">
        <f>'1A. melléklet'!G44+'1B melléklet'!G44</f>
        <v>0</v>
      </c>
      <c r="H44" s="74">
        <v>0</v>
      </c>
      <c r="I44" s="74">
        <v>0</v>
      </c>
      <c r="J44" s="73">
        <f t="shared" si="1"/>
        <v>0</v>
      </c>
    </row>
    <row r="45" spans="1:11" ht="15" customHeight="1">
      <c r="A45" s="7" t="s">
        <v>300</v>
      </c>
      <c r="B45" s="23" t="s">
        <v>79</v>
      </c>
      <c r="C45" s="71">
        <f>'1A. melléklet'!C45+'1B melléklet'!C45</f>
        <v>500000</v>
      </c>
      <c r="D45" s="71">
        <f t="shared" ref="D45:E45" si="14">SUM(D43:D44)</f>
        <v>0</v>
      </c>
      <c r="E45" s="71">
        <f t="shared" si="14"/>
        <v>0</v>
      </c>
      <c r="F45" s="104">
        <f t="shared" si="0"/>
        <v>500000</v>
      </c>
      <c r="G45" s="110">
        <f>'1A. melléklet'!G45+'1B melléklet'!G45</f>
        <v>500000</v>
      </c>
      <c r="H45" s="71">
        <f t="shared" ref="H45:I45" si="15">SUM(H43:H44)</f>
        <v>0</v>
      </c>
      <c r="I45" s="71">
        <f t="shared" si="15"/>
        <v>0</v>
      </c>
      <c r="J45" s="71">
        <f t="shared" si="1"/>
        <v>500000</v>
      </c>
      <c r="K45" s="41"/>
    </row>
    <row r="46" spans="1:11" ht="15" customHeight="1">
      <c r="A46" s="5" t="s">
        <v>80</v>
      </c>
      <c r="B46" s="20" t="s">
        <v>81</v>
      </c>
      <c r="C46" s="73">
        <f>'1A. melléklet'!C46+'1B melléklet'!C46</f>
        <v>8612000</v>
      </c>
      <c r="D46" s="74">
        <v>0</v>
      </c>
      <c r="E46" s="74">
        <v>1000</v>
      </c>
      <c r="F46" s="103">
        <f t="shared" si="0"/>
        <v>8613000</v>
      </c>
      <c r="G46" s="109">
        <f>'1A. melléklet'!G46+'1B melléklet'!G46</f>
        <v>9022000</v>
      </c>
      <c r="H46" s="74">
        <v>0</v>
      </c>
      <c r="I46" s="74">
        <v>1000</v>
      </c>
      <c r="J46" s="73">
        <f t="shared" si="1"/>
        <v>9023000</v>
      </c>
    </row>
    <row r="47" spans="1:11" ht="15" customHeight="1">
      <c r="A47" s="5" t="s">
        <v>82</v>
      </c>
      <c r="B47" s="20" t="s">
        <v>83</v>
      </c>
      <c r="C47" s="73">
        <f>'1A. melléklet'!C47+'1B melléklet'!C47</f>
        <v>80000</v>
      </c>
      <c r="D47" s="74">
        <v>0</v>
      </c>
      <c r="E47" s="74">
        <v>0</v>
      </c>
      <c r="F47" s="103">
        <f t="shared" si="0"/>
        <v>80000</v>
      </c>
      <c r="G47" s="109">
        <f>'1A. melléklet'!G47+'1B melléklet'!G47</f>
        <v>80000</v>
      </c>
      <c r="H47" s="74">
        <v>0</v>
      </c>
      <c r="I47" s="74">
        <v>0</v>
      </c>
      <c r="J47" s="73">
        <f t="shared" si="1"/>
        <v>80000</v>
      </c>
    </row>
    <row r="48" spans="1:11" ht="15" customHeight="1">
      <c r="A48" s="5" t="s">
        <v>320</v>
      </c>
      <c r="B48" s="20" t="s">
        <v>84</v>
      </c>
      <c r="C48" s="73">
        <f>'1A. melléklet'!C48+'1B melléklet'!C48</f>
        <v>0</v>
      </c>
      <c r="D48" s="74">
        <v>0</v>
      </c>
      <c r="E48" s="74">
        <v>0</v>
      </c>
      <c r="F48" s="103">
        <f t="shared" si="0"/>
        <v>0</v>
      </c>
      <c r="G48" s="109">
        <f>'1A. melléklet'!G48+'1B melléklet'!G48</f>
        <v>0</v>
      </c>
      <c r="H48" s="74">
        <v>0</v>
      </c>
      <c r="I48" s="74">
        <v>0</v>
      </c>
      <c r="J48" s="73">
        <f t="shared" si="1"/>
        <v>0</v>
      </c>
    </row>
    <row r="49" spans="1:11" ht="15" customHeight="1">
      <c r="A49" s="5" t="s">
        <v>321</v>
      </c>
      <c r="B49" s="20" t="s">
        <v>85</v>
      </c>
      <c r="C49" s="73">
        <f>'1A. melléklet'!C49+'1B melléklet'!C49</f>
        <v>0</v>
      </c>
      <c r="D49" s="74">
        <v>0</v>
      </c>
      <c r="E49" s="74">
        <v>0</v>
      </c>
      <c r="F49" s="103">
        <f t="shared" si="0"/>
        <v>0</v>
      </c>
      <c r="G49" s="109">
        <f>'1A. melléklet'!G49+'1B melléklet'!G49</f>
        <v>0</v>
      </c>
      <c r="H49" s="74">
        <v>0</v>
      </c>
      <c r="I49" s="74">
        <v>0</v>
      </c>
      <c r="J49" s="73">
        <f t="shared" si="1"/>
        <v>0</v>
      </c>
    </row>
    <row r="50" spans="1:11" ht="15" customHeight="1">
      <c r="A50" s="5" t="s">
        <v>86</v>
      </c>
      <c r="B50" s="20" t="s">
        <v>87</v>
      </c>
      <c r="C50" s="73">
        <f>'1A. melléklet'!C50+'1B melléklet'!C50</f>
        <v>25000</v>
      </c>
      <c r="D50" s="78">
        <v>0</v>
      </c>
      <c r="E50" s="78">
        <v>0</v>
      </c>
      <c r="F50" s="103">
        <f t="shared" si="0"/>
        <v>25000</v>
      </c>
      <c r="G50" s="109">
        <f>'1A. melléklet'!G50+'1B melléklet'!G50</f>
        <v>25000</v>
      </c>
      <c r="H50" s="78">
        <v>0</v>
      </c>
      <c r="I50" s="78">
        <v>0</v>
      </c>
      <c r="J50" s="73">
        <f t="shared" si="1"/>
        <v>25000</v>
      </c>
    </row>
    <row r="51" spans="1:11" ht="15" customHeight="1">
      <c r="A51" s="7" t="s">
        <v>301</v>
      </c>
      <c r="B51" s="23" t="s">
        <v>88</v>
      </c>
      <c r="C51" s="71">
        <f>'1A. melléklet'!C51+'1B melléklet'!C51</f>
        <v>8717000</v>
      </c>
      <c r="D51" s="71">
        <f t="shared" ref="D51:E51" si="16">SUM(D46:D50)</f>
        <v>0</v>
      </c>
      <c r="E51" s="71">
        <f t="shared" si="16"/>
        <v>1000</v>
      </c>
      <c r="F51" s="104">
        <f t="shared" si="0"/>
        <v>8718000</v>
      </c>
      <c r="G51" s="110">
        <f>'1A. melléklet'!G51+'1B melléklet'!G51</f>
        <v>9127000</v>
      </c>
      <c r="H51" s="71">
        <f t="shared" ref="H51:I51" si="17">SUM(H46:H50)</f>
        <v>0</v>
      </c>
      <c r="I51" s="71">
        <f t="shared" si="17"/>
        <v>1000</v>
      </c>
      <c r="J51" s="71">
        <f t="shared" si="1"/>
        <v>9128000</v>
      </c>
      <c r="K51" s="41"/>
    </row>
    <row r="52" spans="1:11" ht="15" customHeight="1">
      <c r="A52" s="27" t="s">
        <v>302</v>
      </c>
      <c r="B52" s="32" t="s">
        <v>89</v>
      </c>
      <c r="C52" s="71">
        <f>'1A. melléklet'!C52+'1B melléklet'!C52</f>
        <v>43087000</v>
      </c>
      <c r="D52" s="72">
        <f t="shared" ref="D52:E52" si="18">D31+D34+D42+D45+D51</f>
        <v>0</v>
      </c>
      <c r="E52" s="72">
        <f t="shared" si="18"/>
        <v>9000</v>
      </c>
      <c r="F52" s="104">
        <f t="shared" si="0"/>
        <v>43096000</v>
      </c>
      <c r="G52" s="110">
        <f>'1A. melléklet'!G52+'1B melléklet'!G52</f>
        <v>45805000</v>
      </c>
      <c r="H52" s="72">
        <f t="shared" ref="H52:I52" si="19">H31+H34+H42+H45+H51</f>
        <v>0</v>
      </c>
      <c r="I52" s="72">
        <f t="shared" si="19"/>
        <v>9000</v>
      </c>
      <c r="J52" s="71">
        <f t="shared" si="1"/>
        <v>45814000</v>
      </c>
      <c r="K52" s="41"/>
    </row>
    <row r="53" spans="1:11" ht="15" customHeight="1">
      <c r="A53" s="11" t="s">
        <v>90</v>
      </c>
      <c r="B53" s="20" t="s">
        <v>91</v>
      </c>
      <c r="C53" s="73">
        <f>'1A. melléklet'!C53+'1B melléklet'!C53</f>
        <v>0</v>
      </c>
      <c r="D53" s="74">
        <v>0</v>
      </c>
      <c r="E53" s="74">
        <v>0</v>
      </c>
      <c r="F53" s="103">
        <f t="shared" si="0"/>
        <v>0</v>
      </c>
      <c r="G53" s="109">
        <f>'1A. melléklet'!G53+'1B melléklet'!G53</f>
        <v>0</v>
      </c>
      <c r="H53" s="74">
        <v>0</v>
      </c>
      <c r="I53" s="74">
        <v>0</v>
      </c>
      <c r="J53" s="73">
        <f t="shared" si="1"/>
        <v>0</v>
      </c>
    </row>
    <row r="54" spans="1:11" ht="15" customHeight="1">
      <c r="A54" s="11" t="s">
        <v>303</v>
      </c>
      <c r="B54" s="20" t="s">
        <v>92</v>
      </c>
      <c r="C54" s="73">
        <f>'1A. melléklet'!C54+'1B melléklet'!C54</f>
        <v>0</v>
      </c>
      <c r="D54" s="74">
        <v>0</v>
      </c>
      <c r="E54" s="74">
        <v>0</v>
      </c>
      <c r="F54" s="103">
        <f t="shared" si="0"/>
        <v>0</v>
      </c>
      <c r="G54" s="109">
        <f>'1A. melléklet'!G54+'1B melléklet'!G54</f>
        <v>0</v>
      </c>
      <c r="H54" s="74">
        <v>0</v>
      </c>
      <c r="I54" s="74">
        <v>0</v>
      </c>
      <c r="J54" s="73">
        <f t="shared" si="1"/>
        <v>0</v>
      </c>
    </row>
    <row r="55" spans="1:11" ht="15" customHeight="1">
      <c r="A55" s="14" t="s">
        <v>322</v>
      </c>
      <c r="B55" s="20" t="s">
        <v>93</v>
      </c>
      <c r="C55" s="73">
        <f>'1A. melléklet'!C55+'1B melléklet'!C55</f>
        <v>0</v>
      </c>
      <c r="D55" s="74">
        <v>0</v>
      </c>
      <c r="E55" s="74">
        <v>0</v>
      </c>
      <c r="F55" s="103">
        <f t="shared" si="0"/>
        <v>0</v>
      </c>
      <c r="G55" s="109">
        <f>'1A. melléklet'!G55+'1B melléklet'!G55</f>
        <v>0</v>
      </c>
      <c r="H55" s="74">
        <v>0</v>
      </c>
      <c r="I55" s="74">
        <v>0</v>
      </c>
      <c r="J55" s="73">
        <f t="shared" si="1"/>
        <v>0</v>
      </c>
    </row>
    <row r="56" spans="1:11" ht="15" customHeight="1">
      <c r="A56" s="14" t="s">
        <v>323</v>
      </c>
      <c r="B56" s="20" t="s">
        <v>94</v>
      </c>
      <c r="C56" s="73">
        <f>'1A. melléklet'!C56+'1B melléklet'!C56</f>
        <v>0</v>
      </c>
      <c r="D56" s="74">
        <v>0</v>
      </c>
      <c r="E56" s="74">
        <v>0</v>
      </c>
      <c r="F56" s="103">
        <f t="shared" si="0"/>
        <v>0</v>
      </c>
      <c r="G56" s="109">
        <f>'1A. melléklet'!G56+'1B melléklet'!G56</f>
        <v>0</v>
      </c>
      <c r="H56" s="74">
        <v>0</v>
      </c>
      <c r="I56" s="74">
        <v>0</v>
      </c>
      <c r="J56" s="73">
        <f t="shared" si="1"/>
        <v>0</v>
      </c>
    </row>
    <row r="57" spans="1:11" ht="15" customHeight="1">
      <c r="A57" s="14" t="s">
        <v>324</v>
      </c>
      <c r="B57" s="20" t="s">
        <v>95</v>
      </c>
      <c r="C57" s="73">
        <f>'1A. melléklet'!C57+'1B melléklet'!C57</f>
        <v>0</v>
      </c>
      <c r="D57" s="74">
        <v>0</v>
      </c>
      <c r="E57" s="74">
        <v>0</v>
      </c>
      <c r="F57" s="103">
        <f t="shared" si="0"/>
        <v>0</v>
      </c>
      <c r="G57" s="109">
        <f>'1A. melléklet'!G57+'1B melléklet'!G57</f>
        <v>0</v>
      </c>
      <c r="H57" s="74">
        <v>0</v>
      </c>
      <c r="I57" s="74">
        <v>0</v>
      </c>
      <c r="J57" s="73">
        <f t="shared" si="1"/>
        <v>0</v>
      </c>
    </row>
    <row r="58" spans="1:11" ht="15" customHeight="1">
      <c r="A58" s="11" t="s">
        <v>325</v>
      </c>
      <c r="B58" s="20" t="s">
        <v>96</v>
      </c>
      <c r="C58" s="73">
        <f>'1A. melléklet'!C58+'1B melléklet'!C58</f>
        <v>0</v>
      </c>
      <c r="D58" s="74">
        <v>0</v>
      </c>
      <c r="E58" s="74">
        <v>0</v>
      </c>
      <c r="F58" s="103">
        <f t="shared" si="0"/>
        <v>0</v>
      </c>
      <c r="G58" s="109">
        <f>'1A. melléklet'!G58+'1B melléklet'!G58</f>
        <v>0</v>
      </c>
      <c r="H58" s="74">
        <v>0</v>
      </c>
      <c r="I58" s="74">
        <v>0</v>
      </c>
      <c r="J58" s="73">
        <f t="shared" si="1"/>
        <v>0</v>
      </c>
    </row>
    <row r="59" spans="1:11" ht="15" customHeight="1">
      <c r="A59" s="11" t="s">
        <v>326</v>
      </c>
      <c r="B59" s="20" t="s">
        <v>97</v>
      </c>
      <c r="C59" s="73">
        <f>'1A. melléklet'!C59+'1B melléklet'!C59</f>
        <v>0</v>
      </c>
      <c r="D59" s="74">
        <v>0</v>
      </c>
      <c r="E59" s="74">
        <v>0</v>
      </c>
      <c r="F59" s="103">
        <f t="shared" si="0"/>
        <v>0</v>
      </c>
      <c r="G59" s="109">
        <f>'1A. melléklet'!G59+'1B melléklet'!G59</f>
        <v>0</v>
      </c>
      <c r="H59" s="74">
        <v>0</v>
      </c>
      <c r="I59" s="74">
        <v>0</v>
      </c>
      <c r="J59" s="73">
        <f t="shared" si="1"/>
        <v>0</v>
      </c>
    </row>
    <row r="60" spans="1:11" ht="15" customHeight="1">
      <c r="A60" s="11" t="s">
        <v>327</v>
      </c>
      <c r="B60" s="20" t="s">
        <v>98</v>
      </c>
      <c r="C60" s="73">
        <f>'1A. melléklet'!C60+'1B melléklet'!C60</f>
        <v>4563000</v>
      </c>
      <c r="D60" s="74">
        <v>0</v>
      </c>
      <c r="E60" s="74">
        <v>0</v>
      </c>
      <c r="F60" s="103">
        <f t="shared" si="0"/>
        <v>4563000</v>
      </c>
      <c r="G60" s="109">
        <f>'1A. melléklet'!G60+'1B melléklet'!G60</f>
        <v>4563000</v>
      </c>
      <c r="H60" s="74">
        <v>0</v>
      </c>
      <c r="I60" s="74">
        <v>0</v>
      </c>
      <c r="J60" s="73">
        <f t="shared" si="1"/>
        <v>4563000</v>
      </c>
    </row>
    <row r="61" spans="1:11" ht="15" customHeight="1">
      <c r="A61" s="29" t="s">
        <v>304</v>
      </c>
      <c r="B61" s="32" t="s">
        <v>99</v>
      </c>
      <c r="C61" s="71">
        <f>'1A. melléklet'!C61+'1B melléklet'!C61</f>
        <v>4563000</v>
      </c>
      <c r="D61" s="72">
        <f t="shared" ref="D61:E61" si="20">SUM(D53:D60)</f>
        <v>0</v>
      </c>
      <c r="E61" s="72">
        <f t="shared" si="20"/>
        <v>0</v>
      </c>
      <c r="F61" s="104">
        <f t="shared" si="0"/>
        <v>4563000</v>
      </c>
      <c r="G61" s="110">
        <f>'1A. melléklet'!G61+'1B melléklet'!G61</f>
        <v>4563000</v>
      </c>
      <c r="H61" s="72">
        <f t="shared" ref="H61:I61" si="21">SUM(H53:H60)</f>
        <v>0</v>
      </c>
      <c r="I61" s="72">
        <f t="shared" si="21"/>
        <v>0</v>
      </c>
      <c r="J61" s="71">
        <f t="shared" si="1"/>
        <v>4563000</v>
      </c>
      <c r="K61" s="41"/>
    </row>
    <row r="62" spans="1:11" ht="15" customHeight="1">
      <c r="A62" s="10" t="s">
        <v>328</v>
      </c>
      <c r="B62" s="20" t="s">
        <v>100</v>
      </c>
      <c r="C62" s="73">
        <f>'1A. melléklet'!C62+'1B melléklet'!C62</f>
        <v>0</v>
      </c>
      <c r="D62" s="74">
        <v>0</v>
      </c>
      <c r="E62" s="74">
        <v>0</v>
      </c>
      <c r="F62" s="103">
        <f t="shared" si="0"/>
        <v>0</v>
      </c>
      <c r="G62" s="109">
        <f>'1A. melléklet'!G62+'1B melléklet'!G62</f>
        <v>0</v>
      </c>
      <c r="H62" s="74">
        <v>0</v>
      </c>
      <c r="I62" s="74">
        <v>0</v>
      </c>
      <c r="J62" s="73">
        <f t="shared" si="1"/>
        <v>0</v>
      </c>
    </row>
    <row r="63" spans="1:11" ht="15" customHeight="1">
      <c r="A63" s="10" t="s">
        <v>101</v>
      </c>
      <c r="B63" s="20" t="s">
        <v>102</v>
      </c>
      <c r="C63" s="73">
        <f>'1A. melléklet'!C63+'1B melléklet'!C63</f>
        <v>0</v>
      </c>
      <c r="D63" s="74">
        <v>0</v>
      </c>
      <c r="E63" s="74">
        <v>0</v>
      </c>
      <c r="F63" s="103">
        <f t="shared" si="0"/>
        <v>0</v>
      </c>
      <c r="G63" s="109">
        <f>'1A. melléklet'!G63+'1B melléklet'!G63</f>
        <v>0</v>
      </c>
      <c r="H63" s="74">
        <v>0</v>
      </c>
      <c r="I63" s="74">
        <v>0</v>
      </c>
      <c r="J63" s="73">
        <f t="shared" si="1"/>
        <v>0</v>
      </c>
    </row>
    <row r="64" spans="1:11" ht="15" customHeight="1">
      <c r="A64" s="10" t="s">
        <v>103</v>
      </c>
      <c r="B64" s="20" t="s">
        <v>104</v>
      </c>
      <c r="C64" s="73">
        <f>'1A. melléklet'!C64+'1B melléklet'!C64</f>
        <v>0</v>
      </c>
      <c r="D64" s="74">
        <v>0</v>
      </c>
      <c r="E64" s="74">
        <v>0</v>
      </c>
      <c r="F64" s="103">
        <f t="shared" si="0"/>
        <v>0</v>
      </c>
      <c r="G64" s="109">
        <f>'1A. melléklet'!G64+'1B melléklet'!G64</f>
        <v>0</v>
      </c>
      <c r="H64" s="74">
        <v>0</v>
      </c>
      <c r="I64" s="74">
        <v>0</v>
      </c>
      <c r="J64" s="73">
        <f t="shared" si="1"/>
        <v>0</v>
      </c>
    </row>
    <row r="65" spans="1:11" ht="15" customHeight="1">
      <c r="A65" s="10" t="s">
        <v>305</v>
      </c>
      <c r="B65" s="20" t="s">
        <v>105</v>
      </c>
      <c r="C65" s="73">
        <f>'1A. melléklet'!C65+'1B melléklet'!C65</f>
        <v>0</v>
      </c>
      <c r="D65" s="74">
        <v>0</v>
      </c>
      <c r="E65" s="74">
        <v>0</v>
      </c>
      <c r="F65" s="103">
        <f t="shared" si="0"/>
        <v>0</v>
      </c>
      <c r="G65" s="109">
        <f>'1A. melléklet'!G65+'1B melléklet'!G65</f>
        <v>0</v>
      </c>
      <c r="H65" s="74">
        <v>0</v>
      </c>
      <c r="I65" s="74">
        <v>0</v>
      </c>
      <c r="J65" s="73">
        <f t="shared" si="1"/>
        <v>0</v>
      </c>
    </row>
    <row r="66" spans="1:11" ht="15" customHeight="1">
      <c r="A66" s="10" t="s">
        <v>329</v>
      </c>
      <c r="B66" s="20" t="s">
        <v>106</v>
      </c>
      <c r="C66" s="73">
        <f>'1A. melléklet'!C66+'1B melléklet'!C66</f>
        <v>0</v>
      </c>
      <c r="D66" s="74">
        <v>0</v>
      </c>
      <c r="E66" s="74">
        <v>0</v>
      </c>
      <c r="F66" s="103">
        <f t="shared" si="0"/>
        <v>0</v>
      </c>
      <c r="G66" s="109">
        <f>'1A. melléklet'!G66+'1B melléklet'!G66</f>
        <v>0</v>
      </c>
      <c r="H66" s="74">
        <v>0</v>
      </c>
      <c r="I66" s="74">
        <v>0</v>
      </c>
      <c r="J66" s="73">
        <f t="shared" si="1"/>
        <v>0</v>
      </c>
    </row>
    <row r="67" spans="1:11" ht="15" customHeight="1">
      <c r="A67" s="10" t="s">
        <v>306</v>
      </c>
      <c r="B67" s="20" t="s">
        <v>107</v>
      </c>
      <c r="C67" s="73">
        <f>'1A. melléklet'!C67+'1B melléklet'!C67</f>
        <v>23059670</v>
      </c>
      <c r="D67" s="74">
        <v>0</v>
      </c>
      <c r="E67" s="74">
        <v>0</v>
      </c>
      <c r="F67" s="103">
        <f t="shared" si="0"/>
        <v>23059670</v>
      </c>
      <c r="G67" s="109">
        <f>'1A. melléklet'!G67+'1B melléklet'!G67</f>
        <v>26559670</v>
      </c>
      <c r="H67" s="74">
        <v>0</v>
      </c>
      <c r="I67" s="74">
        <v>0</v>
      </c>
      <c r="J67" s="73">
        <f t="shared" si="1"/>
        <v>26559670</v>
      </c>
    </row>
    <row r="68" spans="1:11" ht="15" customHeight="1">
      <c r="A68" s="10" t="s">
        <v>330</v>
      </c>
      <c r="B68" s="20" t="s">
        <v>108</v>
      </c>
      <c r="C68" s="73">
        <f>'1A. melléklet'!C68+'1B melléklet'!C68</f>
        <v>0</v>
      </c>
      <c r="D68" s="74">
        <v>0</v>
      </c>
      <c r="E68" s="74">
        <v>0</v>
      </c>
      <c r="F68" s="103">
        <f t="shared" si="0"/>
        <v>0</v>
      </c>
      <c r="G68" s="109">
        <f>'1A. melléklet'!G68+'1B melléklet'!G68</f>
        <v>0</v>
      </c>
      <c r="H68" s="74">
        <v>0</v>
      </c>
      <c r="I68" s="74">
        <v>0</v>
      </c>
      <c r="J68" s="73">
        <f t="shared" si="1"/>
        <v>0</v>
      </c>
    </row>
    <row r="69" spans="1:11" ht="15" customHeight="1">
      <c r="A69" s="10" t="s">
        <v>331</v>
      </c>
      <c r="B69" s="20" t="s">
        <v>109</v>
      </c>
      <c r="C69" s="73">
        <f>'1A. melléklet'!C69+'1B melléklet'!C69</f>
        <v>0</v>
      </c>
      <c r="D69" s="74">
        <v>0</v>
      </c>
      <c r="E69" s="74">
        <v>0</v>
      </c>
      <c r="F69" s="103">
        <f t="shared" si="0"/>
        <v>0</v>
      </c>
      <c r="G69" s="109">
        <f>'1A. melléklet'!G69+'1B melléklet'!G69</f>
        <v>0</v>
      </c>
      <c r="H69" s="74">
        <v>0</v>
      </c>
      <c r="I69" s="74">
        <v>0</v>
      </c>
      <c r="J69" s="73">
        <f t="shared" si="1"/>
        <v>0</v>
      </c>
    </row>
    <row r="70" spans="1:11" ht="15" customHeight="1">
      <c r="A70" s="10" t="s">
        <v>110</v>
      </c>
      <c r="B70" s="20" t="s">
        <v>111</v>
      </c>
      <c r="C70" s="73">
        <f>'1A. melléklet'!C70+'1B melléklet'!C70</f>
        <v>0</v>
      </c>
      <c r="D70" s="74">
        <v>0</v>
      </c>
      <c r="E70" s="74">
        <v>0</v>
      </c>
      <c r="F70" s="103">
        <f t="shared" si="0"/>
        <v>0</v>
      </c>
      <c r="G70" s="109">
        <f>'1A. melléklet'!G70+'1B melléklet'!G70</f>
        <v>0</v>
      </c>
      <c r="H70" s="74">
        <v>0</v>
      </c>
      <c r="I70" s="74">
        <v>0</v>
      </c>
      <c r="J70" s="73">
        <f t="shared" si="1"/>
        <v>0</v>
      </c>
    </row>
    <row r="71" spans="1:11" ht="15" customHeight="1">
      <c r="A71" s="15" t="s">
        <v>112</v>
      </c>
      <c r="B71" s="20" t="s">
        <v>113</v>
      </c>
      <c r="C71" s="73">
        <f>'1A. melléklet'!C71+'1B melléklet'!C71</f>
        <v>0</v>
      </c>
      <c r="D71" s="74">
        <v>0</v>
      </c>
      <c r="E71" s="74">
        <v>0</v>
      </c>
      <c r="F71" s="103">
        <f t="shared" si="0"/>
        <v>0</v>
      </c>
      <c r="G71" s="109">
        <f>'1A. melléklet'!G71+'1B melléklet'!G71</f>
        <v>0</v>
      </c>
      <c r="H71" s="74">
        <v>0</v>
      </c>
      <c r="I71" s="74">
        <v>0</v>
      </c>
      <c r="J71" s="73">
        <f t="shared" si="1"/>
        <v>0</v>
      </c>
    </row>
    <row r="72" spans="1:11" ht="15" customHeight="1">
      <c r="A72" s="10" t="s">
        <v>467</v>
      </c>
      <c r="B72" s="20" t="s">
        <v>114</v>
      </c>
      <c r="C72" s="73">
        <f>'1A. melléklet'!C72+'1B melléklet'!C72</f>
        <v>0</v>
      </c>
      <c r="D72" s="74">
        <v>0</v>
      </c>
      <c r="E72" s="74">
        <v>0</v>
      </c>
      <c r="F72" s="103">
        <f t="shared" si="0"/>
        <v>0</v>
      </c>
      <c r="G72" s="109">
        <f>'1A. melléklet'!G72+'1B melléklet'!G72</f>
        <v>0</v>
      </c>
      <c r="H72" s="74">
        <v>0</v>
      </c>
      <c r="I72" s="74">
        <v>0</v>
      </c>
      <c r="J72" s="73">
        <f t="shared" si="1"/>
        <v>0</v>
      </c>
    </row>
    <row r="73" spans="1:11" ht="15" customHeight="1">
      <c r="A73" s="15" t="s">
        <v>332</v>
      </c>
      <c r="B73" s="20" t="s">
        <v>115</v>
      </c>
      <c r="C73" s="73">
        <f>'1A. melléklet'!C73+'1B melléklet'!C73</f>
        <v>150000</v>
      </c>
      <c r="D73" s="78">
        <v>300000</v>
      </c>
      <c r="E73" s="78">
        <v>0</v>
      </c>
      <c r="F73" s="103">
        <f t="shared" ref="F73:F131" si="22">SUM(C73:E73)</f>
        <v>450000</v>
      </c>
      <c r="G73" s="109">
        <f>'1A. melléklet'!G73+'1B melléklet'!G73</f>
        <v>150000</v>
      </c>
      <c r="H73" s="78">
        <v>300000</v>
      </c>
      <c r="I73" s="78">
        <v>0</v>
      </c>
      <c r="J73" s="73">
        <f t="shared" ref="J73:J75" si="23">SUM(G73:I73)</f>
        <v>450000</v>
      </c>
    </row>
    <row r="74" spans="1:11" ht="15" customHeight="1">
      <c r="A74" s="15" t="s">
        <v>469</v>
      </c>
      <c r="B74" s="20" t="s">
        <v>468</v>
      </c>
      <c r="C74" s="73">
        <f>'1A. melléklet'!C74+'1B melléklet'!C74</f>
        <v>5401345</v>
      </c>
      <c r="D74" s="74">
        <v>0</v>
      </c>
      <c r="E74" s="74">
        <v>0</v>
      </c>
      <c r="F74" s="103">
        <f t="shared" si="22"/>
        <v>5401345</v>
      </c>
      <c r="G74" s="109">
        <f>'1A. melléklet'!G74+'1B melléklet'!G74</f>
        <v>5401345</v>
      </c>
      <c r="H74" s="74">
        <v>0</v>
      </c>
      <c r="I74" s="74">
        <v>0</v>
      </c>
      <c r="J74" s="73">
        <f t="shared" si="23"/>
        <v>5401345</v>
      </c>
    </row>
    <row r="75" spans="1:11" ht="15" customHeight="1">
      <c r="A75" s="29" t="s">
        <v>307</v>
      </c>
      <c r="B75" s="32" t="s">
        <v>116</v>
      </c>
      <c r="C75" s="71">
        <f>'1A. melléklet'!C75+'1B melléklet'!C75</f>
        <v>28611015</v>
      </c>
      <c r="D75" s="72">
        <f t="shared" ref="D75:E75" si="24">SUM(D62:D74)</f>
        <v>300000</v>
      </c>
      <c r="E75" s="72">
        <f t="shared" si="24"/>
        <v>0</v>
      </c>
      <c r="F75" s="104">
        <f t="shared" si="22"/>
        <v>28911015</v>
      </c>
      <c r="G75" s="110">
        <f>'1A. melléklet'!G75+'1B melléklet'!G75</f>
        <v>32111015</v>
      </c>
      <c r="H75" s="72">
        <f t="shared" ref="H75:I75" si="25">SUM(H62:H74)</f>
        <v>300000</v>
      </c>
      <c r="I75" s="72">
        <f t="shared" si="25"/>
        <v>0</v>
      </c>
      <c r="J75" s="71">
        <f t="shared" si="23"/>
        <v>32411015</v>
      </c>
      <c r="K75" s="41"/>
    </row>
    <row r="76" spans="1:11" ht="15" customHeight="1">
      <c r="A76" s="84" t="s">
        <v>6</v>
      </c>
      <c r="B76" s="85"/>
      <c r="C76" s="86">
        <f>'1A. melléklet'!C76+'1B melléklet'!C76</f>
        <v>125940198</v>
      </c>
      <c r="D76" s="87">
        <f t="shared" ref="D76:E76" si="26">D26+D27+D52+D61+D75</f>
        <v>300000</v>
      </c>
      <c r="E76" s="87">
        <f t="shared" si="26"/>
        <v>9000</v>
      </c>
      <c r="F76" s="105">
        <f>SUM(C76:E76)</f>
        <v>126249198</v>
      </c>
      <c r="G76" s="131">
        <f>'1A. melléklet'!G76+'1B melléklet'!G76</f>
        <v>141209432</v>
      </c>
      <c r="H76" s="87">
        <f t="shared" ref="H76:I76" si="27">H26+H27+H52+H61+H75</f>
        <v>300000</v>
      </c>
      <c r="I76" s="87">
        <f t="shared" si="27"/>
        <v>9000</v>
      </c>
      <c r="J76" s="86">
        <f>SUM(G76:I76)</f>
        <v>141518432</v>
      </c>
      <c r="K76" s="41"/>
    </row>
    <row r="77" spans="1:11" ht="15" customHeight="1">
      <c r="A77" s="24" t="s">
        <v>117</v>
      </c>
      <c r="B77" s="20" t="s">
        <v>118</v>
      </c>
      <c r="C77" s="73">
        <f>'1A. melléklet'!C77+'1B melléklet'!C77</f>
        <v>0</v>
      </c>
      <c r="D77" s="74">
        <v>0</v>
      </c>
      <c r="E77" s="74">
        <v>0</v>
      </c>
      <c r="F77" s="103">
        <f t="shared" si="22"/>
        <v>0</v>
      </c>
      <c r="G77" s="109">
        <f>'1A. melléklet'!G77+'1B melléklet'!G77</f>
        <v>0</v>
      </c>
      <c r="H77" s="74">
        <v>0</v>
      </c>
      <c r="I77" s="74">
        <v>0</v>
      </c>
      <c r="J77" s="73">
        <f t="shared" ref="J77:J125" si="28">SUM(G77:I77)</f>
        <v>0</v>
      </c>
    </row>
    <row r="78" spans="1:11" ht="15" customHeight="1">
      <c r="A78" s="24" t="s">
        <v>333</v>
      </c>
      <c r="B78" s="20" t="s">
        <v>119</v>
      </c>
      <c r="C78" s="73">
        <f>'1A. melléklet'!C78+'1B melléklet'!C78</f>
        <v>0</v>
      </c>
      <c r="D78" s="74">
        <v>0</v>
      </c>
      <c r="E78" s="74">
        <v>0</v>
      </c>
      <c r="F78" s="103">
        <f t="shared" si="22"/>
        <v>0</v>
      </c>
      <c r="G78" s="109">
        <f>'1A. melléklet'!G78+'1B melléklet'!G78</f>
        <v>0</v>
      </c>
      <c r="H78" s="74">
        <v>0</v>
      </c>
      <c r="I78" s="74">
        <v>0</v>
      </c>
      <c r="J78" s="73">
        <f t="shared" si="28"/>
        <v>0</v>
      </c>
    </row>
    <row r="79" spans="1:11" ht="15" customHeight="1">
      <c r="A79" s="24" t="s">
        <v>120</v>
      </c>
      <c r="B79" s="20" t="s">
        <v>121</v>
      </c>
      <c r="C79" s="73">
        <f>'1A. melléklet'!C79+'1B melléklet'!C79</f>
        <v>0</v>
      </c>
      <c r="D79" s="74">
        <v>0</v>
      </c>
      <c r="E79" s="74">
        <v>0</v>
      </c>
      <c r="F79" s="103">
        <f t="shared" si="22"/>
        <v>0</v>
      </c>
      <c r="G79" s="109">
        <f>'1A. melléklet'!G79+'1B melléklet'!G79</f>
        <v>0</v>
      </c>
      <c r="H79" s="74">
        <v>0</v>
      </c>
      <c r="I79" s="74">
        <v>0</v>
      </c>
      <c r="J79" s="73">
        <f t="shared" si="28"/>
        <v>0</v>
      </c>
    </row>
    <row r="80" spans="1:11" ht="15" customHeight="1">
      <c r="A80" s="24" t="s">
        <v>122</v>
      </c>
      <c r="B80" s="20" t="s">
        <v>123</v>
      </c>
      <c r="C80" s="73">
        <f>'1A. melléklet'!C80+'1B melléklet'!C80</f>
        <v>390000</v>
      </c>
      <c r="D80" s="74">
        <v>0</v>
      </c>
      <c r="E80" s="74">
        <v>0</v>
      </c>
      <c r="F80" s="103">
        <f t="shared" si="22"/>
        <v>390000</v>
      </c>
      <c r="G80" s="109">
        <f>'1A. melléklet'!G80+'1B melléklet'!G80</f>
        <v>390000</v>
      </c>
      <c r="H80" s="74">
        <v>0</v>
      </c>
      <c r="I80" s="74">
        <v>0</v>
      </c>
      <c r="J80" s="73">
        <f t="shared" si="28"/>
        <v>390000</v>
      </c>
    </row>
    <row r="81" spans="1:11" ht="15" customHeight="1">
      <c r="A81" s="6" t="s">
        <v>124</v>
      </c>
      <c r="B81" s="20" t="s">
        <v>125</v>
      </c>
      <c r="C81" s="73">
        <f>'1A. melléklet'!C81+'1B melléklet'!C81</f>
        <v>0</v>
      </c>
      <c r="D81" s="74">
        <v>0</v>
      </c>
      <c r="E81" s="74">
        <v>0</v>
      </c>
      <c r="F81" s="103">
        <f t="shared" si="22"/>
        <v>0</v>
      </c>
      <c r="G81" s="109">
        <f>'1A. melléklet'!G81+'1B melléklet'!G81</f>
        <v>0</v>
      </c>
      <c r="H81" s="74">
        <v>0</v>
      </c>
      <c r="I81" s="74">
        <v>0</v>
      </c>
      <c r="J81" s="73">
        <f t="shared" si="28"/>
        <v>0</v>
      </c>
    </row>
    <row r="82" spans="1:11" ht="15" customHeight="1">
      <c r="A82" s="6" t="s">
        <v>126</v>
      </c>
      <c r="B82" s="20" t="s">
        <v>127</v>
      </c>
      <c r="C82" s="73">
        <f>'1A. melléklet'!C82+'1B melléklet'!C82</f>
        <v>0</v>
      </c>
      <c r="D82" s="74">
        <v>0</v>
      </c>
      <c r="E82" s="74">
        <v>0</v>
      </c>
      <c r="F82" s="103">
        <f t="shared" si="22"/>
        <v>0</v>
      </c>
      <c r="G82" s="109">
        <f>'1A. melléklet'!G82+'1B melléklet'!G82</f>
        <v>0</v>
      </c>
      <c r="H82" s="74">
        <v>0</v>
      </c>
      <c r="I82" s="74">
        <v>0</v>
      </c>
      <c r="J82" s="73">
        <f t="shared" si="28"/>
        <v>0</v>
      </c>
    </row>
    <row r="83" spans="1:11" ht="15" customHeight="1">
      <c r="A83" s="6" t="s">
        <v>128</v>
      </c>
      <c r="B83" s="20" t="s">
        <v>129</v>
      </c>
      <c r="C83" s="73">
        <f>'1A. melléklet'!C83+'1B melléklet'!C83</f>
        <v>140000</v>
      </c>
      <c r="D83" s="74">
        <v>0</v>
      </c>
      <c r="E83" s="74">
        <v>0</v>
      </c>
      <c r="F83" s="103">
        <f t="shared" si="22"/>
        <v>140000</v>
      </c>
      <c r="G83" s="109">
        <f>'1A. melléklet'!G83+'1B melléklet'!G83</f>
        <v>140000</v>
      </c>
      <c r="H83" s="74">
        <v>0</v>
      </c>
      <c r="I83" s="74">
        <v>0</v>
      </c>
      <c r="J83" s="73">
        <f t="shared" si="28"/>
        <v>140000</v>
      </c>
    </row>
    <row r="84" spans="1:11" ht="15" customHeight="1">
      <c r="A84" s="30" t="s">
        <v>308</v>
      </c>
      <c r="B84" s="32" t="s">
        <v>130</v>
      </c>
      <c r="C84" s="71">
        <f>'1A. melléklet'!C84+'1B melléklet'!C84</f>
        <v>530000</v>
      </c>
      <c r="D84" s="72">
        <f t="shared" ref="D84:E84" si="29">SUM(D77:D83)</f>
        <v>0</v>
      </c>
      <c r="E84" s="72">
        <f t="shared" si="29"/>
        <v>0</v>
      </c>
      <c r="F84" s="104">
        <f t="shared" si="22"/>
        <v>530000</v>
      </c>
      <c r="G84" s="110">
        <f>'1A. melléklet'!G84+'1B melléklet'!G84</f>
        <v>530000</v>
      </c>
      <c r="H84" s="72">
        <f t="shared" ref="H84:I84" si="30">SUM(H77:H83)</f>
        <v>0</v>
      </c>
      <c r="I84" s="72">
        <f t="shared" si="30"/>
        <v>0</v>
      </c>
      <c r="J84" s="71">
        <f t="shared" si="28"/>
        <v>530000</v>
      </c>
      <c r="K84" s="41"/>
    </row>
    <row r="85" spans="1:11" ht="15" customHeight="1">
      <c r="A85" s="11" t="s">
        <v>131</v>
      </c>
      <c r="B85" s="20" t="s">
        <v>132</v>
      </c>
      <c r="C85" s="73">
        <f>'1A. melléklet'!C85+'1B melléklet'!C85</f>
        <v>127308800</v>
      </c>
      <c r="D85" s="74">
        <v>0</v>
      </c>
      <c r="E85" s="74">
        <v>0</v>
      </c>
      <c r="F85" s="103">
        <f t="shared" si="22"/>
        <v>127308800</v>
      </c>
      <c r="G85" s="109">
        <f>'1A. melléklet'!G85+'1B melléklet'!G85</f>
        <v>127308800</v>
      </c>
      <c r="H85" s="74">
        <v>0</v>
      </c>
      <c r="I85" s="74">
        <v>0</v>
      </c>
      <c r="J85" s="73">
        <f t="shared" si="28"/>
        <v>127308800</v>
      </c>
    </row>
    <row r="86" spans="1:11" ht="15" customHeight="1">
      <c r="A86" s="11" t="s">
        <v>133</v>
      </c>
      <c r="B86" s="20" t="s">
        <v>134</v>
      </c>
      <c r="C86" s="73">
        <f>'1A. melléklet'!C86+'1B melléklet'!C86</f>
        <v>0</v>
      </c>
      <c r="D86" s="74">
        <v>0</v>
      </c>
      <c r="E86" s="74">
        <v>0</v>
      </c>
      <c r="F86" s="103">
        <f t="shared" si="22"/>
        <v>0</v>
      </c>
      <c r="G86" s="109">
        <f>'1A. melléklet'!G86+'1B melléklet'!G86</f>
        <v>0</v>
      </c>
      <c r="H86" s="74">
        <v>0</v>
      </c>
      <c r="I86" s="74">
        <v>0</v>
      </c>
      <c r="J86" s="73">
        <f t="shared" si="28"/>
        <v>0</v>
      </c>
    </row>
    <row r="87" spans="1:11" ht="15" customHeight="1">
      <c r="A87" s="11" t="s">
        <v>135</v>
      </c>
      <c r="B87" s="20" t="s">
        <v>136</v>
      </c>
      <c r="C87" s="73">
        <f>'1A. melléklet'!C87+'1B melléklet'!C87</f>
        <v>0</v>
      </c>
      <c r="D87" s="74">
        <v>0</v>
      </c>
      <c r="E87" s="74">
        <v>0</v>
      </c>
      <c r="F87" s="103">
        <f t="shared" si="22"/>
        <v>0</v>
      </c>
      <c r="G87" s="109">
        <f>'1A. melléklet'!G87+'1B melléklet'!G87</f>
        <v>0</v>
      </c>
      <c r="H87" s="74">
        <v>0</v>
      </c>
      <c r="I87" s="74">
        <v>0</v>
      </c>
      <c r="J87" s="73">
        <f t="shared" si="28"/>
        <v>0</v>
      </c>
    </row>
    <row r="88" spans="1:11" ht="15" customHeight="1">
      <c r="A88" s="11" t="s">
        <v>137</v>
      </c>
      <c r="B88" s="20" t="s">
        <v>138</v>
      </c>
      <c r="C88" s="73">
        <f>'1A. melléklet'!C88+'1B melléklet'!C88</f>
        <v>34359460</v>
      </c>
      <c r="D88" s="74">
        <v>0</v>
      </c>
      <c r="E88" s="74">
        <v>0</v>
      </c>
      <c r="F88" s="103">
        <f t="shared" si="22"/>
        <v>34359460</v>
      </c>
      <c r="G88" s="109">
        <f>'1A. melléklet'!G88+'1B melléklet'!G88</f>
        <v>34359460</v>
      </c>
      <c r="H88" s="74">
        <v>0</v>
      </c>
      <c r="I88" s="74">
        <v>0</v>
      </c>
      <c r="J88" s="73">
        <f t="shared" si="28"/>
        <v>34359460</v>
      </c>
    </row>
    <row r="89" spans="1:11" ht="15" customHeight="1">
      <c r="A89" s="29" t="s">
        <v>309</v>
      </c>
      <c r="B89" s="32" t="s">
        <v>139</v>
      </c>
      <c r="C89" s="71">
        <f>'1A. melléklet'!C89+'1B melléklet'!C89</f>
        <v>161668260</v>
      </c>
      <c r="D89" s="72">
        <f t="shared" ref="D89:E89" si="31">SUM(D85:D88)</f>
        <v>0</v>
      </c>
      <c r="E89" s="72">
        <f t="shared" si="31"/>
        <v>0</v>
      </c>
      <c r="F89" s="104">
        <f t="shared" si="22"/>
        <v>161668260</v>
      </c>
      <c r="G89" s="110">
        <f>'1A. melléklet'!G89+'1B melléklet'!G89</f>
        <v>161668260</v>
      </c>
      <c r="H89" s="72">
        <f t="shared" ref="H89:I89" si="32">SUM(H85:H88)</f>
        <v>0</v>
      </c>
      <c r="I89" s="72">
        <f t="shared" si="32"/>
        <v>0</v>
      </c>
      <c r="J89" s="71">
        <f t="shared" si="28"/>
        <v>161668260</v>
      </c>
      <c r="K89" s="41"/>
    </row>
    <row r="90" spans="1:11" ht="15" customHeight="1">
      <c r="A90" s="11" t="s">
        <v>140</v>
      </c>
      <c r="B90" s="20" t="s">
        <v>141</v>
      </c>
      <c r="C90" s="73">
        <f>'1A. melléklet'!C90+'1B melléklet'!C90</f>
        <v>0</v>
      </c>
      <c r="D90" s="74">
        <v>0</v>
      </c>
      <c r="E90" s="74">
        <v>0</v>
      </c>
      <c r="F90" s="103">
        <f t="shared" si="22"/>
        <v>0</v>
      </c>
      <c r="G90" s="109">
        <f>'1A. melléklet'!G90+'1B melléklet'!G90</f>
        <v>0</v>
      </c>
      <c r="H90" s="74">
        <v>0</v>
      </c>
      <c r="I90" s="74">
        <v>0</v>
      </c>
      <c r="J90" s="73">
        <f t="shared" si="28"/>
        <v>0</v>
      </c>
    </row>
    <row r="91" spans="1:11" ht="15" customHeight="1">
      <c r="A91" s="11" t="s">
        <v>334</v>
      </c>
      <c r="B91" s="20" t="s">
        <v>142</v>
      </c>
      <c r="C91" s="73">
        <f>'1A. melléklet'!C91+'1B melléklet'!C91</f>
        <v>0</v>
      </c>
      <c r="D91" s="74">
        <v>0</v>
      </c>
      <c r="E91" s="74">
        <v>0</v>
      </c>
      <c r="F91" s="103">
        <f t="shared" si="22"/>
        <v>0</v>
      </c>
      <c r="G91" s="109">
        <f>'1A. melléklet'!G91+'1B melléklet'!G91</f>
        <v>0</v>
      </c>
      <c r="H91" s="74">
        <v>0</v>
      </c>
      <c r="I91" s="74">
        <v>0</v>
      </c>
      <c r="J91" s="73">
        <f t="shared" si="28"/>
        <v>0</v>
      </c>
    </row>
    <row r="92" spans="1:11" ht="15" customHeight="1">
      <c r="A92" s="11" t="s">
        <v>335</v>
      </c>
      <c r="B92" s="20" t="s">
        <v>143</v>
      </c>
      <c r="C92" s="73">
        <f>'1A. melléklet'!C92+'1B melléklet'!C92</f>
        <v>0</v>
      </c>
      <c r="D92" s="74">
        <v>0</v>
      </c>
      <c r="E92" s="74">
        <v>0</v>
      </c>
      <c r="F92" s="103">
        <f t="shared" si="22"/>
        <v>0</v>
      </c>
      <c r="G92" s="109">
        <f>'1A. melléklet'!G92+'1B melléklet'!G92</f>
        <v>0</v>
      </c>
      <c r="H92" s="74">
        <v>0</v>
      </c>
      <c r="I92" s="74">
        <v>0</v>
      </c>
      <c r="J92" s="73">
        <f t="shared" si="28"/>
        <v>0</v>
      </c>
    </row>
    <row r="93" spans="1:11" ht="15" customHeight="1">
      <c r="A93" s="11" t="s">
        <v>336</v>
      </c>
      <c r="B93" s="20" t="s">
        <v>144</v>
      </c>
      <c r="C93" s="73">
        <f>'1A. melléklet'!C93+'1B melléklet'!C93</f>
        <v>0</v>
      </c>
      <c r="D93" s="74">
        <v>0</v>
      </c>
      <c r="E93" s="74">
        <v>0</v>
      </c>
      <c r="F93" s="103">
        <f t="shared" si="22"/>
        <v>0</v>
      </c>
      <c r="G93" s="109">
        <f>'1A. melléklet'!G93+'1B melléklet'!G93</f>
        <v>0</v>
      </c>
      <c r="H93" s="74">
        <v>0</v>
      </c>
      <c r="I93" s="74">
        <v>0</v>
      </c>
      <c r="J93" s="73">
        <f t="shared" si="28"/>
        <v>0</v>
      </c>
    </row>
    <row r="94" spans="1:11" ht="15" customHeight="1">
      <c r="A94" s="11" t="s">
        <v>337</v>
      </c>
      <c r="B94" s="20" t="s">
        <v>145</v>
      </c>
      <c r="C94" s="73">
        <f>'1A. melléklet'!C94+'1B melléklet'!C94</f>
        <v>0</v>
      </c>
      <c r="D94" s="74">
        <v>0</v>
      </c>
      <c r="E94" s="74">
        <v>0</v>
      </c>
      <c r="F94" s="103">
        <f t="shared" si="22"/>
        <v>0</v>
      </c>
      <c r="G94" s="109">
        <f>'1A. melléklet'!G94+'1B melléklet'!G94</f>
        <v>0</v>
      </c>
      <c r="H94" s="74">
        <v>0</v>
      </c>
      <c r="I94" s="74">
        <v>0</v>
      </c>
      <c r="J94" s="73">
        <f t="shared" si="28"/>
        <v>0</v>
      </c>
    </row>
    <row r="95" spans="1:11" ht="15" customHeight="1">
      <c r="A95" s="11" t="s">
        <v>338</v>
      </c>
      <c r="B95" s="20" t="s">
        <v>146</v>
      </c>
      <c r="C95" s="73">
        <f>'1A. melléklet'!C95+'1B melléklet'!C95</f>
        <v>0</v>
      </c>
      <c r="D95" s="74">
        <v>0</v>
      </c>
      <c r="E95" s="74">
        <v>0</v>
      </c>
      <c r="F95" s="103">
        <f t="shared" si="22"/>
        <v>0</v>
      </c>
      <c r="G95" s="109">
        <f>'1A. melléklet'!G95+'1B melléklet'!G95</f>
        <v>0</v>
      </c>
      <c r="H95" s="74">
        <v>0</v>
      </c>
      <c r="I95" s="74">
        <v>0</v>
      </c>
      <c r="J95" s="73">
        <f t="shared" si="28"/>
        <v>0</v>
      </c>
    </row>
    <row r="96" spans="1:11" ht="15" customHeight="1">
      <c r="A96" s="11" t="s">
        <v>147</v>
      </c>
      <c r="B96" s="20" t="s">
        <v>148</v>
      </c>
      <c r="C96" s="73">
        <f>'1A. melléklet'!C96+'1B melléklet'!C96</f>
        <v>0</v>
      </c>
      <c r="D96" s="74">
        <v>0</v>
      </c>
      <c r="E96" s="74">
        <v>0</v>
      </c>
      <c r="F96" s="103">
        <f t="shared" si="22"/>
        <v>0</v>
      </c>
      <c r="G96" s="109">
        <f>'1A. melléklet'!G96+'1B melléklet'!G96</f>
        <v>0</v>
      </c>
      <c r="H96" s="74">
        <v>0</v>
      </c>
      <c r="I96" s="74">
        <v>0</v>
      </c>
      <c r="J96" s="73">
        <f t="shared" si="28"/>
        <v>0</v>
      </c>
    </row>
    <row r="97" spans="1:11" ht="15" customHeight="1">
      <c r="A97" s="11" t="s">
        <v>470</v>
      </c>
      <c r="B97" s="20" t="s">
        <v>149</v>
      </c>
      <c r="C97" s="73">
        <f>'1A. melléklet'!C97+'1B melléklet'!C97</f>
        <v>0</v>
      </c>
      <c r="D97" s="74">
        <v>0</v>
      </c>
      <c r="E97" s="74">
        <v>0</v>
      </c>
      <c r="F97" s="103">
        <f t="shared" si="22"/>
        <v>0</v>
      </c>
      <c r="G97" s="109">
        <f>'1A. melléklet'!G97+'1B melléklet'!G97</f>
        <v>0</v>
      </c>
      <c r="H97" s="74">
        <v>0</v>
      </c>
      <c r="I97" s="74">
        <v>0</v>
      </c>
      <c r="J97" s="73">
        <f t="shared" si="28"/>
        <v>0</v>
      </c>
    </row>
    <row r="98" spans="1:11" ht="15" customHeight="1">
      <c r="A98" s="11" t="s">
        <v>471</v>
      </c>
      <c r="B98" s="20" t="s">
        <v>472</v>
      </c>
      <c r="C98" s="73">
        <f>'1A. melléklet'!C98+'1B melléklet'!C98</f>
        <v>0</v>
      </c>
      <c r="D98" s="74">
        <v>0</v>
      </c>
      <c r="E98" s="74">
        <v>0</v>
      </c>
      <c r="F98" s="103">
        <f t="shared" si="22"/>
        <v>0</v>
      </c>
      <c r="G98" s="109">
        <f>'1A. melléklet'!G98+'1B melléklet'!G98</f>
        <v>0</v>
      </c>
      <c r="H98" s="74">
        <v>0</v>
      </c>
      <c r="I98" s="74">
        <v>0</v>
      </c>
      <c r="J98" s="73">
        <f t="shared" si="28"/>
        <v>0</v>
      </c>
    </row>
    <row r="99" spans="1:11" ht="15" customHeight="1">
      <c r="A99" s="29" t="s">
        <v>310</v>
      </c>
      <c r="B99" s="32" t="s">
        <v>150</v>
      </c>
      <c r="C99" s="73">
        <f>'1A. melléklet'!C99+'1B melléklet'!C99</f>
        <v>0</v>
      </c>
      <c r="D99" s="72">
        <f t="shared" ref="D99:E99" si="33">SUM(D90:D98)</f>
        <v>0</v>
      </c>
      <c r="E99" s="72">
        <f t="shared" si="33"/>
        <v>0</v>
      </c>
      <c r="F99" s="104">
        <f t="shared" si="22"/>
        <v>0</v>
      </c>
      <c r="G99" s="109">
        <f>'1A. melléklet'!G99+'1B melléklet'!G99</f>
        <v>0</v>
      </c>
      <c r="H99" s="72">
        <f t="shared" ref="H99:I99" si="34">SUM(H90:H98)</f>
        <v>0</v>
      </c>
      <c r="I99" s="72">
        <f t="shared" si="34"/>
        <v>0</v>
      </c>
      <c r="J99" s="71">
        <f t="shared" si="28"/>
        <v>0</v>
      </c>
      <c r="K99" s="41"/>
    </row>
    <row r="100" spans="1:11" ht="15" customHeight="1">
      <c r="A100" s="84" t="s">
        <v>7</v>
      </c>
      <c r="B100" s="85"/>
      <c r="C100" s="86">
        <f>'1A. melléklet'!C100+'1B melléklet'!C100</f>
        <v>162198260</v>
      </c>
      <c r="D100" s="87">
        <f t="shared" ref="D100:E100" si="35">D84+D89+D99</f>
        <v>0</v>
      </c>
      <c r="E100" s="87">
        <f t="shared" si="35"/>
        <v>0</v>
      </c>
      <c r="F100" s="105">
        <f t="shared" si="22"/>
        <v>162198260</v>
      </c>
      <c r="G100" s="131">
        <f>'1A. melléklet'!G100+'1B melléklet'!G100</f>
        <v>162198260</v>
      </c>
      <c r="H100" s="87">
        <f t="shared" ref="H100:I100" si="36">H84+H89+H99</f>
        <v>0</v>
      </c>
      <c r="I100" s="87">
        <f t="shared" si="36"/>
        <v>0</v>
      </c>
      <c r="J100" s="86">
        <f t="shared" si="28"/>
        <v>162198260</v>
      </c>
      <c r="K100" s="41"/>
    </row>
    <row r="101" spans="1:11" ht="15" customHeight="1">
      <c r="A101" s="54" t="s">
        <v>343</v>
      </c>
      <c r="B101" s="55" t="s">
        <v>151</v>
      </c>
      <c r="C101" s="79">
        <f>'1A. melléklet'!C101+'1B melléklet'!C101</f>
        <v>288138458</v>
      </c>
      <c r="D101" s="80">
        <f>D26+D27+D52+D61+D75+D84+D89+D99</f>
        <v>300000</v>
      </c>
      <c r="E101" s="80">
        <f>E26+E27+E52+E61+E75+E84+E89+E99</f>
        <v>9000</v>
      </c>
      <c r="F101" s="106">
        <f t="shared" si="22"/>
        <v>288447458</v>
      </c>
      <c r="G101" s="111">
        <f>'1A. melléklet'!G101+'1B melléklet'!G101</f>
        <v>303407692</v>
      </c>
      <c r="H101" s="80">
        <f>H26+H27+H52+H61+H75+H84+H89+H99</f>
        <v>300000</v>
      </c>
      <c r="I101" s="80">
        <f>I26+I27+I52+I61+I75+I84+I89+I99</f>
        <v>9000</v>
      </c>
      <c r="J101" s="79">
        <f t="shared" si="28"/>
        <v>303716692</v>
      </c>
      <c r="K101" s="41"/>
    </row>
    <row r="102" spans="1:11" ht="15" customHeight="1">
      <c r="A102" s="11" t="s">
        <v>473</v>
      </c>
      <c r="B102" s="5" t="s">
        <v>152</v>
      </c>
      <c r="C102" s="73">
        <f>'1A. melléklet'!C102+'1B melléklet'!C102</f>
        <v>0</v>
      </c>
      <c r="D102" s="74">
        <v>0</v>
      </c>
      <c r="E102" s="74">
        <v>0</v>
      </c>
      <c r="F102" s="103">
        <f t="shared" si="22"/>
        <v>0</v>
      </c>
      <c r="G102" s="109">
        <f>'1A. melléklet'!G102+'1B melléklet'!G102</f>
        <v>0</v>
      </c>
      <c r="H102" s="74">
        <v>0</v>
      </c>
      <c r="I102" s="74">
        <v>0</v>
      </c>
      <c r="J102" s="73">
        <f t="shared" si="28"/>
        <v>0</v>
      </c>
    </row>
    <row r="103" spans="1:11" ht="15" customHeight="1">
      <c r="A103" s="11" t="s">
        <v>153</v>
      </c>
      <c r="B103" s="5" t="s">
        <v>154</v>
      </c>
      <c r="C103" s="73">
        <f>'1A. melléklet'!C103+'1B melléklet'!C103</f>
        <v>0</v>
      </c>
      <c r="D103" s="74">
        <v>0</v>
      </c>
      <c r="E103" s="74">
        <v>0</v>
      </c>
      <c r="F103" s="103">
        <f t="shared" si="22"/>
        <v>0</v>
      </c>
      <c r="G103" s="109">
        <f>'1A. melléklet'!G103+'1B melléklet'!G103</f>
        <v>0</v>
      </c>
      <c r="H103" s="74">
        <v>0</v>
      </c>
      <c r="I103" s="74">
        <v>0</v>
      </c>
      <c r="J103" s="73">
        <f t="shared" si="28"/>
        <v>0</v>
      </c>
    </row>
    <row r="104" spans="1:11" ht="15" customHeight="1">
      <c r="A104" s="11" t="s">
        <v>479</v>
      </c>
      <c r="B104" s="5" t="s">
        <v>155</v>
      </c>
      <c r="C104" s="73">
        <f>'1A. melléklet'!C104+'1B melléklet'!C104</f>
        <v>0</v>
      </c>
      <c r="D104" s="74">
        <v>0</v>
      </c>
      <c r="E104" s="74">
        <v>0</v>
      </c>
      <c r="F104" s="103">
        <f t="shared" si="22"/>
        <v>0</v>
      </c>
      <c r="G104" s="109">
        <f>'1A. melléklet'!G104+'1B melléklet'!G104</f>
        <v>0</v>
      </c>
      <c r="H104" s="74">
        <v>0</v>
      </c>
      <c r="I104" s="74">
        <v>0</v>
      </c>
      <c r="J104" s="73">
        <f t="shared" si="28"/>
        <v>0</v>
      </c>
    </row>
    <row r="105" spans="1:11" ht="15" customHeight="1">
      <c r="A105" s="13" t="s">
        <v>311</v>
      </c>
      <c r="B105" s="7" t="s">
        <v>156</v>
      </c>
      <c r="C105" s="71">
        <f>'1A. melléklet'!C105+'1B melléklet'!C105</f>
        <v>0</v>
      </c>
      <c r="D105" s="72">
        <f t="shared" ref="D105:E105" si="37">SUM(D102:D104)</f>
        <v>0</v>
      </c>
      <c r="E105" s="72">
        <f t="shared" si="37"/>
        <v>0</v>
      </c>
      <c r="F105" s="104">
        <f t="shared" si="22"/>
        <v>0</v>
      </c>
      <c r="G105" s="110">
        <f>'1A. melléklet'!G105+'1B melléklet'!G105</f>
        <v>0</v>
      </c>
      <c r="H105" s="72">
        <f t="shared" ref="H105:I105" si="38">SUM(H102:H104)</f>
        <v>0</v>
      </c>
      <c r="I105" s="72">
        <f t="shared" si="38"/>
        <v>0</v>
      </c>
      <c r="J105" s="71">
        <f t="shared" si="28"/>
        <v>0</v>
      </c>
      <c r="K105" s="41"/>
    </row>
    <row r="106" spans="1:11" ht="15" customHeight="1">
      <c r="A106" s="25" t="s">
        <v>339</v>
      </c>
      <c r="B106" s="5" t="s">
        <v>157</v>
      </c>
      <c r="C106" s="73">
        <f>'1A. melléklet'!C106+'1B melléklet'!C106</f>
        <v>0</v>
      </c>
      <c r="D106" s="74">
        <v>0</v>
      </c>
      <c r="E106" s="74">
        <v>0</v>
      </c>
      <c r="F106" s="103">
        <f t="shared" si="22"/>
        <v>0</v>
      </c>
      <c r="G106" s="109">
        <f>'1A. melléklet'!G106+'1B melléklet'!G106</f>
        <v>0</v>
      </c>
      <c r="H106" s="74">
        <v>0</v>
      </c>
      <c r="I106" s="74">
        <v>0</v>
      </c>
      <c r="J106" s="73">
        <f t="shared" si="28"/>
        <v>0</v>
      </c>
    </row>
    <row r="107" spans="1:11" ht="15" customHeight="1">
      <c r="A107" s="25" t="s">
        <v>480</v>
      </c>
      <c r="B107" s="5" t="s">
        <v>158</v>
      </c>
      <c r="C107" s="73">
        <f>'1A. melléklet'!C107+'1B melléklet'!C107</f>
        <v>0</v>
      </c>
      <c r="D107" s="74">
        <v>0</v>
      </c>
      <c r="E107" s="74">
        <v>0</v>
      </c>
      <c r="F107" s="103">
        <f t="shared" si="22"/>
        <v>0</v>
      </c>
      <c r="G107" s="109">
        <f>'1A. melléklet'!G107+'1B melléklet'!G107</f>
        <v>0</v>
      </c>
      <c r="H107" s="74">
        <v>0</v>
      </c>
      <c r="I107" s="74">
        <v>0</v>
      </c>
      <c r="J107" s="73">
        <f t="shared" si="28"/>
        <v>0</v>
      </c>
    </row>
    <row r="108" spans="1:11" ht="15" customHeight="1">
      <c r="A108" s="11" t="s">
        <v>481</v>
      </c>
      <c r="B108" s="5" t="s">
        <v>159</v>
      </c>
      <c r="C108" s="73">
        <f>'1A. melléklet'!C108+'1B melléklet'!C108</f>
        <v>0</v>
      </c>
      <c r="D108" s="74">
        <v>0</v>
      </c>
      <c r="E108" s="74">
        <v>0</v>
      </c>
      <c r="F108" s="103">
        <f t="shared" si="22"/>
        <v>0</v>
      </c>
      <c r="G108" s="109">
        <f>'1A. melléklet'!G108+'1B melléklet'!G108</f>
        <v>0</v>
      </c>
      <c r="H108" s="74">
        <v>0</v>
      </c>
      <c r="I108" s="74">
        <v>0</v>
      </c>
      <c r="J108" s="73">
        <f t="shared" si="28"/>
        <v>0</v>
      </c>
    </row>
    <row r="109" spans="1:11" ht="15" customHeight="1">
      <c r="A109" s="11" t="s">
        <v>482</v>
      </c>
      <c r="B109" s="5" t="s">
        <v>160</v>
      </c>
      <c r="C109" s="73">
        <f>'1A. melléklet'!C109+'1B melléklet'!C109</f>
        <v>0</v>
      </c>
      <c r="D109" s="74">
        <v>0</v>
      </c>
      <c r="E109" s="74">
        <v>0</v>
      </c>
      <c r="F109" s="103">
        <f t="shared" si="22"/>
        <v>0</v>
      </c>
      <c r="G109" s="109">
        <f>'1A. melléklet'!G109+'1B melléklet'!G109</f>
        <v>0</v>
      </c>
      <c r="H109" s="74">
        <v>0</v>
      </c>
      <c r="I109" s="74">
        <v>0</v>
      </c>
      <c r="J109" s="73">
        <f t="shared" si="28"/>
        <v>0</v>
      </c>
    </row>
    <row r="110" spans="1:11" ht="15" customHeight="1">
      <c r="A110" s="11" t="s">
        <v>485</v>
      </c>
      <c r="B110" s="5" t="s">
        <v>483</v>
      </c>
      <c r="C110" s="73">
        <f>'1A. melléklet'!C110+'1B melléklet'!C110</f>
        <v>0</v>
      </c>
      <c r="D110" s="74">
        <v>0</v>
      </c>
      <c r="E110" s="74">
        <v>0</v>
      </c>
      <c r="F110" s="103">
        <f t="shared" si="22"/>
        <v>0</v>
      </c>
      <c r="G110" s="109">
        <f>'1A. melléklet'!G110+'1B melléklet'!G110</f>
        <v>0</v>
      </c>
      <c r="H110" s="74">
        <v>0</v>
      </c>
      <c r="I110" s="74">
        <v>0</v>
      </c>
      <c r="J110" s="73">
        <f t="shared" si="28"/>
        <v>0</v>
      </c>
    </row>
    <row r="111" spans="1:11" ht="15" customHeight="1">
      <c r="A111" s="11" t="s">
        <v>486</v>
      </c>
      <c r="B111" s="5" t="s">
        <v>484</v>
      </c>
      <c r="C111" s="73">
        <f>'1A. melléklet'!C111+'1B melléklet'!C111</f>
        <v>0</v>
      </c>
      <c r="D111" s="74">
        <v>0</v>
      </c>
      <c r="E111" s="74">
        <v>0</v>
      </c>
      <c r="F111" s="103">
        <f t="shared" si="22"/>
        <v>0</v>
      </c>
      <c r="G111" s="109">
        <f>'1A. melléklet'!G111+'1B melléklet'!G111</f>
        <v>0</v>
      </c>
      <c r="H111" s="74">
        <v>0</v>
      </c>
      <c r="I111" s="74">
        <v>0</v>
      </c>
      <c r="J111" s="73">
        <f t="shared" si="28"/>
        <v>0</v>
      </c>
    </row>
    <row r="112" spans="1:11" ht="15" customHeight="1">
      <c r="A112" s="12" t="s">
        <v>312</v>
      </c>
      <c r="B112" s="7" t="s">
        <v>161</v>
      </c>
      <c r="C112" s="71">
        <f>'1A. melléklet'!C112+'1B melléklet'!C112</f>
        <v>0</v>
      </c>
      <c r="D112" s="72">
        <f t="shared" ref="D112:E112" si="39">SUM(D106:D111)</f>
        <v>0</v>
      </c>
      <c r="E112" s="72">
        <f t="shared" si="39"/>
        <v>0</v>
      </c>
      <c r="F112" s="104">
        <f t="shared" si="22"/>
        <v>0</v>
      </c>
      <c r="G112" s="110">
        <f>'1A. melléklet'!G112+'1B melléklet'!G112</f>
        <v>0</v>
      </c>
      <c r="H112" s="72">
        <f t="shared" ref="H112:I112" si="40">SUM(H106:H111)</f>
        <v>0</v>
      </c>
      <c r="I112" s="72">
        <f t="shared" si="40"/>
        <v>0</v>
      </c>
      <c r="J112" s="71">
        <f t="shared" si="28"/>
        <v>0</v>
      </c>
      <c r="K112" s="41"/>
    </row>
    <row r="113" spans="1:11" ht="15" customHeight="1">
      <c r="A113" s="12" t="s">
        <v>162</v>
      </c>
      <c r="B113" s="7" t="s">
        <v>163</v>
      </c>
      <c r="C113" s="71">
        <f>'1A. melléklet'!C113+'1B melléklet'!C113</f>
        <v>0</v>
      </c>
      <c r="D113" s="72">
        <v>0</v>
      </c>
      <c r="E113" s="72">
        <v>0</v>
      </c>
      <c r="F113" s="104">
        <f t="shared" si="22"/>
        <v>0</v>
      </c>
      <c r="G113" s="110">
        <f>'1A. melléklet'!G113+'1B melléklet'!G113</f>
        <v>0</v>
      </c>
      <c r="H113" s="72">
        <v>0</v>
      </c>
      <c r="I113" s="72">
        <v>0</v>
      </c>
      <c r="J113" s="71">
        <f t="shared" si="28"/>
        <v>0</v>
      </c>
      <c r="K113" s="41"/>
    </row>
    <row r="114" spans="1:11" ht="15" customHeight="1">
      <c r="A114" s="12" t="s">
        <v>164</v>
      </c>
      <c r="B114" s="7" t="s">
        <v>165</v>
      </c>
      <c r="C114" s="71">
        <f>'1A. melléklet'!C114+'1B melléklet'!C114</f>
        <v>2348737</v>
      </c>
      <c r="D114" s="72">
        <v>0</v>
      </c>
      <c r="E114" s="72">
        <v>0</v>
      </c>
      <c r="F114" s="104">
        <f t="shared" si="22"/>
        <v>2348737</v>
      </c>
      <c r="G114" s="110">
        <f>'1A. melléklet'!G114+'1B melléklet'!G114</f>
        <v>2348737</v>
      </c>
      <c r="H114" s="72">
        <v>0</v>
      </c>
      <c r="I114" s="72">
        <v>0</v>
      </c>
      <c r="J114" s="71">
        <f t="shared" si="28"/>
        <v>2348737</v>
      </c>
      <c r="K114" s="41"/>
    </row>
    <row r="115" spans="1:11" ht="15" customHeight="1">
      <c r="A115" s="12" t="s">
        <v>166</v>
      </c>
      <c r="B115" s="7" t="s">
        <v>167</v>
      </c>
      <c r="C115" s="71">
        <v>0</v>
      </c>
      <c r="D115" s="72">
        <f t="shared" ref="D115:E115" si="41">SUM(D113:D114)</f>
        <v>0</v>
      </c>
      <c r="E115" s="72">
        <f t="shared" si="41"/>
        <v>0</v>
      </c>
      <c r="F115" s="104">
        <f t="shared" si="22"/>
        <v>0</v>
      </c>
      <c r="G115" s="110">
        <v>0</v>
      </c>
      <c r="H115" s="72">
        <f t="shared" ref="H115:I115" si="42">SUM(H113:H114)</f>
        <v>0</v>
      </c>
      <c r="I115" s="72">
        <f t="shared" si="42"/>
        <v>0</v>
      </c>
      <c r="J115" s="71">
        <f t="shared" si="28"/>
        <v>0</v>
      </c>
      <c r="K115" s="41"/>
    </row>
    <row r="116" spans="1:11" ht="15" customHeight="1">
      <c r="A116" s="12" t="s">
        <v>487</v>
      </c>
      <c r="B116" s="7" t="s">
        <v>168</v>
      </c>
      <c r="C116" s="71">
        <f>'1A. melléklet'!C116+'1B melléklet'!C116</f>
        <v>0</v>
      </c>
      <c r="D116" s="75">
        <v>0</v>
      </c>
      <c r="E116" s="75">
        <v>0</v>
      </c>
      <c r="F116" s="104">
        <f t="shared" si="22"/>
        <v>0</v>
      </c>
      <c r="G116" s="110">
        <f>'1A. melléklet'!G116+'1B melléklet'!G116</f>
        <v>0</v>
      </c>
      <c r="H116" s="75">
        <v>0</v>
      </c>
      <c r="I116" s="75">
        <v>0</v>
      </c>
      <c r="J116" s="71">
        <f t="shared" si="28"/>
        <v>0</v>
      </c>
      <c r="K116" s="41"/>
    </row>
    <row r="117" spans="1:11" ht="15" customHeight="1">
      <c r="A117" s="12" t="s">
        <v>169</v>
      </c>
      <c r="B117" s="7" t="s">
        <v>170</v>
      </c>
      <c r="C117" s="71">
        <f>'1A. melléklet'!C117+'1B melléklet'!C117</f>
        <v>0</v>
      </c>
      <c r="D117" s="75">
        <v>0</v>
      </c>
      <c r="E117" s="75">
        <v>0</v>
      </c>
      <c r="F117" s="104">
        <f t="shared" si="22"/>
        <v>0</v>
      </c>
      <c r="G117" s="110">
        <f>'1A. melléklet'!G117+'1B melléklet'!G117</f>
        <v>0</v>
      </c>
      <c r="H117" s="75">
        <v>0</v>
      </c>
      <c r="I117" s="75">
        <v>0</v>
      </c>
      <c r="J117" s="71">
        <f t="shared" si="28"/>
        <v>0</v>
      </c>
      <c r="K117" s="41"/>
    </row>
    <row r="118" spans="1:11" ht="15" customHeight="1">
      <c r="A118" s="12" t="s">
        <v>171</v>
      </c>
      <c r="B118" s="7" t="s">
        <v>172</v>
      </c>
      <c r="C118" s="71">
        <f>'1A. melléklet'!C118+'1B melléklet'!C118</f>
        <v>0</v>
      </c>
      <c r="D118" s="75">
        <v>0</v>
      </c>
      <c r="E118" s="75">
        <v>0</v>
      </c>
      <c r="F118" s="104">
        <f t="shared" si="22"/>
        <v>0</v>
      </c>
      <c r="G118" s="110">
        <f>'1A. melléklet'!G118+'1B melléklet'!G118</f>
        <v>0</v>
      </c>
      <c r="H118" s="75">
        <v>0</v>
      </c>
      <c r="I118" s="75">
        <v>0</v>
      </c>
      <c r="J118" s="71">
        <f t="shared" si="28"/>
        <v>0</v>
      </c>
      <c r="K118" s="41"/>
    </row>
    <row r="119" spans="1:11" ht="15" customHeight="1">
      <c r="A119" s="25" t="s">
        <v>491</v>
      </c>
      <c r="B119" s="5" t="s">
        <v>488</v>
      </c>
      <c r="C119" s="73">
        <f>'1A. melléklet'!C119+'1B melléklet'!C119</f>
        <v>0</v>
      </c>
      <c r="D119" s="75">
        <v>0</v>
      </c>
      <c r="E119" s="75">
        <v>0</v>
      </c>
      <c r="F119" s="104">
        <f t="shared" si="22"/>
        <v>0</v>
      </c>
      <c r="G119" s="109">
        <f>'1A. melléklet'!G119+'1B melléklet'!G119</f>
        <v>0</v>
      </c>
      <c r="H119" s="75">
        <v>0</v>
      </c>
      <c r="I119" s="75">
        <v>0</v>
      </c>
      <c r="J119" s="71">
        <f t="shared" si="28"/>
        <v>0</v>
      </c>
      <c r="K119" s="41"/>
    </row>
    <row r="120" spans="1:11" ht="15" customHeight="1">
      <c r="A120" s="25" t="s">
        <v>492</v>
      </c>
      <c r="B120" s="5" t="s">
        <v>489</v>
      </c>
      <c r="C120" s="73">
        <f>'1A. melléklet'!C120+'1B melléklet'!C120</f>
        <v>0</v>
      </c>
      <c r="D120" s="75">
        <v>0</v>
      </c>
      <c r="E120" s="75">
        <v>0</v>
      </c>
      <c r="F120" s="104">
        <f t="shared" si="22"/>
        <v>0</v>
      </c>
      <c r="G120" s="109">
        <f>'1A. melléklet'!G120+'1B melléklet'!G120</f>
        <v>0</v>
      </c>
      <c r="H120" s="75">
        <v>0</v>
      </c>
      <c r="I120" s="75">
        <v>0</v>
      </c>
      <c r="J120" s="71">
        <f t="shared" si="28"/>
        <v>0</v>
      </c>
      <c r="K120" s="41"/>
    </row>
    <row r="121" spans="1:11" ht="15" customHeight="1">
      <c r="A121" s="12" t="s">
        <v>493</v>
      </c>
      <c r="B121" s="7" t="s">
        <v>490</v>
      </c>
      <c r="C121" s="73">
        <f>'1A. melléklet'!C121+'1B melléklet'!C121</f>
        <v>0</v>
      </c>
      <c r="D121" s="75">
        <v>0</v>
      </c>
      <c r="E121" s="75">
        <v>0</v>
      </c>
      <c r="F121" s="104">
        <f t="shared" si="22"/>
        <v>0</v>
      </c>
      <c r="G121" s="109">
        <f>'1A. melléklet'!G121+'1B melléklet'!G121</f>
        <v>0</v>
      </c>
      <c r="H121" s="75">
        <v>0</v>
      </c>
      <c r="I121" s="75">
        <v>0</v>
      </c>
      <c r="J121" s="71">
        <f t="shared" si="28"/>
        <v>0</v>
      </c>
      <c r="K121" s="41"/>
    </row>
    <row r="122" spans="1:11" ht="15" customHeight="1">
      <c r="A122" s="26" t="s">
        <v>313</v>
      </c>
      <c r="B122" s="27" t="s">
        <v>173</v>
      </c>
      <c r="C122" s="71">
        <f>C105+C112+C113+C114+C115+C116+C117+C118+C121</f>
        <v>2348737</v>
      </c>
      <c r="D122" s="75">
        <f t="shared" ref="D122:E122" si="43">D105+D112+D113+D114+D115+D116+D117+D121</f>
        <v>0</v>
      </c>
      <c r="E122" s="75">
        <f t="shared" si="43"/>
        <v>0</v>
      </c>
      <c r="F122" s="104">
        <f t="shared" si="22"/>
        <v>2348737</v>
      </c>
      <c r="G122" s="110">
        <f>G105+G112+G113+G114+G115+G116+G117+G118+G121</f>
        <v>2348737</v>
      </c>
      <c r="H122" s="75">
        <f t="shared" ref="H122:I122" si="44">H105+H112+H113+H114+H115+H116+H117+H121</f>
        <v>0</v>
      </c>
      <c r="I122" s="75">
        <f t="shared" si="44"/>
        <v>0</v>
      </c>
      <c r="J122" s="71">
        <f t="shared" si="28"/>
        <v>2348737</v>
      </c>
      <c r="K122" s="41"/>
    </row>
    <row r="123" spans="1:11" ht="15" customHeight="1">
      <c r="A123" s="25" t="s">
        <v>174</v>
      </c>
      <c r="B123" s="5" t="s">
        <v>175</v>
      </c>
      <c r="C123" s="73">
        <f>'1A. melléklet'!C123+'1B melléklet'!C123</f>
        <v>0</v>
      </c>
      <c r="D123" s="74">
        <v>0</v>
      </c>
      <c r="E123" s="74">
        <v>0</v>
      </c>
      <c r="F123" s="103">
        <f t="shared" si="22"/>
        <v>0</v>
      </c>
      <c r="G123" s="109">
        <f>'1A. melléklet'!G123+'1B melléklet'!G123</f>
        <v>0</v>
      </c>
      <c r="H123" s="74">
        <v>0</v>
      </c>
      <c r="I123" s="74">
        <v>0</v>
      </c>
      <c r="J123" s="73">
        <f t="shared" si="28"/>
        <v>0</v>
      </c>
    </row>
    <row r="124" spans="1:11">
      <c r="A124" s="11" t="s">
        <v>176</v>
      </c>
      <c r="B124" s="5" t="s">
        <v>177</v>
      </c>
      <c r="C124" s="73">
        <f>'1A. melléklet'!C124+'1B melléklet'!C124</f>
        <v>0</v>
      </c>
      <c r="D124" s="74">
        <v>0</v>
      </c>
      <c r="E124" s="74">
        <v>0</v>
      </c>
      <c r="F124" s="103">
        <f t="shared" si="22"/>
        <v>0</v>
      </c>
      <c r="G124" s="109">
        <f>'1A. melléklet'!G124+'1B melléklet'!G124</f>
        <v>0</v>
      </c>
      <c r="H124" s="74">
        <v>0</v>
      </c>
      <c r="I124" s="74">
        <v>0</v>
      </c>
      <c r="J124" s="73">
        <f t="shared" si="28"/>
        <v>0</v>
      </c>
    </row>
    <row r="125" spans="1:11">
      <c r="A125" s="25" t="s">
        <v>340</v>
      </c>
      <c r="B125" s="5" t="s">
        <v>178</v>
      </c>
      <c r="C125" s="73">
        <f>'1A. melléklet'!C125+'1B melléklet'!C125</f>
        <v>0</v>
      </c>
      <c r="D125" s="74">
        <v>0</v>
      </c>
      <c r="E125" s="74">
        <v>0</v>
      </c>
      <c r="F125" s="103">
        <f t="shared" si="22"/>
        <v>0</v>
      </c>
      <c r="G125" s="109">
        <f>'1A. melléklet'!G125+'1B melléklet'!G125</f>
        <v>0</v>
      </c>
      <c r="H125" s="74">
        <v>0</v>
      </c>
      <c r="I125" s="74">
        <v>0</v>
      </c>
      <c r="J125" s="73">
        <f t="shared" si="28"/>
        <v>0</v>
      </c>
    </row>
    <row r="126" spans="1:11">
      <c r="A126" s="25" t="s">
        <v>494</v>
      </c>
      <c r="B126" s="5" t="s">
        <v>179</v>
      </c>
      <c r="C126" s="73">
        <f>'1A. melléklet'!C126+'1B melléklet'!C126</f>
        <v>0</v>
      </c>
      <c r="D126" s="74"/>
      <c r="E126" s="74"/>
      <c r="F126" s="103"/>
      <c r="G126" s="109">
        <f>'1A. melléklet'!G126+'1B melléklet'!G126</f>
        <v>0</v>
      </c>
      <c r="H126" s="74"/>
      <c r="I126" s="74"/>
      <c r="J126" s="73"/>
    </row>
    <row r="127" spans="1:11">
      <c r="A127" s="25" t="s">
        <v>496</v>
      </c>
      <c r="B127" s="5" t="s">
        <v>495</v>
      </c>
      <c r="C127" s="73">
        <f>'1A. melléklet'!C127+'1B melléklet'!C127</f>
        <v>0</v>
      </c>
      <c r="D127" s="74">
        <v>0</v>
      </c>
      <c r="E127" s="74">
        <v>0</v>
      </c>
      <c r="F127" s="103">
        <f t="shared" si="22"/>
        <v>0</v>
      </c>
      <c r="G127" s="109">
        <f>'1A. melléklet'!G127+'1B melléklet'!G127</f>
        <v>0</v>
      </c>
      <c r="H127" s="74">
        <v>0</v>
      </c>
      <c r="I127" s="74">
        <v>0</v>
      </c>
      <c r="J127" s="73">
        <f t="shared" ref="J127:J128" si="45">SUM(G127:I127)</f>
        <v>0</v>
      </c>
    </row>
    <row r="128" spans="1:11">
      <c r="A128" s="26" t="s">
        <v>314</v>
      </c>
      <c r="B128" s="27" t="s">
        <v>180</v>
      </c>
      <c r="C128" s="71">
        <f>'1A. melléklet'!C128+'1B melléklet'!C128</f>
        <v>0</v>
      </c>
      <c r="D128" s="72">
        <f t="shared" ref="D128:E128" si="46">SUM(D123:D127)</f>
        <v>0</v>
      </c>
      <c r="E128" s="72">
        <f t="shared" si="46"/>
        <v>0</v>
      </c>
      <c r="F128" s="103">
        <f t="shared" si="22"/>
        <v>0</v>
      </c>
      <c r="G128" s="110">
        <f>'1A. melléklet'!G128+'1B melléklet'!G128</f>
        <v>0</v>
      </c>
      <c r="H128" s="72">
        <f t="shared" ref="H128:I128" si="47">SUM(H123:H127)</f>
        <v>0</v>
      </c>
      <c r="I128" s="72">
        <f t="shared" si="47"/>
        <v>0</v>
      </c>
      <c r="J128" s="73">
        <f t="shared" si="45"/>
        <v>0</v>
      </c>
      <c r="K128" s="41"/>
    </row>
    <row r="129" spans="1:11">
      <c r="A129" s="26" t="s">
        <v>181</v>
      </c>
      <c r="B129" s="27" t="s">
        <v>182</v>
      </c>
      <c r="C129" s="71">
        <f>'1A. melléklet'!C129+'1B melléklet'!C129</f>
        <v>0</v>
      </c>
      <c r="D129" s="72">
        <v>0</v>
      </c>
      <c r="E129" s="72">
        <v>0</v>
      </c>
      <c r="F129" s="103">
        <v>0</v>
      </c>
      <c r="G129" s="110">
        <f>'1A. melléklet'!G129+'1B melléklet'!G129</f>
        <v>0</v>
      </c>
      <c r="H129" s="72">
        <v>0</v>
      </c>
      <c r="I129" s="72">
        <v>0</v>
      </c>
      <c r="J129" s="73">
        <v>0</v>
      </c>
      <c r="K129" s="41"/>
    </row>
    <row r="130" spans="1:11">
      <c r="A130" s="13" t="s">
        <v>498</v>
      </c>
      <c r="B130" s="7" t="s">
        <v>497</v>
      </c>
      <c r="C130" s="71">
        <f>'1A. melléklet'!C130+'1B melléklet'!C130</f>
        <v>0</v>
      </c>
      <c r="D130" s="72">
        <v>0</v>
      </c>
      <c r="E130" s="72">
        <v>0</v>
      </c>
      <c r="F130" s="104">
        <f t="shared" si="22"/>
        <v>0</v>
      </c>
      <c r="G130" s="110">
        <f>'1A. melléklet'!G130+'1B melléklet'!G130</f>
        <v>0</v>
      </c>
      <c r="H130" s="72">
        <v>0</v>
      </c>
      <c r="I130" s="72">
        <v>0</v>
      </c>
      <c r="J130" s="71">
        <f t="shared" ref="J130:J131" si="48">SUM(G130:I130)</f>
        <v>0</v>
      </c>
    </row>
    <row r="131" spans="1:11" ht="15.75">
      <c r="A131" s="57" t="s">
        <v>344</v>
      </c>
      <c r="B131" s="58" t="s">
        <v>183</v>
      </c>
      <c r="C131" s="79">
        <f>C122+C128+C129+C130</f>
        <v>2348737</v>
      </c>
      <c r="D131" s="81">
        <f t="shared" ref="D131:E131" si="49">D122+D128+D130</f>
        <v>0</v>
      </c>
      <c r="E131" s="81">
        <f t="shared" si="49"/>
        <v>0</v>
      </c>
      <c r="F131" s="106">
        <f t="shared" si="22"/>
        <v>2348737</v>
      </c>
      <c r="G131" s="111">
        <f>G122+G128+G129+G130</f>
        <v>2348737</v>
      </c>
      <c r="H131" s="81">
        <f t="shared" ref="H131:I131" si="50">H122+H128+H130</f>
        <v>0</v>
      </c>
      <c r="I131" s="81">
        <f t="shared" si="50"/>
        <v>0</v>
      </c>
      <c r="J131" s="79">
        <f t="shared" si="48"/>
        <v>2348737</v>
      </c>
      <c r="K131" s="41"/>
    </row>
    <row r="132" spans="1:11" ht="15.75">
      <c r="A132" s="59" t="s">
        <v>380</v>
      </c>
      <c r="B132" s="59"/>
      <c r="C132" s="82">
        <f>C101+C131</f>
        <v>290487195</v>
      </c>
      <c r="D132" s="83">
        <f>D101+D131</f>
        <v>300000</v>
      </c>
      <c r="E132" s="83">
        <f>E101+E131</f>
        <v>9000</v>
      </c>
      <c r="F132" s="107">
        <f>SUM(C132:E132)</f>
        <v>290796195</v>
      </c>
      <c r="G132" s="114">
        <f>G101+G131</f>
        <v>305756429</v>
      </c>
      <c r="H132" s="83">
        <f>H101+H131</f>
        <v>300000</v>
      </c>
      <c r="I132" s="83">
        <f>I101+I131</f>
        <v>9000</v>
      </c>
      <c r="J132" s="82">
        <f>SUM(G132:I132)</f>
        <v>306065429</v>
      </c>
      <c r="K132" s="41"/>
    </row>
  </sheetData>
  <mergeCells count="5">
    <mergeCell ref="C1:K1"/>
    <mergeCell ref="A3:F3"/>
    <mergeCell ref="A4:F4"/>
    <mergeCell ref="C6:F6"/>
    <mergeCell ref="G6:J6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99"/>
  <sheetViews>
    <sheetView topLeftCell="B1" workbookViewId="0">
      <selection activeCell="B1" sqref="B1:J1"/>
    </sheetView>
  </sheetViews>
  <sheetFormatPr defaultRowHeight="15"/>
  <cols>
    <col min="1" max="1" width="92.5703125" customWidth="1"/>
    <col min="3" max="3" width="14.140625" bestFit="1" customWidth="1"/>
    <col min="4" max="4" width="14.140625" customWidth="1"/>
    <col min="5" max="5" width="15.85546875" customWidth="1"/>
    <col min="6" max="6" width="14" customWidth="1"/>
    <col min="7" max="7" width="14.140625" style="135" bestFit="1" customWidth="1"/>
    <col min="8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>
      <c r="B1" s="157" t="s">
        <v>519</v>
      </c>
      <c r="C1" s="157"/>
      <c r="D1" s="157"/>
      <c r="E1" s="157"/>
      <c r="F1" s="157"/>
      <c r="G1" s="157"/>
      <c r="H1" s="157"/>
      <c r="I1" s="157"/>
      <c r="J1" s="157"/>
    </row>
    <row r="3" spans="1:10" ht="24" customHeight="1">
      <c r="A3" s="151" t="s">
        <v>502</v>
      </c>
      <c r="B3" s="158"/>
      <c r="C3" s="158"/>
      <c r="D3" s="158"/>
      <c r="E3" s="158"/>
      <c r="F3" s="153"/>
    </row>
    <row r="4" spans="1:10" ht="24" customHeight="1">
      <c r="A4" s="154" t="s">
        <v>477</v>
      </c>
      <c r="B4" s="152"/>
      <c r="C4" s="152"/>
      <c r="D4" s="152"/>
      <c r="E4" s="152"/>
      <c r="F4" s="153"/>
      <c r="H4" s="38"/>
    </row>
    <row r="5" spans="1:10" ht="18">
      <c r="A5" s="44"/>
    </row>
    <row r="6" spans="1:10">
      <c r="A6" s="40" t="s">
        <v>501</v>
      </c>
      <c r="C6" s="149" t="s">
        <v>465</v>
      </c>
      <c r="D6" s="149"/>
      <c r="E6" s="149"/>
      <c r="F6" s="150"/>
      <c r="G6" s="156" t="s">
        <v>515</v>
      </c>
      <c r="H6" s="149"/>
      <c r="I6" s="149"/>
      <c r="J6" s="149"/>
    </row>
    <row r="7" spans="1:10" ht="45">
      <c r="A7" s="2" t="s">
        <v>14</v>
      </c>
      <c r="B7" s="3" t="s">
        <v>5</v>
      </c>
      <c r="C7" s="45" t="s">
        <v>435</v>
      </c>
      <c r="D7" s="45" t="s">
        <v>436</v>
      </c>
      <c r="E7" s="45" t="s">
        <v>8</v>
      </c>
      <c r="F7" s="102" t="s">
        <v>2</v>
      </c>
      <c r="G7" s="137" t="s">
        <v>435</v>
      </c>
      <c r="H7" s="45" t="s">
        <v>436</v>
      </c>
      <c r="I7" s="45" t="s">
        <v>8</v>
      </c>
      <c r="J7" s="46" t="s">
        <v>2</v>
      </c>
    </row>
    <row r="8" spans="1:10" ht="15" customHeight="1">
      <c r="A8" s="21" t="s">
        <v>184</v>
      </c>
      <c r="B8" s="6" t="s">
        <v>185</v>
      </c>
      <c r="C8" s="39">
        <v>16994381</v>
      </c>
      <c r="D8" s="39">
        <v>0</v>
      </c>
      <c r="E8" s="39">
        <v>0</v>
      </c>
      <c r="F8" s="115">
        <f>SUM(C8:E8)</f>
        <v>16994381</v>
      </c>
      <c r="G8" s="138">
        <v>71987298</v>
      </c>
      <c r="H8" s="39">
        <v>0</v>
      </c>
      <c r="I8" s="39">
        <v>0</v>
      </c>
      <c r="J8" s="39">
        <f>SUM(G8:I8)</f>
        <v>71987298</v>
      </c>
    </row>
    <row r="9" spans="1:10" ht="15" customHeight="1">
      <c r="A9" s="5" t="s">
        <v>186</v>
      </c>
      <c r="B9" s="6" t="s">
        <v>187</v>
      </c>
      <c r="C9" s="39">
        <v>19665870</v>
      </c>
      <c r="D9" s="39">
        <v>0</v>
      </c>
      <c r="E9" s="39">
        <v>0</v>
      </c>
      <c r="F9" s="115">
        <f t="shared" ref="F9:F73" si="0">SUM(C9:E9)</f>
        <v>19665870</v>
      </c>
      <c r="G9" s="138">
        <v>19665870</v>
      </c>
      <c r="H9" s="39">
        <v>0</v>
      </c>
      <c r="I9" s="39">
        <v>0</v>
      </c>
      <c r="J9" s="39">
        <f t="shared" ref="J9:J43" si="1">SUM(G9:I9)</f>
        <v>19665870</v>
      </c>
    </row>
    <row r="10" spans="1:10" ht="15" customHeight="1">
      <c r="A10" s="5" t="s">
        <v>188</v>
      </c>
      <c r="B10" s="6" t="s">
        <v>189</v>
      </c>
      <c r="C10" s="39">
        <v>20258172</v>
      </c>
      <c r="D10" s="39">
        <v>0</v>
      </c>
      <c r="E10" s="39">
        <v>0</v>
      </c>
      <c r="F10" s="115">
        <f t="shared" si="0"/>
        <v>20258172</v>
      </c>
      <c r="G10" s="138">
        <v>20258172</v>
      </c>
      <c r="H10" s="39">
        <v>0</v>
      </c>
      <c r="I10" s="39">
        <v>0</v>
      </c>
      <c r="J10" s="39">
        <f t="shared" si="1"/>
        <v>20258172</v>
      </c>
    </row>
    <row r="11" spans="1:10" ht="15" customHeight="1">
      <c r="A11" s="5" t="s">
        <v>190</v>
      </c>
      <c r="B11" s="6" t="s">
        <v>191</v>
      </c>
      <c r="C11" s="39">
        <v>1800000</v>
      </c>
      <c r="D11" s="39">
        <v>0</v>
      </c>
      <c r="E11" s="39">
        <v>0</v>
      </c>
      <c r="F11" s="115">
        <f t="shared" si="0"/>
        <v>1800000</v>
      </c>
      <c r="G11" s="138">
        <v>1800000</v>
      </c>
      <c r="H11" s="39">
        <v>0</v>
      </c>
      <c r="I11" s="39">
        <v>0</v>
      </c>
      <c r="J11" s="39">
        <f t="shared" si="1"/>
        <v>1800000</v>
      </c>
    </row>
    <row r="12" spans="1:10" ht="15" customHeight="1">
      <c r="A12" s="5" t="s">
        <v>192</v>
      </c>
      <c r="B12" s="6" t="s">
        <v>193</v>
      </c>
      <c r="C12" s="39">
        <v>0</v>
      </c>
      <c r="D12" s="39">
        <v>0</v>
      </c>
      <c r="E12" s="39">
        <v>0</v>
      </c>
      <c r="F12" s="115">
        <f t="shared" si="0"/>
        <v>0</v>
      </c>
      <c r="G12" s="138">
        <v>0</v>
      </c>
      <c r="H12" s="39">
        <v>0</v>
      </c>
      <c r="I12" s="39">
        <v>0</v>
      </c>
      <c r="J12" s="39">
        <f t="shared" si="1"/>
        <v>0</v>
      </c>
    </row>
    <row r="13" spans="1:10" ht="15" customHeight="1">
      <c r="A13" s="5" t="s">
        <v>474</v>
      </c>
      <c r="B13" s="6" t="s">
        <v>194</v>
      </c>
      <c r="C13" s="39">
        <v>0</v>
      </c>
      <c r="D13" s="39">
        <v>0</v>
      </c>
      <c r="E13" s="39">
        <v>0</v>
      </c>
      <c r="F13" s="115">
        <f t="shared" si="0"/>
        <v>0</v>
      </c>
      <c r="G13" s="138">
        <v>0</v>
      </c>
      <c r="H13" s="39">
        <v>0</v>
      </c>
      <c r="I13" s="39">
        <v>0</v>
      </c>
      <c r="J13" s="39">
        <f t="shared" si="1"/>
        <v>0</v>
      </c>
    </row>
    <row r="14" spans="1:10" s="41" customFormat="1" ht="15" customHeight="1">
      <c r="A14" s="7" t="s">
        <v>382</v>
      </c>
      <c r="B14" s="8" t="s">
        <v>195</v>
      </c>
      <c r="C14" s="42">
        <f>SUM(C8:C13)</f>
        <v>58718423</v>
      </c>
      <c r="D14" s="42">
        <f t="shared" ref="D14:E14" si="2">SUM(D8:D13)</f>
        <v>0</v>
      </c>
      <c r="E14" s="42">
        <f t="shared" si="2"/>
        <v>0</v>
      </c>
      <c r="F14" s="116">
        <f t="shared" si="0"/>
        <v>58718423</v>
      </c>
      <c r="G14" s="139">
        <f>SUM(G8:G13)</f>
        <v>113711340</v>
      </c>
      <c r="H14" s="42">
        <f t="shared" ref="H14:I14" si="3">SUM(H8:H13)</f>
        <v>0</v>
      </c>
      <c r="I14" s="42">
        <f t="shared" si="3"/>
        <v>0</v>
      </c>
      <c r="J14" s="42">
        <f t="shared" si="1"/>
        <v>113711340</v>
      </c>
    </row>
    <row r="15" spans="1:10" ht="15" customHeight="1">
      <c r="A15" s="5" t="s">
        <v>196</v>
      </c>
      <c r="B15" s="6" t="s">
        <v>197</v>
      </c>
      <c r="C15" s="39">
        <v>0</v>
      </c>
      <c r="D15" s="39">
        <v>0</v>
      </c>
      <c r="E15" s="39">
        <v>0</v>
      </c>
      <c r="F15" s="115">
        <f t="shared" si="0"/>
        <v>0</v>
      </c>
      <c r="G15" s="138">
        <v>0</v>
      </c>
      <c r="H15" s="39">
        <v>0</v>
      </c>
      <c r="I15" s="39">
        <v>0</v>
      </c>
      <c r="J15" s="39">
        <f t="shared" si="1"/>
        <v>0</v>
      </c>
    </row>
    <row r="16" spans="1:10" ht="15" customHeight="1">
      <c r="A16" s="5" t="s">
        <v>198</v>
      </c>
      <c r="B16" s="6" t="s">
        <v>199</v>
      </c>
      <c r="C16" s="39">
        <v>0</v>
      </c>
      <c r="D16" s="39">
        <v>0</v>
      </c>
      <c r="E16" s="39">
        <v>0</v>
      </c>
      <c r="F16" s="115">
        <f t="shared" si="0"/>
        <v>0</v>
      </c>
      <c r="G16" s="138">
        <v>0</v>
      </c>
      <c r="H16" s="39">
        <v>0</v>
      </c>
      <c r="I16" s="39">
        <v>0</v>
      </c>
      <c r="J16" s="39">
        <f t="shared" si="1"/>
        <v>0</v>
      </c>
    </row>
    <row r="17" spans="1:10" ht="15" customHeight="1">
      <c r="A17" s="5" t="s">
        <v>345</v>
      </c>
      <c r="B17" s="6" t="s">
        <v>200</v>
      </c>
      <c r="C17" s="39">
        <v>0</v>
      </c>
      <c r="D17" s="39">
        <v>0</v>
      </c>
      <c r="E17" s="39">
        <v>0</v>
      </c>
      <c r="F17" s="115">
        <f t="shared" si="0"/>
        <v>0</v>
      </c>
      <c r="G17" s="138">
        <v>0</v>
      </c>
      <c r="H17" s="39">
        <v>0</v>
      </c>
      <c r="I17" s="39">
        <v>0</v>
      </c>
      <c r="J17" s="39">
        <f t="shared" si="1"/>
        <v>0</v>
      </c>
    </row>
    <row r="18" spans="1:10" ht="15" customHeight="1">
      <c r="A18" s="5" t="s">
        <v>346</v>
      </c>
      <c r="B18" s="6" t="s">
        <v>201</v>
      </c>
      <c r="C18" s="39">
        <v>0</v>
      </c>
      <c r="D18" s="39">
        <v>0</v>
      </c>
      <c r="E18" s="39">
        <v>0</v>
      </c>
      <c r="F18" s="115">
        <f t="shared" si="0"/>
        <v>0</v>
      </c>
      <c r="G18" s="138">
        <v>0</v>
      </c>
      <c r="H18" s="39">
        <v>0</v>
      </c>
      <c r="I18" s="39">
        <v>0</v>
      </c>
      <c r="J18" s="39">
        <f t="shared" si="1"/>
        <v>0</v>
      </c>
    </row>
    <row r="19" spans="1:10" ht="15" customHeight="1">
      <c r="A19" s="5" t="s">
        <v>347</v>
      </c>
      <c r="B19" s="6" t="s">
        <v>202</v>
      </c>
      <c r="C19" s="39">
        <v>45286058</v>
      </c>
      <c r="D19" s="39">
        <v>0</v>
      </c>
      <c r="E19" s="39">
        <v>0</v>
      </c>
      <c r="F19" s="115">
        <f t="shared" si="0"/>
        <v>45286058</v>
      </c>
      <c r="G19" s="138">
        <v>5562375</v>
      </c>
      <c r="H19" s="39">
        <v>0</v>
      </c>
      <c r="I19" s="39">
        <v>0</v>
      </c>
      <c r="J19" s="39">
        <f t="shared" si="1"/>
        <v>5562375</v>
      </c>
    </row>
    <row r="20" spans="1:10" s="41" customFormat="1" ht="15" customHeight="1">
      <c r="A20" s="27" t="s">
        <v>383</v>
      </c>
      <c r="B20" s="30" t="s">
        <v>203</v>
      </c>
      <c r="C20" s="51">
        <f>SUM(C14:C19)</f>
        <v>104004481</v>
      </c>
      <c r="D20" s="51">
        <f t="shared" ref="D20:E20" si="4">SUM(D14:D19)</f>
        <v>0</v>
      </c>
      <c r="E20" s="51">
        <f t="shared" si="4"/>
        <v>0</v>
      </c>
      <c r="F20" s="116">
        <f t="shared" si="0"/>
        <v>104004481</v>
      </c>
      <c r="G20" s="140">
        <f>SUM(G14:G19)</f>
        <v>119273715</v>
      </c>
      <c r="H20" s="51">
        <f t="shared" ref="H20:I20" si="5">SUM(H14:H19)</f>
        <v>0</v>
      </c>
      <c r="I20" s="51">
        <f t="shared" si="5"/>
        <v>0</v>
      </c>
      <c r="J20" s="42">
        <f t="shared" si="1"/>
        <v>119273715</v>
      </c>
    </row>
    <row r="21" spans="1:10" ht="15" customHeight="1">
      <c r="A21" s="5" t="s">
        <v>351</v>
      </c>
      <c r="B21" s="6" t="s">
        <v>212</v>
      </c>
      <c r="C21" s="39">
        <v>0</v>
      </c>
      <c r="D21" s="39">
        <v>0</v>
      </c>
      <c r="E21" s="39">
        <v>0</v>
      </c>
      <c r="F21" s="115">
        <f t="shared" si="0"/>
        <v>0</v>
      </c>
      <c r="G21" s="138">
        <v>0</v>
      </c>
      <c r="H21" s="39">
        <v>0</v>
      </c>
      <c r="I21" s="39">
        <v>0</v>
      </c>
      <c r="J21" s="39">
        <f t="shared" si="1"/>
        <v>0</v>
      </c>
    </row>
    <row r="22" spans="1:10" ht="15" customHeight="1">
      <c r="A22" s="5" t="s">
        <v>352</v>
      </c>
      <c r="B22" s="6" t="s">
        <v>213</v>
      </c>
      <c r="C22" s="39">
        <v>0</v>
      </c>
      <c r="D22" s="39">
        <v>0</v>
      </c>
      <c r="E22" s="39">
        <v>0</v>
      </c>
      <c r="F22" s="115">
        <f t="shared" si="0"/>
        <v>0</v>
      </c>
      <c r="G22" s="138">
        <v>0</v>
      </c>
      <c r="H22" s="39">
        <v>0</v>
      </c>
      <c r="I22" s="39">
        <v>0</v>
      </c>
      <c r="J22" s="39">
        <f t="shared" si="1"/>
        <v>0</v>
      </c>
    </row>
    <row r="23" spans="1:10" s="41" customFormat="1" ht="15" customHeight="1">
      <c r="A23" s="7" t="s">
        <v>385</v>
      </c>
      <c r="B23" s="8" t="s">
        <v>214</v>
      </c>
      <c r="C23" s="42">
        <v>0</v>
      </c>
      <c r="D23" s="42">
        <f t="shared" ref="D23:E23" si="6">SUM(D21:D22)</f>
        <v>0</v>
      </c>
      <c r="E23" s="42">
        <f t="shared" si="6"/>
        <v>0</v>
      </c>
      <c r="F23" s="116">
        <f t="shared" si="0"/>
        <v>0</v>
      </c>
      <c r="G23" s="139">
        <v>0</v>
      </c>
      <c r="H23" s="42">
        <f t="shared" ref="H23:I23" si="7">SUM(H21:H22)</f>
        <v>0</v>
      </c>
      <c r="I23" s="42">
        <f t="shared" si="7"/>
        <v>0</v>
      </c>
      <c r="J23" s="42">
        <f t="shared" si="1"/>
        <v>0</v>
      </c>
    </row>
    <row r="24" spans="1:10" ht="15" customHeight="1">
      <c r="A24" s="7" t="s">
        <v>353</v>
      </c>
      <c r="B24" s="8" t="s">
        <v>215</v>
      </c>
      <c r="C24" s="42">
        <v>0</v>
      </c>
      <c r="D24" s="42">
        <v>0</v>
      </c>
      <c r="E24" s="42">
        <v>0</v>
      </c>
      <c r="F24" s="116">
        <f t="shared" si="0"/>
        <v>0</v>
      </c>
      <c r="G24" s="139">
        <v>0</v>
      </c>
      <c r="H24" s="42">
        <v>0</v>
      </c>
      <c r="I24" s="42">
        <v>0</v>
      </c>
      <c r="J24" s="42">
        <f t="shared" si="1"/>
        <v>0</v>
      </c>
    </row>
    <row r="25" spans="1:10" ht="15" customHeight="1">
      <c r="A25" s="7" t="s">
        <v>354</v>
      </c>
      <c r="B25" s="8" t="s">
        <v>216</v>
      </c>
      <c r="C25" s="42">
        <v>0</v>
      </c>
      <c r="D25" s="42">
        <v>0</v>
      </c>
      <c r="E25" s="42">
        <v>0</v>
      </c>
      <c r="F25" s="116">
        <f t="shared" si="0"/>
        <v>0</v>
      </c>
      <c r="G25" s="139">
        <v>0</v>
      </c>
      <c r="H25" s="42">
        <v>0</v>
      </c>
      <c r="I25" s="42">
        <v>0</v>
      </c>
      <c r="J25" s="42">
        <f t="shared" si="1"/>
        <v>0</v>
      </c>
    </row>
    <row r="26" spans="1:10" ht="15" customHeight="1">
      <c r="A26" s="7" t="s">
        <v>355</v>
      </c>
      <c r="B26" s="8" t="s">
        <v>217</v>
      </c>
      <c r="C26" s="42">
        <v>630000</v>
      </c>
      <c r="D26" s="42">
        <v>0</v>
      </c>
      <c r="E26" s="42">
        <v>0</v>
      </c>
      <c r="F26" s="116">
        <f t="shared" si="0"/>
        <v>630000</v>
      </c>
      <c r="G26" s="139">
        <v>630000</v>
      </c>
      <c r="H26" s="42">
        <v>0</v>
      </c>
      <c r="I26" s="42">
        <v>0</v>
      </c>
      <c r="J26" s="42">
        <f t="shared" si="1"/>
        <v>630000</v>
      </c>
    </row>
    <row r="27" spans="1:10" ht="15" customHeight="1">
      <c r="A27" s="5" t="s">
        <v>356</v>
      </c>
      <c r="B27" s="6" t="s">
        <v>218</v>
      </c>
      <c r="C27" s="39">
        <v>5000000</v>
      </c>
      <c r="D27" s="39">
        <v>0</v>
      </c>
      <c r="E27" s="39">
        <v>0</v>
      </c>
      <c r="F27" s="115">
        <f t="shared" si="0"/>
        <v>5000000</v>
      </c>
      <c r="G27" s="138">
        <v>5000000</v>
      </c>
      <c r="H27" s="39">
        <v>0</v>
      </c>
      <c r="I27" s="39">
        <v>0</v>
      </c>
      <c r="J27" s="39">
        <f t="shared" si="1"/>
        <v>5000000</v>
      </c>
    </row>
    <row r="28" spans="1:10" ht="15" customHeight="1">
      <c r="A28" s="5" t="s">
        <v>357</v>
      </c>
      <c r="B28" s="6" t="s">
        <v>219</v>
      </c>
      <c r="C28" s="39">
        <v>0</v>
      </c>
      <c r="D28" s="39">
        <v>0</v>
      </c>
      <c r="E28" s="39">
        <v>0</v>
      </c>
      <c r="F28" s="115">
        <f t="shared" si="0"/>
        <v>0</v>
      </c>
      <c r="G28" s="138">
        <v>0</v>
      </c>
      <c r="H28" s="39">
        <v>0</v>
      </c>
      <c r="I28" s="39">
        <v>0</v>
      </c>
      <c r="J28" s="39">
        <f t="shared" si="1"/>
        <v>0</v>
      </c>
    </row>
    <row r="29" spans="1:10" ht="15" customHeight="1">
      <c r="A29" s="5" t="s">
        <v>220</v>
      </c>
      <c r="B29" s="6" t="s">
        <v>221</v>
      </c>
      <c r="C29" s="39">
        <v>0</v>
      </c>
      <c r="D29" s="39">
        <v>0</v>
      </c>
      <c r="E29" s="39">
        <v>0</v>
      </c>
      <c r="F29" s="115">
        <f t="shared" si="0"/>
        <v>0</v>
      </c>
      <c r="G29" s="138">
        <v>0</v>
      </c>
      <c r="H29" s="39">
        <v>0</v>
      </c>
      <c r="I29" s="39">
        <v>0</v>
      </c>
      <c r="J29" s="39">
        <f t="shared" si="1"/>
        <v>0</v>
      </c>
    </row>
    <row r="30" spans="1:10" ht="15" customHeight="1">
      <c r="A30" s="5" t="s">
        <v>358</v>
      </c>
      <c r="B30" s="6" t="s">
        <v>222</v>
      </c>
      <c r="C30" s="39">
        <v>1600000</v>
      </c>
      <c r="D30" s="39">
        <v>0</v>
      </c>
      <c r="E30" s="39">
        <v>0</v>
      </c>
      <c r="F30" s="115">
        <f t="shared" si="0"/>
        <v>1600000</v>
      </c>
      <c r="G30" s="138">
        <v>1600000</v>
      </c>
      <c r="H30" s="39">
        <v>0</v>
      </c>
      <c r="I30" s="39">
        <v>0</v>
      </c>
      <c r="J30" s="39">
        <f t="shared" si="1"/>
        <v>1600000</v>
      </c>
    </row>
    <row r="31" spans="1:10" ht="15" customHeight="1">
      <c r="A31" s="5" t="s">
        <v>359</v>
      </c>
      <c r="B31" s="6" t="s">
        <v>223</v>
      </c>
      <c r="C31" s="39">
        <v>0</v>
      </c>
      <c r="D31" s="39">
        <v>0</v>
      </c>
      <c r="E31" s="39">
        <v>0</v>
      </c>
      <c r="F31" s="115">
        <f t="shared" si="0"/>
        <v>0</v>
      </c>
      <c r="G31" s="138">
        <v>0</v>
      </c>
      <c r="H31" s="39">
        <v>0</v>
      </c>
      <c r="I31" s="39">
        <v>0</v>
      </c>
      <c r="J31" s="39">
        <f t="shared" si="1"/>
        <v>0</v>
      </c>
    </row>
    <row r="32" spans="1:10" s="41" customFormat="1" ht="15" customHeight="1">
      <c r="A32" s="7" t="s">
        <v>386</v>
      </c>
      <c r="B32" s="8" t="s">
        <v>224</v>
      </c>
      <c r="C32" s="42">
        <f>SUM(C27:C31)</f>
        <v>6600000</v>
      </c>
      <c r="D32" s="42">
        <f t="shared" ref="D32:E32" si="8">SUM(D27:D31)</f>
        <v>0</v>
      </c>
      <c r="E32" s="42">
        <f t="shared" si="8"/>
        <v>0</v>
      </c>
      <c r="F32" s="116">
        <f t="shared" si="0"/>
        <v>6600000</v>
      </c>
      <c r="G32" s="139">
        <f>SUM(G27:G31)</f>
        <v>6600000</v>
      </c>
      <c r="H32" s="42">
        <f t="shared" ref="H32:I32" si="9">SUM(H27:H31)</f>
        <v>0</v>
      </c>
      <c r="I32" s="42">
        <f t="shared" si="9"/>
        <v>0</v>
      </c>
      <c r="J32" s="42">
        <f t="shared" si="1"/>
        <v>6600000</v>
      </c>
    </row>
    <row r="33" spans="1:10" ht="15" customHeight="1">
      <c r="A33" s="7" t="s">
        <v>360</v>
      </c>
      <c r="B33" s="8" t="s">
        <v>225</v>
      </c>
      <c r="C33" s="42">
        <v>165000</v>
      </c>
      <c r="D33" s="42">
        <v>0</v>
      </c>
      <c r="E33" s="42">
        <v>10000</v>
      </c>
      <c r="F33" s="116">
        <f t="shared" si="0"/>
        <v>175000</v>
      </c>
      <c r="G33" s="139">
        <v>165000</v>
      </c>
      <c r="H33" s="42">
        <v>0</v>
      </c>
      <c r="I33" s="42">
        <v>10000</v>
      </c>
      <c r="J33" s="42">
        <f t="shared" si="1"/>
        <v>175000</v>
      </c>
    </row>
    <row r="34" spans="1:10" s="41" customFormat="1" ht="15" customHeight="1">
      <c r="A34" s="27" t="s">
        <v>387</v>
      </c>
      <c r="B34" s="30" t="s">
        <v>226</v>
      </c>
      <c r="C34" s="51">
        <f>C23+C24+C25+C26+C32+C33</f>
        <v>7395000</v>
      </c>
      <c r="D34" s="51">
        <f t="shared" ref="D34:E34" si="10">D23+D24+D25+D26+D32+D33</f>
        <v>0</v>
      </c>
      <c r="E34" s="51">
        <f t="shared" si="10"/>
        <v>10000</v>
      </c>
      <c r="F34" s="117">
        <f t="shared" si="0"/>
        <v>7405000</v>
      </c>
      <c r="G34" s="140">
        <f>G23+G24+G25+G26+G32+G33</f>
        <v>7395000</v>
      </c>
      <c r="H34" s="51">
        <f t="shared" ref="H34:I34" si="11">H23+H24+H25+H26+H32+H33</f>
        <v>0</v>
      </c>
      <c r="I34" s="51">
        <f t="shared" si="11"/>
        <v>10000</v>
      </c>
      <c r="J34" s="51">
        <f t="shared" si="1"/>
        <v>7405000</v>
      </c>
    </row>
    <row r="35" spans="1:10" ht="15" customHeight="1">
      <c r="A35" s="11" t="s">
        <v>227</v>
      </c>
      <c r="B35" s="6" t="s">
        <v>228</v>
      </c>
      <c r="C35" s="39">
        <v>0</v>
      </c>
      <c r="D35" s="39">
        <v>0</v>
      </c>
      <c r="E35" s="39">
        <v>0</v>
      </c>
      <c r="F35" s="115">
        <f t="shared" si="0"/>
        <v>0</v>
      </c>
      <c r="G35" s="138">
        <v>0</v>
      </c>
      <c r="H35" s="39">
        <v>0</v>
      </c>
      <c r="I35" s="39">
        <v>0</v>
      </c>
      <c r="J35" s="39">
        <f t="shared" si="1"/>
        <v>0</v>
      </c>
    </row>
    <row r="36" spans="1:10" ht="15" customHeight="1">
      <c r="A36" s="11" t="s">
        <v>361</v>
      </c>
      <c r="B36" s="6" t="s">
        <v>229</v>
      </c>
      <c r="C36" s="39">
        <v>0</v>
      </c>
      <c r="D36" s="39">
        <v>0</v>
      </c>
      <c r="E36" s="39">
        <v>0</v>
      </c>
      <c r="F36" s="115">
        <f t="shared" si="0"/>
        <v>0</v>
      </c>
      <c r="G36" s="138">
        <v>0</v>
      </c>
      <c r="H36" s="39">
        <v>0</v>
      </c>
      <c r="I36" s="39">
        <v>0</v>
      </c>
      <c r="J36" s="39">
        <f t="shared" si="1"/>
        <v>0</v>
      </c>
    </row>
    <row r="37" spans="1:10" ht="15" customHeight="1">
      <c r="A37" s="11" t="s">
        <v>362</v>
      </c>
      <c r="B37" s="6" t="s">
        <v>230</v>
      </c>
      <c r="C37" s="39">
        <v>700000</v>
      </c>
      <c r="D37" s="39">
        <v>0</v>
      </c>
      <c r="E37" s="39">
        <v>0</v>
      </c>
      <c r="F37" s="115">
        <f t="shared" si="0"/>
        <v>700000</v>
      </c>
      <c r="G37" s="138">
        <v>700000</v>
      </c>
      <c r="H37" s="39">
        <v>0</v>
      </c>
      <c r="I37" s="39">
        <v>0</v>
      </c>
      <c r="J37" s="39">
        <f t="shared" si="1"/>
        <v>700000</v>
      </c>
    </row>
    <row r="38" spans="1:10" ht="15" customHeight="1">
      <c r="A38" s="11" t="s">
        <v>363</v>
      </c>
      <c r="B38" s="6" t="s">
        <v>231</v>
      </c>
      <c r="C38" s="39">
        <v>2970000</v>
      </c>
      <c r="D38" s="39">
        <v>300000</v>
      </c>
      <c r="E38" s="39">
        <v>0</v>
      </c>
      <c r="F38" s="115">
        <f t="shared" si="0"/>
        <v>3270000</v>
      </c>
      <c r="G38" s="138">
        <v>2970000</v>
      </c>
      <c r="H38" s="39">
        <v>300000</v>
      </c>
      <c r="I38" s="39">
        <v>0</v>
      </c>
      <c r="J38" s="39">
        <f t="shared" si="1"/>
        <v>3270000</v>
      </c>
    </row>
    <row r="39" spans="1:10" ht="15" customHeight="1">
      <c r="A39" s="11" t="s">
        <v>232</v>
      </c>
      <c r="B39" s="6" t="s">
        <v>233</v>
      </c>
      <c r="C39" s="39">
        <v>5150000</v>
      </c>
      <c r="D39" s="39">
        <v>0</v>
      </c>
      <c r="E39" s="39">
        <v>0</v>
      </c>
      <c r="F39" s="115">
        <f t="shared" si="0"/>
        <v>5150000</v>
      </c>
      <c r="G39" s="138">
        <v>5150000</v>
      </c>
      <c r="H39" s="39">
        <v>0</v>
      </c>
      <c r="I39" s="39">
        <v>0</v>
      </c>
      <c r="J39" s="39">
        <f t="shared" si="1"/>
        <v>5150000</v>
      </c>
    </row>
    <row r="40" spans="1:10" ht="15" customHeight="1">
      <c r="A40" s="11" t="s">
        <v>234</v>
      </c>
      <c r="B40" s="6" t="s">
        <v>235</v>
      </c>
      <c r="C40" s="39">
        <v>0</v>
      </c>
      <c r="D40" s="39">
        <v>0</v>
      </c>
      <c r="E40" s="39">
        <v>0</v>
      </c>
      <c r="F40" s="115">
        <f t="shared" si="0"/>
        <v>0</v>
      </c>
      <c r="G40" s="138">
        <v>0</v>
      </c>
      <c r="H40" s="39">
        <v>0</v>
      </c>
      <c r="I40" s="39">
        <v>0</v>
      </c>
      <c r="J40" s="39">
        <f t="shared" si="1"/>
        <v>0</v>
      </c>
    </row>
    <row r="41" spans="1:10" ht="15" customHeight="1">
      <c r="A41" s="11" t="s">
        <v>236</v>
      </c>
      <c r="B41" s="6" t="s">
        <v>237</v>
      </c>
      <c r="C41" s="39">
        <v>0</v>
      </c>
      <c r="D41" s="39">
        <v>0</v>
      </c>
      <c r="E41" s="39">
        <v>0</v>
      </c>
      <c r="F41" s="115">
        <f t="shared" si="0"/>
        <v>0</v>
      </c>
      <c r="G41" s="138">
        <v>0</v>
      </c>
      <c r="H41" s="39">
        <v>0</v>
      </c>
      <c r="I41" s="39">
        <v>0</v>
      </c>
      <c r="J41" s="39">
        <f t="shared" si="1"/>
        <v>0</v>
      </c>
    </row>
    <row r="42" spans="1:10" ht="15" customHeight="1">
      <c r="A42" s="11" t="s">
        <v>364</v>
      </c>
      <c r="B42" s="6" t="s">
        <v>238</v>
      </c>
      <c r="C42" s="39">
        <v>0</v>
      </c>
      <c r="D42" s="39">
        <v>0</v>
      </c>
      <c r="E42" s="39">
        <v>0</v>
      </c>
      <c r="F42" s="115">
        <f t="shared" si="0"/>
        <v>0</v>
      </c>
      <c r="G42" s="138">
        <v>0</v>
      </c>
      <c r="H42" s="39">
        <v>0</v>
      </c>
      <c r="I42" s="39">
        <v>0</v>
      </c>
      <c r="J42" s="39">
        <f t="shared" si="1"/>
        <v>0</v>
      </c>
    </row>
    <row r="43" spans="1:10" ht="15" customHeight="1">
      <c r="A43" s="11" t="s">
        <v>365</v>
      </c>
      <c r="B43" s="6" t="s">
        <v>239</v>
      </c>
      <c r="C43" s="39">
        <v>0</v>
      </c>
      <c r="D43" s="39">
        <v>0</v>
      </c>
      <c r="E43" s="39">
        <v>0</v>
      </c>
      <c r="F43" s="115">
        <f t="shared" si="0"/>
        <v>0</v>
      </c>
      <c r="G43" s="138">
        <v>0</v>
      </c>
      <c r="H43" s="39">
        <v>0</v>
      </c>
      <c r="I43" s="39">
        <v>0</v>
      </c>
      <c r="J43" s="39">
        <f t="shared" si="1"/>
        <v>0</v>
      </c>
    </row>
    <row r="44" spans="1:10" ht="15" customHeight="1">
      <c r="A44" s="11" t="s">
        <v>500</v>
      </c>
      <c r="B44" s="6" t="s">
        <v>240</v>
      </c>
      <c r="C44" s="39">
        <v>0</v>
      </c>
      <c r="D44" s="39"/>
      <c r="E44" s="39"/>
      <c r="F44" s="115"/>
      <c r="G44" s="138">
        <v>0</v>
      </c>
      <c r="H44" s="39"/>
      <c r="I44" s="39"/>
      <c r="J44" s="39"/>
    </row>
    <row r="45" spans="1:10" ht="15" customHeight="1">
      <c r="A45" s="11" t="s">
        <v>366</v>
      </c>
      <c r="B45" s="6" t="s">
        <v>499</v>
      </c>
      <c r="C45" s="39">
        <v>0</v>
      </c>
      <c r="D45" s="39">
        <v>0</v>
      </c>
      <c r="E45" s="39">
        <v>0</v>
      </c>
      <c r="F45" s="115">
        <f t="shared" si="0"/>
        <v>0</v>
      </c>
      <c r="G45" s="138">
        <v>0</v>
      </c>
      <c r="H45" s="39">
        <v>0</v>
      </c>
      <c r="I45" s="39">
        <v>0</v>
      </c>
      <c r="J45" s="39">
        <f t="shared" ref="J45:J68" si="12">SUM(G45:I45)</f>
        <v>0</v>
      </c>
    </row>
    <row r="46" spans="1:10" s="41" customFormat="1" ht="15" customHeight="1">
      <c r="A46" s="29" t="s">
        <v>388</v>
      </c>
      <c r="B46" s="30" t="s">
        <v>241</v>
      </c>
      <c r="C46" s="51">
        <f>SUM(C35:C45)</f>
        <v>8820000</v>
      </c>
      <c r="D46" s="51">
        <f t="shared" ref="D46:E46" si="13">SUM(D35:D45)</f>
        <v>300000</v>
      </c>
      <c r="E46" s="51">
        <f t="shared" si="13"/>
        <v>0</v>
      </c>
      <c r="F46" s="117">
        <f t="shared" si="0"/>
        <v>9120000</v>
      </c>
      <c r="G46" s="140">
        <f>SUM(G35:G45)</f>
        <v>8820000</v>
      </c>
      <c r="H46" s="51">
        <f t="shared" ref="H46:I46" si="14">SUM(H35:H45)</f>
        <v>300000</v>
      </c>
      <c r="I46" s="51">
        <f t="shared" si="14"/>
        <v>0</v>
      </c>
      <c r="J46" s="51">
        <f t="shared" si="12"/>
        <v>9120000</v>
      </c>
    </row>
    <row r="47" spans="1:10" ht="15" customHeight="1">
      <c r="A47" s="11" t="s">
        <v>250</v>
      </c>
      <c r="B47" s="6" t="s">
        <v>251</v>
      </c>
      <c r="C47" s="39">
        <v>0</v>
      </c>
      <c r="D47" s="39">
        <v>0</v>
      </c>
      <c r="E47" s="39">
        <v>0</v>
      </c>
      <c r="F47" s="115">
        <f t="shared" si="0"/>
        <v>0</v>
      </c>
      <c r="G47" s="138">
        <v>0</v>
      </c>
      <c r="H47" s="39">
        <v>0</v>
      </c>
      <c r="I47" s="39">
        <v>0</v>
      </c>
      <c r="J47" s="39">
        <f t="shared" si="12"/>
        <v>0</v>
      </c>
    </row>
    <row r="48" spans="1:10" ht="15" customHeight="1">
      <c r="A48" s="5" t="s">
        <v>370</v>
      </c>
      <c r="B48" s="6" t="s">
        <v>252</v>
      </c>
      <c r="C48" s="39">
        <v>0</v>
      </c>
      <c r="D48" s="39">
        <v>0</v>
      </c>
      <c r="E48" s="39">
        <v>0</v>
      </c>
      <c r="F48" s="115">
        <f t="shared" si="0"/>
        <v>0</v>
      </c>
      <c r="G48" s="138">
        <v>0</v>
      </c>
      <c r="H48" s="39">
        <v>0</v>
      </c>
      <c r="I48" s="39">
        <v>0</v>
      </c>
      <c r="J48" s="39">
        <f t="shared" si="12"/>
        <v>0</v>
      </c>
    </row>
    <row r="49" spans="1:10" ht="15" customHeight="1">
      <c r="A49" s="11" t="s">
        <v>371</v>
      </c>
      <c r="B49" s="6" t="s">
        <v>475</v>
      </c>
      <c r="C49" s="39">
        <v>0</v>
      </c>
      <c r="D49" s="39">
        <v>0</v>
      </c>
      <c r="E49" s="39">
        <v>0</v>
      </c>
      <c r="F49" s="115">
        <f t="shared" si="0"/>
        <v>0</v>
      </c>
      <c r="G49" s="138">
        <v>0</v>
      </c>
      <c r="H49" s="39">
        <v>0</v>
      </c>
      <c r="I49" s="39">
        <v>0</v>
      </c>
      <c r="J49" s="39">
        <f t="shared" si="12"/>
        <v>0</v>
      </c>
    </row>
    <row r="50" spans="1:10" s="41" customFormat="1" ht="15" customHeight="1">
      <c r="A50" s="27" t="s">
        <v>390</v>
      </c>
      <c r="B50" s="30" t="s">
        <v>253</v>
      </c>
      <c r="C50" s="51">
        <f>SUM(C47:C49)</f>
        <v>0</v>
      </c>
      <c r="D50" s="51">
        <f t="shared" ref="D50:E50" si="15">SUM(D47:D49)</f>
        <v>0</v>
      </c>
      <c r="E50" s="51">
        <f t="shared" si="15"/>
        <v>0</v>
      </c>
      <c r="F50" s="117">
        <f t="shared" si="0"/>
        <v>0</v>
      </c>
      <c r="G50" s="140">
        <f>SUM(G47:G49)</f>
        <v>0</v>
      </c>
      <c r="H50" s="51">
        <f t="shared" ref="H50:I50" si="16">SUM(H47:H49)</f>
        <v>0</v>
      </c>
      <c r="I50" s="51">
        <f t="shared" si="16"/>
        <v>0</v>
      </c>
      <c r="J50" s="51">
        <f t="shared" si="12"/>
        <v>0</v>
      </c>
    </row>
    <row r="51" spans="1:10" s="41" customFormat="1" ht="15" customHeight="1">
      <c r="A51" s="84" t="s">
        <v>9</v>
      </c>
      <c r="B51" s="88"/>
      <c r="C51" s="90">
        <f>C20+C34+C46+C50</f>
        <v>120219481</v>
      </c>
      <c r="D51" s="90">
        <f t="shared" ref="D51:E51" si="17">D20+D34+D46+D50</f>
        <v>300000</v>
      </c>
      <c r="E51" s="90">
        <f t="shared" si="17"/>
        <v>10000</v>
      </c>
      <c r="F51" s="118">
        <f t="shared" si="0"/>
        <v>120529481</v>
      </c>
      <c r="G51" s="141">
        <f>G20+G34+G46+G50</f>
        <v>135488715</v>
      </c>
      <c r="H51" s="90">
        <f t="shared" ref="H51:I51" si="18">H20+H34+H46+H50</f>
        <v>300000</v>
      </c>
      <c r="I51" s="90">
        <f t="shared" si="18"/>
        <v>10000</v>
      </c>
      <c r="J51" s="89">
        <f t="shared" si="12"/>
        <v>135798715</v>
      </c>
    </row>
    <row r="52" spans="1:10" ht="15" customHeight="1">
      <c r="A52" s="5" t="s">
        <v>204</v>
      </c>
      <c r="B52" s="6" t="s">
        <v>205</v>
      </c>
      <c r="C52" s="39">
        <v>0</v>
      </c>
      <c r="D52" s="39">
        <v>0</v>
      </c>
      <c r="E52" s="39">
        <v>0</v>
      </c>
      <c r="F52" s="115">
        <f t="shared" si="0"/>
        <v>0</v>
      </c>
      <c r="G52" s="138">
        <v>0</v>
      </c>
      <c r="H52" s="39">
        <v>0</v>
      </c>
      <c r="I52" s="39">
        <v>0</v>
      </c>
      <c r="J52" s="39">
        <f t="shared" si="12"/>
        <v>0</v>
      </c>
    </row>
    <row r="53" spans="1:10" ht="15" customHeight="1">
      <c r="A53" s="5" t="s">
        <v>206</v>
      </c>
      <c r="B53" s="6" t="s">
        <v>207</v>
      </c>
      <c r="C53" s="39">
        <v>0</v>
      </c>
      <c r="D53" s="39">
        <v>0</v>
      </c>
      <c r="E53" s="39">
        <v>0</v>
      </c>
      <c r="F53" s="115">
        <f t="shared" si="0"/>
        <v>0</v>
      </c>
      <c r="G53" s="138">
        <v>0</v>
      </c>
      <c r="H53" s="39">
        <v>0</v>
      </c>
      <c r="I53" s="39">
        <v>0</v>
      </c>
      <c r="J53" s="39">
        <f t="shared" si="12"/>
        <v>0</v>
      </c>
    </row>
    <row r="54" spans="1:10" ht="15" customHeight="1">
      <c r="A54" s="5" t="s">
        <v>348</v>
      </c>
      <c r="B54" s="6" t="s">
        <v>208</v>
      </c>
      <c r="C54" s="39">
        <v>0</v>
      </c>
      <c r="D54" s="39">
        <v>0</v>
      </c>
      <c r="E54" s="39">
        <v>0</v>
      </c>
      <c r="F54" s="115">
        <f t="shared" si="0"/>
        <v>0</v>
      </c>
      <c r="G54" s="138">
        <v>0</v>
      </c>
      <c r="H54" s="39">
        <v>0</v>
      </c>
      <c r="I54" s="39">
        <v>0</v>
      </c>
      <c r="J54" s="39">
        <f t="shared" si="12"/>
        <v>0</v>
      </c>
    </row>
    <row r="55" spans="1:10" ht="15" customHeight="1">
      <c r="A55" s="5" t="s">
        <v>349</v>
      </c>
      <c r="B55" s="6" t="s">
        <v>209</v>
      </c>
      <c r="C55" s="39">
        <v>0</v>
      </c>
      <c r="D55" s="39">
        <v>0</v>
      </c>
      <c r="E55" s="39">
        <v>0</v>
      </c>
      <c r="F55" s="115">
        <f t="shared" si="0"/>
        <v>0</v>
      </c>
      <c r="G55" s="138">
        <v>0</v>
      </c>
      <c r="H55" s="39">
        <v>0</v>
      </c>
      <c r="I55" s="39">
        <v>0</v>
      </c>
      <c r="J55" s="39">
        <f t="shared" si="12"/>
        <v>0</v>
      </c>
    </row>
    <row r="56" spans="1:10" ht="15" customHeight="1">
      <c r="A56" s="5" t="s">
        <v>350</v>
      </c>
      <c r="B56" s="6" t="s">
        <v>210</v>
      </c>
      <c r="C56" s="39">
        <v>1351547</v>
      </c>
      <c r="D56" s="39">
        <v>0</v>
      </c>
      <c r="E56" s="39">
        <v>0</v>
      </c>
      <c r="F56" s="115">
        <f t="shared" si="0"/>
        <v>1351547</v>
      </c>
      <c r="G56" s="138">
        <v>1351547</v>
      </c>
      <c r="H56" s="39">
        <v>0</v>
      </c>
      <c r="I56" s="39">
        <v>0</v>
      </c>
      <c r="J56" s="39">
        <f t="shared" si="12"/>
        <v>1351547</v>
      </c>
    </row>
    <row r="57" spans="1:10" s="41" customFormat="1" ht="15" customHeight="1">
      <c r="A57" s="27" t="s">
        <v>384</v>
      </c>
      <c r="B57" s="30" t="s">
        <v>211</v>
      </c>
      <c r="C57" s="42">
        <f>SUM(C52:C56)</f>
        <v>1351547</v>
      </c>
      <c r="D57" s="42">
        <f t="shared" ref="D57:E57" si="19">SUM(D52:D56)</f>
        <v>0</v>
      </c>
      <c r="E57" s="42">
        <f t="shared" si="19"/>
        <v>0</v>
      </c>
      <c r="F57" s="116">
        <f t="shared" si="0"/>
        <v>1351547</v>
      </c>
      <c r="G57" s="139">
        <f>SUM(G52:G56)</f>
        <v>1351547</v>
      </c>
      <c r="H57" s="42">
        <f t="shared" ref="H57:I57" si="20">SUM(H52:H56)</f>
        <v>0</v>
      </c>
      <c r="I57" s="42">
        <f t="shared" si="20"/>
        <v>0</v>
      </c>
      <c r="J57" s="42">
        <f t="shared" si="12"/>
        <v>1351547</v>
      </c>
    </row>
    <row r="58" spans="1:10" ht="15" customHeight="1">
      <c r="A58" s="11" t="s">
        <v>367</v>
      </c>
      <c r="B58" s="6" t="s">
        <v>242</v>
      </c>
      <c r="C58" s="39">
        <v>0</v>
      </c>
      <c r="D58" s="39">
        <v>0</v>
      </c>
      <c r="E58" s="39">
        <v>0</v>
      </c>
      <c r="F58" s="115">
        <f t="shared" si="0"/>
        <v>0</v>
      </c>
      <c r="G58" s="138">
        <v>0</v>
      </c>
      <c r="H58" s="39">
        <v>0</v>
      </c>
      <c r="I58" s="39">
        <v>0</v>
      </c>
      <c r="J58" s="39">
        <f t="shared" si="12"/>
        <v>0</v>
      </c>
    </row>
    <row r="59" spans="1:10" ht="15" customHeight="1">
      <c r="A59" s="11" t="s">
        <v>368</v>
      </c>
      <c r="B59" s="6" t="s">
        <v>243</v>
      </c>
      <c r="C59" s="39">
        <v>0</v>
      </c>
      <c r="D59" s="39">
        <v>0</v>
      </c>
      <c r="E59" s="39">
        <v>0</v>
      </c>
      <c r="F59" s="115">
        <f t="shared" si="0"/>
        <v>0</v>
      </c>
      <c r="G59" s="138">
        <v>0</v>
      </c>
      <c r="H59" s="39">
        <v>0</v>
      </c>
      <c r="I59" s="39">
        <v>0</v>
      </c>
      <c r="J59" s="39">
        <f t="shared" si="12"/>
        <v>0</v>
      </c>
    </row>
    <row r="60" spans="1:10" ht="15" customHeight="1">
      <c r="A60" s="11" t="s">
        <v>244</v>
      </c>
      <c r="B60" s="6" t="s">
        <v>245</v>
      </c>
      <c r="C60" s="39">
        <v>0</v>
      </c>
      <c r="D60" s="39">
        <v>0</v>
      </c>
      <c r="E60" s="39">
        <v>0</v>
      </c>
      <c r="F60" s="115">
        <f t="shared" si="0"/>
        <v>0</v>
      </c>
      <c r="G60" s="138">
        <v>0</v>
      </c>
      <c r="H60" s="39">
        <v>0</v>
      </c>
      <c r="I60" s="39">
        <v>0</v>
      </c>
      <c r="J60" s="39">
        <f t="shared" si="12"/>
        <v>0</v>
      </c>
    </row>
    <row r="61" spans="1:10" ht="15" customHeight="1">
      <c r="A61" s="11" t="s">
        <v>369</v>
      </c>
      <c r="B61" s="6" t="s">
        <v>246</v>
      </c>
      <c r="C61" s="39">
        <v>0</v>
      </c>
      <c r="D61" s="39">
        <v>0</v>
      </c>
      <c r="E61" s="39">
        <v>0</v>
      </c>
      <c r="F61" s="115">
        <f t="shared" si="0"/>
        <v>0</v>
      </c>
      <c r="G61" s="138">
        <v>0</v>
      </c>
      <c r="H61" s="39">
        <v>0</v>
      </c>
      <c r="I61" s="39">
        <v>0</v>
      </c>
      <c r="J61" s="39">
        <f t="shared" si="12"/>
        <v>0</v>
      </c>
    </row>
    <row r="62" spans="1:10" ht="15" customHeight="1">
      <c r="A62" s="11" t="s">
        <v>247</v>
      </c>
      <c r="B62" s="6" t="s">
        <v>248</v>
      </c>
      <c r="C62" s="39">
        <v>0</v>
      </c>
      <c r="D62" s="39">
        <v>0</v>
      </c>
      <c r="E62" s="39">
        <v>0</v>
      </c>
      <c r="F62" s="115">
        <f t="shared" si="0"/>
        <v>0</v>
      </c>
      <c r="G62" s="138">
        <v>0</v>
      </c>
      <c r="H62" s="39">
        <v>0</v>
      </c>
      <c r="I62" s="39">
        <v>0</v>
      </c>
      <c r="J62" s="39">
        <f t="shared" si="12"/>
        <v>0</v>
      </c>
    </row>
    <row r="63" spans="1:10" s="41" customFormat="1" ht="15" customHeight="1">
      <c r="A63" s="27" t="s">
        <v>389</v>
      </c>
      <c r="B63" s="30" t="s">
        <v>249</v>
      </c>
      <c r="C63" s="42">
        <f>SUM(C58:C62)</f>
        <v>0</v>
      </c>
      <c r="D63" s="42">
        <f t="shared" ref="D63:E63" si="21">SUM(D58:D62)</f>
        <v>0</v>
      </c>
      <c r="E63" s="42">
        <f t="shared" si="21"/>
        <v>0</v>
      </c>
      <c r="F63" s="116">
        <f t="shared" si="0"/>
        <v>0</v>
      </c>
      <c r="G63" s="139">
        <f>SUM(G58:G62)</f>
        <v>0</v>
      </c>
      <c r="H63" s="42">
        <f t="shared" ref="H63:I63" si="22">SUM(H58:H62)</f>
        <v>0</v>
      </c>
      <c r="I63" s="42">
        <f t="shared" si="22"/>
        <v>0</v>
      </c>
      <c r="J63" s="42">
        <f t="shared" si="12"/>
        <v>0</v>
      </c>
    </row>
    <row r="64" spans="1:10" ht="15" customHeight="1">
      <c r="A64" s="11" t="s">
        <v>254</v>
      </c>
      <c r="B64" s="6" t="s">
        <v>255</v>
      </c>
      <c r="C64" s="39">
        <v>0</v>
      </c>
      <c r="D64" s="39">
        <v>0</v>
      </c>
      <c r="E64" s="39">
        <v>0</v>
      </c>
      <c r="F64" s="115">
        <f t="shared" si="0"/>
        <v>0</v>
      </c>
      <c r="G64" s="138">
        <v>0</v>
      </c>
      <c r="H64" s="39">
        <v>0</v>
      </c>
      <c r="I64" s="39">
        <v>0</v>
      </c>
      <c r="J64" s="39">
        <f t="shared" si="12"/>
        <v>0</v>
      </c>
    </row>
    <row r="65" spans="1:10" ht="15" customHeight="1">
      <c r="A65" s="5" t="s">
        <v>372</v>
      </c>
      <c r="B65" s="6" t="s">
        <v>256</v>
      </c>
      <c r="C65" s="39">
        <v>0</v>
      </c>
      <c r="D65" s="39">
        <v>0</v>
      </c>
      <c r="E65" s="39">
        <v>0</v>
      </c>
      <c r="F65" s="115">
        <f t="shared" si="0"/>
        <v>0</v>
      </c>
      <c r="G65" s="138">
        <v>0</v>
      </c>
      <c r="H65" s="39">
        <v>0</v>
      </c>
      <c r="I65" s="39">
        <v>0</v>
      </c>
      <c r="J65" s="39">
        <f t="shared" si="12"/>
        <v>0</v>
      </c>
    </row>
    <row r="66" spans="1:10" ht="15" customHeight="1">
      <c r="A66" s="11" t="s">
        <v>373</v>
      </c>
      <c r="B66" s="6" t="s">
        <v>257</v>
      </c>
      <c r="C66" s="39">
        <v>0</v>
      </c>
      <c r="D66" s="39">
        <v>0</v>
      </c>
      <c r="E66" s="39">
        <v>0</v>
      </c>
      <c r="F66" s="115">
        <f t="shared" si="0"/>
        <v>0</v>
      </c>
      <c r="G66" s="138">
        <v>0</v>
      </c>
      <c r="H66" s="39">
        <v>0</v>
      </c>
      <c r="I66" s="39">
        <v>0</v>
      </c>
      <c r="J66" s="39">
        <f t="shared" si="12"/>
        <v>0</v>
      </c>
    </row>
    <row r="67" spans="1:10" s="41" customFormat="1" ht="15" customHeight="1">
      <c r="A67" s="27" t="s">
        <v>392</v>
      </c>
      <c r="B67" s="30" t="s">
        <v>258</v>
      </c>
      <c r="C67" s="42">
        <f>SUM(C64:C66)</f>
        <v>0</v>
      </c>
      <c r="D67" s="42">
        <f t="shared" ref="D67:E67" si="23">SUM(D64:D66)</f>
        <v>0</v>
      </c>
      <c r="E67" s="42">
        <f t="shared" si="23"/>
        <v>0</v>
      </c>
      <c r="F67" s="116">
        <f t="shared" si="0"/>
        <v>0</v>
      </c>
      <c r="G67" s="139">
        <f>SUM(G64:G66)</f>
        <v>0</v>
      </c>
      <c r="H67" s="42">
        <f t="shared" ref="H67:I67" si="24">SUM(H64:H66)</f>
        <v>0</v>
      </c>
      <c r="I67" s="42">
        <f t="shared" si="24"/>
        <v>0</v>
      </c>
      <c r="J67" s="42">
        <f t="shared" si="12"/>
        <v>0</v>
      </c>
    </row>
    <row r="68" spans="1:10" s="41" customFormat="1" ht="15" customHeight="1">
      <c r="A68" s="84" t="s">
        <v>10</v>
      </c>
      <c r="B68" s="88"/>
      <c r="C68" s="90">
        <f>C57+C63+C67</f>
        <v>1351547</v>
      </c>
      <c r="D68" s="90">
        <f t="shared" ref="D68:E68" si="25">D57+D63+D67</f>
        <v>0</v>
      </c>
      <c r="E68" s="90">
        <f t="shared" si="25"/>
        <v>0</v>
      </c>
      <c r="F68" s="118">
        <f t="shared" si="0"/>
        <v>1351547</v>
      </c>
      <c r="G68" s="141">
        <f>G57+G63+G67</f>
        <v>1351547</v>
      </c>
      <c r="H68" s="90">
        <f t="shared" ref="H68:I68" si="26">H57+H63+H67</f>
        <v>0</v>
      </c>
      <c r="I68" s="90">
        <f t="shared" si="26"/>
        <v>0</v>
      </c>
      <c r="J68" s="89">
        <f t="shared" si="12"/>
        <v>1351547</v>
      </c>
    </row>
    <row r="69" spans="1:10" s="41" customFormat="1" ht="15.75">
      <c r="A69" s="60" t="s">
        <v>391</v>
      </c>
      <c r="B69" s="54" t="s">
        <v>259</v>
      </c>
      <c r="C69" s="56">
        <f>C20+C34+C46+C50+C57+C63+C67</f>
        <v>121571028</v>
      </c>
      <c r="D69" s="56">
        <f t="shared" ref="D69:E69" si="27">D20+D34+D46+D50+D57+D63+D67</f>
        <v>300000</v>
      </c>
      <c r="E69" s="56">
        <f t="shared" si="27"/>
        <v>10000</v>
      </c>
      <c r="F69" s="119">
        <f>SUM(C69:E69)</f>
        <v>121881028</v>
      </c>
      <c r="G69" s="142">
        <f>G20+G34+G46+G50+G57+G63+G67</f>
        <v>136840262</v>
      </c>
      <c r="H69" s="56">
        <f t="shared" ref="H69:I69" si="28">H20+H34+H46+H50+H57+H63+H67</f>
        <v>300000</v>
      </c>
      <c r="I69" s="56">
        <f t="shared" si="28"/>
        <v>10000</v>
      </c>
      <c r="J69" s="56">
        <f>SUM(G69:I69)</f>
        <v>137150262</v>
      </c>
    </row>
    <row r="70" spans="1:10" s="41" customFormat="1" ht="15.75">
      <c r="A70" s="91" t="s">
        <v>11</v>
      </c>
      <c r="B70" s="92"/>
      <c r="C70" s="93">
        <f>C51-'1A. melléklet'!C76</f>
        <v>34002966</v>
      </c>
      <c r="D70" s="93">
        <f>D51-'1A. melléklet'!D76</f>
        <v>0</v>
      </c>
      <c r="E70" s="93">
        <f>E51-'1A. melléklet'!E76</f>
        <v>1000</v>
      </c>
      <c r="F70" s="120">
        <f>SUM(C70:E70)</f>
        <v>34003966</v>
      </c>
      <c r="G70" s="143">
        <f>G51-'1A. melléklet'!G76</f>
        <v>49272200</v>
      </c>
      <c r="H70" s="93">
        <f>H51-'1A. melléklet'!H76</f>
        <v>0</v>
      </c>
      <c r="I70" s="93">
        <f>I51-'1A. melléklet'!I76</f>
        <v>1000</v>
      </c>
      <c r="J70" s="93">
        <f>SUM(G70:I70)</f>
        <v>49273200</v>
      </c>
    </row>
    <row r="71" spans="1:10" s="41" customFormat="1" ht="15.75">
      <c r="A71" s="91" t="s">
        <v>12</v>
      </c>
      <c r="B71" s="92"/>
      <c r="C71" s="93">
        <f>C68-'1A. melléklet'!C100</f>
        <v>-160846713</v>
      </c>
      <c r="D71" s="93">
        <f>D68-'1A. melléklet'!D100</f>
        <v>0</v>
      </c>
      <c r="E71" s="93">
        <f>E68-'1A. melléklet'!E100</f>
        <v>0</v>
      </c>
      <c r="F71" s="120">
        <f>SUM(C71:E71)</f>
        <v>-160846713</v>
      </c>
      <c r="G71" s="143">
        <f>G68-'1A. melléklet'!G100</f>
        <v>-160846713</v>
      </c>
      <c r="H71" s="93">
        <f>H68-'1A. melléklet'!H100</f>
        <v>0</v>
      </c>
      <c r="I71" s="93">
        <f>I68-'1A. melléklet'!I100</f>
        <v>0</v>
      </c>
      <c r="J71" s="93">
        <f>SUM(G71:I71)</f>
        <v>-160846713</v>
      </c>
    </row>
    <row r="72" spans="1:10">
      <c r="A72" s="25" t="s">
        <v>374</v>
      </c>
      <c r="B72" s="5" t="s">
        <v>260</v>
      </c>
      <c r="C72" s="39">
        <v>0</v>
      </c>
      <c r="D72" s="39">
        <v>0</v>
      </c>
      <c r="E72" s="39">
        <v>0</v>
      </c>
      <c r="F72" s="115">
        <f t="shared" si="0"/>
        <v>0</v>
      </c>
      <c r="G72" s="138">
        <v>0</v>
      </c>
      <c r="H72" s="39">
        <v>0</v>
      </c>
      <c r="I72" s="39">
        <v>0</v>
      </c>
      <c r="J72" s="39">
        <f t="shared" ref="J72:J98" si="29">SUM(G72:I72)</f>
        <v>0</v>
      </c>
    </row>
    <row r="73" spans="1:10">
      <c r="A73" s="11" t="s">
        <v>261</v>
      </c>
      <c r="B73" s="5" t="s">
        <v>262</v>
      </c>
      <c r="C73" s="39">
        <v>0</v>
      </c>
      <c r="D73" s="39">
        <v>0</v>
      </c>
      <c r="E73" s="39">
        <v>0</v>
      </c>
      <c r="F73" s="115">
        <f t="shared" si="0"/>
        <v>0</v>
      </c>
      <c r="G73" s="138">
        <v>0</v>
      </c>
      <c r="H73" s="39">
        <v>0</v>
      </c>
      <c r="I73" s="39">
        <v>0</v>
      </c>
      <c r="J73" s="39">
        <f t="shared" si="29"/>
        <v>0</v>
      </c>
    </row>
    <row r="74" spans="1:10">
      <c r="A74" s="25" t="s">
        <v>375</v>
      </c>
      <c r="B74" s="5" t="s">
        <v>263</v>
      </c>
      <c r="C74" s="39">
        <v>0</v>
      </c>
      <c r="D74" s="39">
        <v>0</v>
      </c>
      <c r="E74" s="39">
        <v>0</v>
      </c>
      <c r="F74" s="115">
        <f t="shared" ref="F74:F98" si="30">SUM(C74:E74)</f>
        <v>0</v>
      </c>
      <c r="G74" s="138">
        <v>0</v>
      </c>
      <c r="H74" s="39">
        <v>0</v>
      </c>
      <c r="I74" s="39">
        <v>0</v>
      </c>
      <c r="J74" s="39">
        <f t="shared" si="29"/>
        <v>0</v>
      </c>
    </row>
    <row r="75" spans="1:10" s="41" customFormat="1">
      <c r="A75" s="13" t="s">
        <v>393</v>
      </c>
      <c r="B75" s="7" t="s">
        <v>264</v>
      </c>
      <c r="C75" s="42">
        <v>0</v>
      </c>
      <c r="D75" s="42">
        <f t="shared" ref="D75:E75" si="31">SUM(D72:D74)</f>
        <v>0</v>
      </c>
      <c r="E75" s="42">
        <f t="shared" si="31"/>
        <v>0</v>
      </c>
      <c r="F75" s="116">
        <f t="shared" si="30"/>
        <v>0</v>
      </c>
      <c r="G75" s="139">
        <v>0</v>
      </c>
      <c r="H75" s="42">
        <f t="shared" ref="H75:I75" si="32">SUM(H72:H74)</f>
        <v>0</v>
      </c>
      <c r="I75" s="42">
        <f t="shared" si="32"/>
        <v>0</v>
      </c>
      <c r="J75" s="42">
        <f t="shared" si="29"/>
        <v>0</v>
      </c>
    </row>
    <row r="76" spans="1:10">
      <c r="A76" s="11" t="s">
        <v>376</v>
      </c>
      <c r="B76" s="5" t="s">
        <v>265</v>
      </c>
      <c r="C76" s="39">
        <v>0</v>
      </c>
      <c r="D76" s="39">
        <v>0</v>
      </c>
      <c r="E76" s="39">
        <v>0</v>
      </c>
      <c r="F76" s="115">
        <f t="shared" si="30"/>
        <v>0</v>
      </c>
      <c r="G76" s="138">
        <v>0</v>
      </c>
      <c r="H76" s="39">
        <v>0</v>
      </c>
      <c r="I76" s="39">
        <v>0</v>
      </c>
      <c r="J76" s="39">
        <f t="shared" si="29"/>
        <v>0</v>
      </c>
    </row>
    <row r="77" spans="1:10">
      <c r="A77" s="25" t="s">
        <v>266</v>
      </c>
      <c r="B77" s="5" t="s">
        <v>267</v>
      </c>
      <c r="C77" s="39">
        <v>0</v>
      </c>
      <c r="D77" s="39">
        <v>0</v>
      </c>
      <c r="E77" s="39">
        <v>0</v>
      </c>
      <c r="F77" s="115">
        <f t="shared" si="30"/>
        <v>0</v>
      </c>
      <c r="G77" s="138">
        <v>0</v>
      </c>
      <c r="H77" s="39">
        <v>0</v>
      </c>
      <c r="I77" s="39">
        <v>0</v>
      </c>
      <c r="J77" s="39">
        <f t="shared" si="29"/>
        <v>0</v>
      </c>
    </row>
    <row r="78" spans="1:10">
      <c r="A78" s="11" t="s">
        <v>377</v>
      </c>
      <c r="B78" s="5" t="s">
        <v>268</v>
      </c>
      <c r="C78" s="39">
        <v>0</v>
      </c>
      <c r="D78" s="39">
        <v>0</v>
      </c>
      <c r="E78" s="39">
        <v>0</v>
      </c>
      <c r="F78" s="115">
        <f t="shared" si="30"/>
        <v>0</v>
      </c>
      <c r="G78" s="138">
        <v>0</v>
      </c>
      <c r="H78" s="39">
        <v>0</v>
      </c>
      <c r="I78" s="39">
        <v>0</v>
      </c>
      <c r="J78" s="39">
        <f t="shared" si="29"/>
        <v>0</v>
      </c>
    </row>
    <row r="79" spans="1:10">
      <c r="A79" s="25" t="s">
        <v>269</v>
      </c>
      <c r="B79" s="5" t="s">
        <v>270</v>
      </c>
      <c r="C79" s="39">
        <v>0</v>
      </c>
      <c r="D79" s="39">
        <v>0</v>
      </c>
      <c r="E79" s="39">
        <v>0</v>
      </c>
      <c r="F79" s="115">
        <f t="shared" si="30"/>
        <v>0</v>
      </c>
      <c r="G79" s="138">
        <v>0</v>
      </c>
      <c r="H79" s="39">
        <v>0</v>
      </c>
      <c r="I79" s="39">
        <v>0</v>
      </c>
      <c r="J79" s="39">
        <f t="shared" si="29"/>
        <v>0</v>
      </c>
    </row>
    <row r="80" spans="1:10" s="41" customFormat="1">
      <c r="A80" s="12" t="s">
        <v>394</v>
      </c>
      <c r="B80" s="7" t="s">
        <v>271</v>
      </c>
      <c r="C80" s="42">
        <v>0</v>
      </c>
      <c r="D80" s="42">
        <f t="shared" ref="D80:E80" si="33">SUM(D76:D79)</f>
        <v>0</v>
      </c>
      <c r="E80" s="42">
        <f t="shared" si="33"/>
        <v>0</v>
      </c>
      <c r="F80" s="116">
        <f t="shared" si="30"/>
        <v>0</v>
      </c>
      <c r="G80" s="139">
        <v>0</v>
      </c>
      <c r="H80" s="42">
        <f t="shared" ref="H80:I80" si="34">SUM(H76:H79)</f>
        <v>0</v>
      </c>
      <c r="I80" s="42">
        <f t="shared" si="34"/>
        <v>0</v>
      </c>
      <c r="J80" s="42">
        <f t="shared" si="29"/>
        <v>0</v>
      </c>
    </row>
    <row r="81" spans="1:10">
      <c r="A81" s="5" t="s">
        <v>462</v>
      </c>
      <c r="B81" s="5" t="s">
        <v>272</v>
      </c>
      <c r="C81" s="39">
        <v>168915167</v>
      </c>
      <c r="D81" s="39">
        <v>0</v>
      </c>
      <c r="E81" s="39">
        <v>0</v>
      </c>
      <c r="F81" s="115">
        <f t="shared" si="30"/>
        <v>168915167</v>
      </c>
      <c r="G81" s="138">
        <v>168915167</v>
      </c>
      <c r="H81" s="39">
        <v>0</v>
      </c>
      <c r="I81" s="39">
        <v>0</v>
      </c>
      <c r="J81" s="39">
        <f t="shared" si="29"/>
        <v>168915167</v>
      </c>
    </row>
    <row r="82" spans="1:10">
      <c r="A82" s="5" t="s">
        <v>463</v>
      </c>
      <c r="B82" s="5" t="s">
        <v>272</v>
      </c>
      <c r="C82" s="39">
        <v>0</v>
      </c>
      <c r="D82" s="39">
        <v>0</v>
      </c>
      <c r="E82" s="39">
        <v>0</v>
      </c>
      <c r="F82" s="115">
        <f t="shared" si="30"/>
        <v>0</v>
      </c>
      <c r="G82" s="138">
        <v>0</v>
      </c>
      <c r="H82" s="39">
        <v>0</v>
      </c>
      <c r="I82" s="39">
        <v>0</v>
      </c>
      <c r="J82" s="39">
        <f t="shared" si="29"/>
        <v>0</v>
      </c>
    </row>
    <row r="83" spans="1:10">
      <c r="A83" s="5" t="s">
        <v>460</v>
      </c>
      <c r="B83" s="5" t="s">
        <v>273</v>
      </c>
      <c r="C83" s="39">
        <v>0</v>
      </c>
      <c r="D83" s="39">
        <v>0</v>
      </c>
      <c r="E83" s="39">
        <v>0</v>
      </c>
      <c r="F83" s="115">
        <f t="shared" si="30"/>
        <v>0</v>
      </c>
      <c r="G83" s="138">
        <v>0</v>
      </c>
      <c r="H83" s="39">
        <v>0</v>
      </c>
      <c r="I83" s="39">
        <v>0</v>
      </c>
      <c r="J83" s="39">
        <f t="shared" si="29"/>
        <v>0</v>
      </c>
    </row>
    <row r="84" spans="1:10">
      <c r="A84" s="5" t="s">
        <v>461</v>
      </c>
      <c r="B84" s="5" t="s">
        <v>273</v>
      </c>
      <c r="C84" s="39">
        <v>0</v>
      </c>
      <c r="D84" s="39">
        <v>0</v>
      </c>
      <c r="E84" s="39">
        <v>0</v>
      </c>
      <c r="F84" s="115">
        <f t="shared" si="30"/>
        <v>0</v>
      </c>
      <c r="G84" s="138">
        <v>0</v>
      </c>
      <c r="H84" s="39">
        <v>0</v>
      </c>
      <c r="I84" s="39">
        <v>0</v>
      </c>
      <c r="J84" s="39">
        <f t="shared" si="29"/>
        <v>0</v>
      </c>
    </row>
    <row r="85" spans="1:10" s="41" customFormat="1">
      <c r="A85" s="7" t="s">
        <v>395</v>
      </c>
      <c r="B85" s="7" t="s">
        <v>274</v>
      </c>
      <c r="C85" s="42">
        <f>SUM(C81:C84)</f>
        <v>168915167</v>
      </c>
      <c r="D85" s="42">
        <f t="shared" ref="D85:E85" si="35">SUM(D81:D84)</f>
        <v>0</v>
      </c>
      <c r="E85" s="42">
        <f t="shared" si="35"/>
        <v>0</v>
      </c>
      <c r="F85" s="116">
        <f t="shared" si="30"/>
        <v>168915167</v>
      </c>
      <c r="G85" s="139">
        <f>SUM(G81:G84)</f>
        <v>168915167</v>
      </c>
      <c r="H85" s="42">
        <f t="shared" ref="H85:I85" si="36">SUM(H81:H84)</f>
        <v>0</v>
      </c>
      <c r="I85" s="42">
        <f t="shared" si="36"/>
        <v>0</v>
      </c>
      <c r="J85" s="42">
        <f t="shared" si="29"/>
        <v>168915167</v>
      </c>
    </row>
    <row r="86" spans="1:10" s="41" customFormat="1">
      <c r="A86" s="12" t="s">
        <v>275</v>
      </c>
      <c r="B86" s="7" t="s">
        <v>276</v>
      </c>
      <c r="C86" s="42">
        <v>0</v>
      </c>
      <c r="D86" s="42">
        <v>0</v>
      </c>
      <c r="E86" s="42">
        <v>0</v>
      </c>
      <c r="F86" s="116">
        <f t="shared" si="30"/>
        <v>0</v>
      </c>
      <c r="G86" s="139">
        <v>0</v>
      </c>
      <c r="H86" s="42">
        <v>0</v>
      </c>
      <c r="I86" s="42">
        <v>0</v>
      </c>
      <c r="J86" s="42">
        <f t="shared" si="29"/>
        <v>0</v>
      </c>
    </row>
    <row r="87" spans="1:10" s="41" customFormat="1">
      <c r="A87" s="12" t="s">
        <v>277</v>
      </c>
      <c r="B87" s="7" t="s">
        <v>278</v>
      </c>
      <c r="C87" s="42">
        <v>0</v>
      </c>
      <c r="D87" s="42">
        <v>0</v>
      </c>
      <c r="E87" s="42">
        <v>0</v>
      </c>
      <c r="F87" s="116">
        <f t="shared" si="30"/>
        <v>0</v>
      </c>
      <c r="G87" s="139">
        <v>0</v>
      </c>
      <c r="H87" s="42">
        <v>0</v>
      </c>
      <c r="I87" s="42">
        <v>0</v>
      </c>
      <c r="J87" s="42">
        <f t="shared" si="29"/>
        <v>0</v>
      </c>
    </row>
    <row r="88" spans="1:10" s="41" customFormat="1">
      <c r="A88" s="12" t="s">
        <v>279</v>
      </c>
      <c r="B88" s="7" t="s">
        <v>280</v>
      </c>
      <c r="C88" s="42">
        <v>0</v>
      </c>
      <c r="D88" s="42">
        <v>0</v>
      </c>
      <c r="E88" s="42">
        <v>0</v>
      </c>
      <c r="F88" s="116">
        <f t="shared" si="30"/>
        <v>0</v>
      </c>
      <c r="G88" s="139">
        <v>0</v>
      </c>
      <c r="H88" s="42">
        <v>0</v>
      </c>
      <c r="I88" s="42">
        <v>0</v>
      </c>
      <c r="J88" s="42">
        <f t="shared" si="29"/>
        <v>0</v>
      </c>
    </row>
    <row r="89" spans="1:10" s="41" customFormat="1">
      <c r="A89" s="12" t="s">
        <v>281</v>
      </c>
      <c r="B89" s="7" t="s">
        <v>282</v>
      </c>
      <c r="C89" s="42">
        <v>0</v>
      </c>
      <c r="D89" s="42">
        <v>0</v>
      </c>
      <c r="E89" s="42">
        <v>0</v>
      </c>
      <c r="F89" s="116">
        <f t="shared" si="30"/>
        <v>0</v>
      </c>
      <c r="G89" s="139">
        <v>0</v>
      </c>
      <c r="H89" s="42">
        <v>0</v>
      </c>
      <c r="I89" s="42">
        <v>0</v>
      </c>
      <c r="J89" s="42">
        <f t="shared" si="29"/>
        <v>0</v>
      </c>
    </row>
    <row r="90" spans="1:10" s="41" customFormat="1">
      <c r="A90" s="13" t="s">
        <v>378</v>
      </c>
      <c r="B90" s="7" t="s">
        <v>283</v>
      </c>
      <c r="C90" s="42">
        <v>0</v>
      </c>
      <c r="D90" s="42">
        <v>0</v>
      </c>
      <c r="E90" s="42">
        <v>0</v>
      </c>
      <c r="F90" s="116">
        <f t="shared" si="30"/>
        <v>0</v>
      </c>
      <c r="G90" s="139">
        <v>0</v>
      </c>
      <c r="H90" s="42">
        <v>0</v>
      </c>
      <c r="I90" s="42">
        <v>0</v>
      </c>
      <c r="J90" s="42">
        <f t="shared" si="29"/>
        <v>0</v>
      </c>
    </row>
    <row r="91" spans="1:10" s="41" customFormat="1" ht="15.75">
      <c r="A91" s="29" t="s">
        <v>396</v>
      </c>
      <c r="B91" s="27" t="s">
        <v>284</v>
      </c>
      <c r="C91" s="51">
        <f>C75+C80+C85+C86+C87+C88+C89+C90</f>
        <v>168915167</v>
      </c>
      <c r="D91" s="51">
        <f t="shared" ref="D91:E91" si="37">D75+D80+D85+D86+D88+D87+D89+D90</f>
        <v>0</v>
      </c>
      <c r="E91" s="51">
        <f t="shared" si="37"/>
        <v>0</v>
      </c>
      <c r="F91" s="117">
        <f t="shared" si="30"/>
        <v>168915167</v>
      </c>
      <c r="G91" s="140">
        <f>G75+G80+G85+G86+G87+G88+G89+G90</f>
        <v>168915167</v>
      </c>
      <c r="H91" s="51">
        <f t="shared" ref="H91:I91" si="38">H75+H80+H85+H86+H88+H87+H89+H90</f>
        <v>0</v>
      </c>
      <c r="I91" s="51">
        <f t="shared" si="38"/>
        <v>0</v>
      </c>
      <c r="J91" s="51">
        <f t="shared" si="29"/>
        <v>168915167</v>
      </c>
    </row>
    <row r="92" spans="1:10">
      <c r="A92" s="11" t="s">
        <v>285</v>
      </c>
      <c r="B92" s="5" t="s">
        <v>286</v>
      </c>
      <c r="C92" s="39">
        <v>0</v>
      </c>
      <c r="D92" s="39">
        <v>0</v>
      </c>
      <c r="E92" s="39">
        <v>0</v>
      </c>
      <c r="F92" s="115">
        <f t="shared" si="30"/>
        <v>0</v>
      </c>
      <c r="G92" s="138">
        <v>0</v>
      </c>
      <c r="H92" s="39">
        <v>0</v>
      </c>
      <c r="I92" s="39">
        <v>0</v>
      </c>
      <c r="J92" s="39">
        <f t="shared" si="29"/>
        <v>0</v>
      </c>
    </row>
    <row r="93" spans="1:10">
      <c r="A93" s="11" t="s">
        <v>287</v>
      </c>
      <c r="B93" s="5" t="s">
        <v>288</v>
      </c>
      <c r="C93" s="39">
        <v>0</v>
      </c>
      <c r="D93" s="39">
        <v>0</v>
      </c>
      <c r="E93" s="39">
        <v>0</v>
      </c>
      <c r="F93" s="115">
        <f t="shared" si="30"/>
        <v>0</v>
      </c>
      <c r="G93" s="138">
        <v>0</v>
      </c>
      <c r="H93" s="39">
        <v>0</v>
      </c>
      <c r="I93" s="39">
        <v>0</v>
      </c>
      <c r="J93" s="39">
        <f t="shared" si="29"/>
        <v>0</v>
      </c>
    </row>
    <row r="94" spans="1:10">
      <c r="A94" s="25" t="s">
        <v>289</v>
      </c>
      <c r="B94" s="5" t="s">
        <v>290</v>
      </c>
      <c r="C94" s="39">
        <v>0</v>
      </c>
      <c r="D94" s="39">
        <v>0</v>
      </c>
      <c r="E94" s="39">
        <v>0</v>
      </c>
      <c r="F94" s="115">
        <f t="shared" si="30"/>
        <v>0</v>
      </c>
      <c r="G94" s="138">
        <v>0</v>
      </c>
      <c r="H94" s="39">
        <v>0</v>
      </c>
      <c r="I94" s="39">
        <v>0</v>
      </c>
      <c r="J94" s="39">
        <f t="shared" si="29"/>
        <v>0</v>
      </c>
    </row>
    <row r="95" spans="1:10">
      <c r="A95" s="25" t="s">
        <v>379</v>
      </c>
      <c r="B95" s="5" t="s">
        <v>291</v>
      </c>
      <c r="C95" s="39">
        <v>0</v>
      </c>
      <c r="D95" s="39">
        <v>0</v>
      </c>
      <c r="E95" s="39">
        <v>0</v>
      </c>
      <c r="F95" s="115">
        <f t="shared" si="30"/>
        <v>0</v>
      </c>
      <c r="G95" s="138">
        <v>0</v>
      </c>
      <c r="H95" s="39">
        <v>0</v>
      </c>
      <c r="I95" s="39">
        <v>0</v>
      </c>
      <c r="J95" s="39">
        <f t="shared" si="29"/>
        <v>0</v>
      </c>
    </row>
    <row r="96" spans="1:10" s="41" customFormat="1">
      <c r="A96" s="12" t="s">
        <v>397</v>
      </c>
      <c r="B96" s="7" t="s">
        <v>292</v>
      </c>
      <c r="C96" s="42">
        <v>0</v>
      </c>
      <c r="D96" s="42">
        <v>0</v>
      </c>
      <c r="E96" s="42">
        <v>0</v>
      </c>
      <c r="F96" s="116">
        <f t="shared" si="30"/>
        <v>0</v>
      </c>
      <c r="G96" s="139">
        <v>0</v>
      </c>
      <c r="H96" s="42">
        <v>0</v>
      </c>
      <c r="I96" s="42">
        <v>0</v>
      </c>
      <c r="J96" s="42">
        <f t="shared" si="29"/>
        <v>0</v>
      </c>
    </row>
    <row r="97" spans="1:10" s="41" customFormat="1">
      <c r="A97" s="13" t="s">
        <v>293</v>
      </c>
      <c r="B97" s="7" t="s">
        <v>294</v>
      </c>
      <c r="C97" s="42">
        <v>0</v>
      </c>
      <c r="D97" s="42">
        <v>0</v>
      </c>
      <c r="E97" s="42">
        <v>0</v>
      </c>
      <c r="F97" s="116">
        <f t="shared" si="30"/>
        <v>0</v>
      </c>
      <c r="G97" s="139">
        <v>0</v>
      </c>
      <c r="H97" s="42">
        <v>0</v>
      </c>
      <c r="I97" s="42">
        <v>0</v>
      </c>
      <c r="J97" s="42">
        <f t="shared" si="29"/>
        <v>0</v>
      </c>
    </row>
    <row r="98" spans="1:10" s="41" customFormat="1" ht="15.75">
      <c r="A98" s="57" t="s">
        <v>398</v>
      </c>
      <c r="B98" s="58" t="s">
        <v>295</v>
      </c>
      <c r="C98" s="56">
        <f>C91+C96+C97</f>
        <v>168915167</v>
      </c>
      <c r="D98" s="56">
        <f t="shared" ref="D98:E98" si="39">D91+D96+D97</f>
        <v>0</v>
      </c>
      <c r="E98" s="56">
        <f t="shared" si="39"/>
        <v>0</v>
      </c>
      <c r="F98" s="119">
        <f t="shared" si="30"/>
        <v>168915167</v>
      </c>
      <c r="G98" s="142">
        <f>G91+G96+G97</f>
        <v>168915167</v>
      </c>
      <c r="H98" s="56">
        <f t="shared" ref="H98:I98" si="40">H91+H96+H97</f>
        <v>0</v>
      </c>
      <c r="I98" s="56">
        <f t="shared" si="40"/>
        <v>0</v>
      </c>
      <c r="J98" s="56">
        <f t="shared" si="29"/>
        <v>168915167</v>
      </c>
    </row>
    <row r="99" spans="1:10" s="41" customFormat="1" ht="17.25">
      <c r="A99" s="59" t="s">
        <v>381</v>
      </c>
      <c r="B99" s="59"/>
      <c r="C99" s="61">
        <f>C69+C98</f>
        <v>290486195</v>
      </c>
      <c r="D99" s="61">
        <f t="shared" ref="D99:E99" si="41">D69+D98</f>
        <v>300000</v>
      </c>
      <c r="E99" s="61">
        <f t="shared" si="41"/>
        <v>10000</v>
      </c>
      <c r="F99" s="121">
        <f>SUM(C99:E99)</f>
        <v>290796195</v>
      </c>
      <c r="G99" s="144">
        <f>G69+G98</f>
        <v>305755429</v>
      </c>
      <c r="H99" s="61">
        <f t="shared" ref="H99:I99" si="42">H69+H98</f>
        <v>300000</v>
      </c>
      <c r="I99" s="61">
        <f t="shared" si="42"/>
        <v>10000</v>
      </c>
      <c r="J99" s="62">
        <f>SUM(G99:I99)</f>
        <v>306065429</v>
      </c>
    </row>
  </sheetData>
  <mergeCells count="5"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J99"/>
  <sheetViews>
    <sheetView workbookViewId="0">
      <selection activeCell="B1" sqref="B1:J1"/>
    </sheetView>
  </sheetViews>
  <sheetFormatPr defaultRowHeight="15"/>
  <cols>
    <col min="1" max="1" width="83.85546875" customWidth="1"/>
    <col min="2" max="2" width="8.5703125" bestFit="1" customWidth="1"/>
    <col min="3" max="3" width="12.7109375" bestFit="1" customWidth="1"/>
    <col min="4" max="4" width="9.28515625" customWidth="1"/>
    <col min="5" max="5" width="15.85546875" bestFit="1" customWidth="1"/>
    <col min="6" max="7" width="12.7109375" bestFit="1" customWidth="1"/>
    <col min="8" max="8" width="8.28515625" bestFit="1" customWidth="1"/>
    <col min="10" max="10" width="12.7109375" bestFit="1" customWidth="1"/>
  </cols>
  <sheetData>
    <row r="1" spans="1:10">
      <c r="B1" s="157" t="s">
        <v>520</v>
      </c>
      <c r="C1" s="157"/>
      <c r="D1" s="157"/>
      <c r="E1" s="157"/>
      <c r="F1" s="157"/>
      <c r="G1" s="157"/>
      <c r="H1" s="157"/>
      <c r="I1" s="157"/>
      <c r="J1" s="157"/>
    </row>
    <row r="3" spans="1:10">
      <c r="A3" s="151" t="s">
        <v>502</v>
      </c>
      <c r="B3" s="158"/>
      <c r="C3" s="158"/>
      <c r="D3" s="158"/>
      <c r="E3" s="158"/>
      <c r="F3" s="153"/>
    </row>
    <row r="4" spans="1:10">
      <c r="A4" s="154" t="s">
        <v>477</v>
      </c>
      <c r="B4" s="152"/>
      <c r="C4" s="152"/>
      <c r="D4" s="152"/>
      <c r="E4" s="152"/>
      <c r="F4" s="153"/>
      <c r="H4" s="38"/>
    </row>
    <row r="5" spans="1:10" ht="18">
      <c r="A5" s="44"/>
    </row>
    <row r="6" spans="1:10">
      <c r="A6" s="40" t="s">
        <v>506</v>
      </c>
      <c r="C6" s="149" t="s">
        <v>465</v>
      </c>
      <c r="D6" s="149"/>
      <c r="E6" s="149"/>
      <c r="F6" s="150"/>
      <c r="G6" s="156" t="s">
        <v>515</v>
      </c>
      <c r="H6" s="149"/>
      <c r="I6" s="149"/>
      <c r="J6" s="149"/>
    </row>
    <row r="7" spans="1:10" ht="60">
      <c r="A7" s="2" t="s">
        <v>14</v>
      </c>
      <c r="B7" s="3" t="s">
        <v>5</v>
      </c>
      <c r="C7" s="49" t="s">
        <v>435</v>
      </c>
      <c r="D7" s="49" t="s">
        <v>436</v>
      </c>
      <c r="E7" s="49" t="s">
        <v>8</v>
      </c>
      <c r="F7" s="129" t="s">
        <v>2</v>
      </c>
      <c r="G7" s="130" t="s">
        <v>435</v>
      </c>
      <c r="H7" s="49" t="s">
        <v>436</v>
      </c>
      <c r="I7" s="49" t="s">
        <v>8</v>
      </c>
      <c r="J7" s="97" t="s">
        <v>2</v>
      </c>
    </row>
    <row r="8" spans="1:10" ht="15" customHeight="1">
      <c r="A8" s="21" t="s">
        <v>184</v>
      </c>
      <c r="B8" s="6" t="s">
        <v>185</v>
      </c>
      <c r="C8" s="39">
        <v>0</v>
      </c>
      <c r="D8" s="39">
        <v>0</v>
      </c>
      <c r="E8" s="39">
        <v>0</v>
      </c>
      <c r="F8" s="115">
        <f>SUM(C8:E8)</f>
        <v>0</v>
      </c>
      <c r="G8" s="122">
        <v>0</v>
      </c>
      <c r="H8" s="39">
        <v>0</v>
      </c>
      <c r="I8" s="39">
        <v>0</v>
      </c>
      <c r="J8" s="39">
        <f>SUM(G8:I8)</f>
        <v>0</v>
      </c>
    </row>
    <row r="9" spans="1:10" ht="15" customHeight="1">
      <c r="A9" s="5" t="s">
        <v>186</v>
      </c>
      <c r="B9" s="6" t="s">
        <v>187</v>
      </c>
      <c r="C9" s="39">
        <v>0</v>
      </c>
      <c r="D9" s="39">
        <v>0</v>
      </c>
      <c r="E9" s="39">
        <v>0</v>
      </c>
      <c r="F9" s="115">
        <f t="shared" ref="F9:F73" si="0">SUM(C9:E9)</f>
        <v>0</v>
      </c>
      <c r="G9" s="122">
        <v>0</v>
      </c>
      <c r="H9" s="39">
        <v>0</v>
      </c>
      <c r="I9" s="39">
        <v>0</v>
      </c>
      <c r="J9" s="39">
        <f t="shared" ref="J9:J43" si="1">SUM(G9:I9)</f>
        <v>0</v>
      </c>
    </row>
    <row r="10" spans="1:10" ht="15" customHeight="1">
      <c r="A10" s="5" t="s">
        <v>188</v>
      </c>
      <c r="B10" s="6" t="s">
        <v>189</v>
      </c>
      <c r="C10" s="39">
        <v>0</v>
      </c>
      <c r="D10" s="39">
        <v>0</v>
      </c>
      <c r="E10" s="39">
        <v>0</v>
      </c>
      <c r="F10" s="115">
        <f t="shared" si="0"/>
        <v>0</v>
      </c>
      <c r="G10" s="122">
        <v>0</v>
      </c>
      <c r="H10" s="39">
        <v>0</v>
      </c>
      <c r="I10" s="39">
        <v>0</v>
      </c>
      <c r="J10" s="39">
        <f t="shared" si="1"/>
        <v>0</v>
      </c>
    </row>
    <row r="11" spans="1:10" ht="15" customHeight="1">
      <c r="A11" s="5" t="s">
        <v>190</v>
      </c>
      <c r="B11" s="6" t="s">
        <v>191</v>
      </c>
      <c r="C11" s="39">
        <v>0</v>
      </c>
      <c r="D11" s="39">
        <v>0</v>
      </c>
      <c r="E11" s="39">
        <v>0</v>
      </c>
      <c r="F11" s="115">
        <f t="shared" si="0"/>
        <v>0</v>
      </c>
      <c r="G11" s="122">
        <v>0</v>
      </c>
      <c r="H11" s="39">
        <v>0</v>
      </c>
      <c r="I11" s="39">
        <v>0</v>
      </c>
      <c r="J11" s="39">
        <f t="shared" si="1"/>
        <v>0</v>
      </c>
    </row>
    <row r="12" spans="1:10" ht="15" customHeight="1">
      <c r="A12" s="5" t="s">
        <v>192</v>
      </c>
      <c r="B12" s="6" t="s">
        <v>193</v>
      </c>
      <c r="C12" s="39">
        <v>0</v>
      </c>
      <c r="D12" s="39">
        <v>0</v>
      </c>
      <c r="E12" s="39">
        <v>0</v>
      </c>
      <c r="F12" s="115">
        <f t="shared" si="0"/>
        <v>0</v>
      </c>
      <c r="G12" s="122">
        <v>0</v>
      </c>
      <c r="H12" s="39">
        <v>0</v>
      </c>
      <c r="I12" s="39">
        <v>0</v>
      </c>
      <c r="J12" s="39">
        <f t="shared" si="1"/>
        <v>0</v>
      </c>
    </row>
    <row r="13" spans="1:10" ht="15" customHeight="1">
      <c r="A13" s="5" t="s">
        <v>474</v>
      </c>
      <c r="B13" s="6" t="s">
        <v>194</v>
      </c>
      <c r="C13" s="39">
        <v>0</v>
      </c>
      <c r="D13" s="39">
        <v>0</v>
      </c>
      <c r="E13" s="39">
        <v>0</v>
      </c>
      <c r="F13" s="115">
        <f t="shared" si="0"/>
        <v>0</v>
      </c>
      <c r="G13" s="122">
        <v>0</v>
      </c>
      <c r="H13" s="39">
        <v>0</v>
      </c>
      <c r="I13" s="39">
        <v>0</v>
      </c>
      <c r="J13" s="39">
        <f t="shared" si="1"/>
        <v>0</v>
      </c>
    </row>
    <row r="14" spans="1:10" ht="15" customHeight="1">
      <c r="A14" s="7" t="s">
        <v>382</v>
      </c>
      <c r="B14" s="8" t="s">
        <v>195</v>
      </c>
      <c r="C14" s="42">
        <f>SUM(C8:C13)</f>
        <v>0</v>
      </c>
      <c r="D14" s="42">
        <f t="shared" ref="D14:E14" si="2">SUM(D8:D13)</f>
        <v>0</v>
      </c>
      <c r="E14" s="42">
        <f t="shared" si="2"/>
        <v>0</v>
      </c>
      <c r="F14" s="116">
        <f t="shared" si="0"/>
        <v>0</v>
      </c>
      <c r="G14" s="123">
        <f>SUM(G8:G13)</f>
        <v>0</v>
      </c>
      <c r="H14" s="42">
        <f t="shared" ref="H14:I14" si="3">SUM(H8:H13)</f>
        <v>0</v>
      </c>
      <c r="I14" s="42">
        <f t="shared" si="3"/>
        <v>0</v>
      </c>
      <c r="J14" s="42">
        <f t="shared" si="1"/>
        <v>0</v>
      </c>
    </row>
    <row r="15" spans="1:10" ht="15" customHeight="1">
      <c r="A15" s="5" t="s">
        <v>196</v>
      </c>
      <c r="B15" s="6" t="s">
        <v>197</v>
      </c>
      <c r="C15" s="39">
        <v>0</v>
      </c>
      <c r="D15" s="39">
        <v>0</v>
      </c>
      <c r="E15" s="39">
        <v>0</v>
      </c>
      <c r="F15" s="115">
        <f t="shared" si="0"/>
        <v>0</v>
      </c>
      <c r="G15" s="122">
        <v>0</v>
      </c>
      <c r="H15" s="39">
        <v>0</v>
      </c>
      <c r="I15" s="39">
        <v>0</v>
      </c>
      <c r="J15" s="39">
        <f t="shared" si="1"/>
        <v>0</v>
      </c>
    </row>
    <row r="16" spans="1:10" ht="15" customHeight="1">
      <c r="A16" s="5" t="s">
        <v>198</v>
      </c>
      <c r="B16" s="6" t="s">
        <v>199</v>
      </c>
      <c r="C16" s="39">
        <v>0</v>
      </c>
      <c r="D16" s="39">
        <v>0</v>
      </c>
      <c r="E16" s="39">
        <v>0</v>
      </c>
      <c r="F16" s="115">
        <f t="shared" si="0"/>
        <v>0</v>
      </c>
      <c r="G16" s="122">
        <v>0</v>
      </c>
      <c r="H16" s="39">
        <v>0</v>
      </c>
      <c r="I16" s="39">
        <v>0</v>
      </c>
      <c r="J16" s="39">
        <f t="shared" si="1"/>
        <v>0</v>
      </c>
    </row>
    <row r="17" spans="1:10" ht="15" customHeight="1">
      <c r="A17" s="5" t="s">
        <v>345</v>
      </c>
      <c r="B17" s="6" t="s">
        <v>200</v>
      </c>
      <c r="C17" s="39">
        <v>0</v>
      </c>
      <c r="D17" s="39">
        <v>0</v>
      </c>
      <c r="E17" s="39">
        <v>0</v>
      </c>
      <c r="F17" s="115">
        <f t="shared" si="0"/>
        <v>0</v>
      </c>
      <c r="G17" s="122">
        <v>0</v>
      </c>
      <c r="H17" s="39">
        <v>0</v>
      </c>
      <c r="I17" s="39">
        <v>0</v>
      </c>
      <c r="J17" s="39">
        <f t="shared" si="1"/>
        <v>0</v>
      </c>
    </row>
    <row r="18" spans="1:10" ht="15" customHeight="1">
      <c r="A18" s="5" t="s">
        <v>346</v>
      </c>
      <c r="B18" s="6" t="s">
        <v>201</v>
      </c>
      <c r="C18" s="39">
        <v>0</v>
      </c>
      <c r="D18" s="39">
        <v>0</v>
      </c>
      <c r="E18" s="39">
        <v>0</v>
      </c>
      <c r="F18" s="115">
        <f t="shared" si="0"/>
        <v>0</v>
      </c>
      <c r="G18" s="122">
        <v>0</v>
      </c>
      <c r="H18" s="39">
        <v>0</v>
      </c>
      <c r="I18" s="39">
        <v>0</v>
      </c>
      <c r="J18" s="39">
        <f t="shared" si="1"/>
        <v>0</v>
      </c>
    </row>
    <row r="19" spans="1:10" ht="15" customHeight="1">
      <c r="A19" s="5" t="s">
        <v>347</v>
      </c>
      <c r="B19" s="6" t="s">
        <v>202</v>
      </c>
      <c r="C19" s="39">
        <v>0</v>
      </c>
      <c r="D19" s="39">
        <v>0</v>
      </c>
      <c r="E19" s="39">
        <v>0</v>
      </c>
      <c r="F19" s="115">
        <f t="shared" si="0"/>
        <v>0</v>
      </c>
      <c r="G19" s="122">
        <v>0</v>
      </c>
      <c r="H19" s="39">
        <v>0</v>
      </c>
      <c r="I19" s="39">
        <v>0</v>
      </c>
      <c r="J19" s="39">
        <f t="shared" si="1"/>
        <v>0</v>
      </c>
    </row>
    <row r="20" spans="1:10" ht="15" customHeight="1">
      <c r="A20" s="27" t="s">
        <v>383</v>
      </c>
      <c r="B20" s="30" t="s">
        <v>203</v>
      </c>
      <c r="C20" s="51">
        <f>SUM(C14:C19)</f>
        <v>0</v>
      </c>
      <c r="D20" s="51">
        <f t="shared" ref="D20:E20" si="4">SUM(D14:D19)</f>
        <v>0</v>
      </c>
      <c r="E20" s="51">
        <f t="shared" si="4"/>
        <v>0</v>
      </c>
      <c r="F20" s="116">
        <f t="shared" si="0"/>
        <v>0</v>
      </c>
      <c r="G20" s="124">
        <f>SUM(G14:G19)</f>
        <v>0</v>
      </c>
      <c r="H20" s="51">
        <f t="shared" ref="H20:I20" si="5">SUM(H14:H19)</f>
        <v>0</v>
      </c>
      <c r="I20" s="51">
        <f t="shared" si="5"/>
        <v>0</v>
      </c>
      <c r="J20" s="42">
        <f t="shared" si="1"/>
        <v>0</v>
      </c>
    </row>
    <row r="21" spans="1:10" ht="15" customHeight="1">
      <c r="A21" s="5" t="s">
        <v>351</v>
      </c>
      <c r="B21" s="6" t="s">
        <v>212</v>
      </c>
      <c r="C21" s="39">
        <v>0</v>
      </c>
      <c r="D21" s="39">
        <v>0</v>
      </c>
      <c r="E21" s="39">
        <v>0</v>
      </c>
      <c r="F21" s="115">
        <f t="shared" si="0"/>
        <v>0</v>
      </c>
      <c r="G21" s="122">
        <v>0</v>
      </c>
      <c r="H21" s="39">
        <v>0</v>
      </c>
      <c r="I21" s="39">
        <v>0</v>
      </c>
      <c r="J21" s="39">
        <f t="shared" si="1"/>
        <v>0</v>
      </c>
    </row>
    <row r="22" spans="1:10" ht="15" customHeight="1">
      <c r="A22" s="5" t="s">
        <v>352</v>
      </c>
      <c r="B22" s="6" t="s">
        <v>213</v>
      </c>
      <c r="C22" s="39">
        <v>0</v>
      </c>
      <c r="D22" s="39">
        <v>0</v>
      </c>
      <c r="E22" s="39">
        <v>0</v>
      </c>
      <c r="F22" s="115">
        <f t="shared" si="0"/>
        <v>0</v>
      </c>
      <c r="G22" s="122">
        <v>0</v>
      </c>
      <c r="H22" s="39">
        <v>0</v>
      </c>
      <c r="I22" s="39">
        <v>0</v>
      </c>
      <c r="J22" s="39">
        <f t="shared" si="1"/>
        <v>0</v>
      </c>
    </row>
    <row r="23" spans="1:10" ht="15" customHeight="1">
      <c r="A23" s="7" t="s">
        <v>385</v>
      </c>
      <c r="B23" s="8" t="s">
        <v>214</v>
      </c>
      <c r="C23" s="42">
        <v>0</v>
      </c>
      <c r="D23" s="42">
        <f t="shared" ref="D23:E23" si="6">SUM(D21:D22)</f>
        <v>0</v>
      </c>
      <c r="E23" s="42">
        <f t="shared" si="6"/>
        <v>0</v>
      </c>
      <c r="F23" s="116">
        <f t="shared" si="0"/>
        <v>0</v>
      </c>
      <c r="G23" s="123">
        <v>0</v>
      </c>
      <c r="H23" s="42">
        <f t="shared" ref="H23:I23" si="7">SUM(H21:H22)</f>
        <v>0</v>
      </c>
      <c r="I23" s="42">
        <f t="shared" si="7"/>
        <v>0</v>
      </c>
      <c r="J23" s="42">
        <f t="shared" si="1"/>
        <v>0</v>
      </c>
    </row>
    <row r="24" spans="1:10" ht="15" customHeight="1">
      <c r="A24" s="7" t="s">
        <v>353</v>
      </c>
      <c r="B24" s="8" t="s">
        <v>215</v>
      </c>
      <c r="C24" s="42">
        <v>0</v>
      </c>
      <c r="D24" s="42">
        <v>0</v>
      </c>
      <c r="E24" s="42">
        <v>0</v>
      </c>
      <c r="F24" s="116">
        <f t="shared" si="0"/>
        <v>0</v>
      </c>
      <c r="G24" s="123">
        <v>0</v>
      </c>
      <c r="H24" s="42">
        <v>0</v>
      </c>
      <c r="I24" s="42">
        <v>0</v>
      </c>
      <c r="J24" s="42">
        <f t="shared" si="1"/>
        <v>0</v>
      </c>
    </row>
    <row r="25" spans="1:10" ht="15" customHeight="1">
      <c r="A25" s="7" t="s">
        <v>354</v>
      </c>
      <c r="B25" s="8" t="s">
        <v>216</v>
      </c>
      <c r="C25" s="42">
        <v>0</v>
      </c>
      <c r="D25" s="42">
        <v>0</v>
      </c>
      <c r="E25" s="42">
        <v>0</v>
      </c>
      <c r="F25" s="116">
        <f t="shared" si="0"/>
        <v>0</v>
      </c>
      <c r="G25" s="123">
        <v>0</v>
      </c>
      <c r="H25" s="42">
        <v>0</v>
      </c>
      <c r="I25" s="42">
        <v>0</v>
      </c>
      <c r="J25" s="42">
        <f t="shared" si="1"/>
        <v>0</v>
      </c>
    </row>
    <row r="26" spans="1:10" ht="15" customHeight="1">
      <c r="A26" s="7" t="s">
        <v>355</v>
      </c>
      <c r="B26" s="8" t="s">
        <v>217</v>
      </c>
      <c r="C26" s="42">
        <v>0</v>
      </c>
      <c r="D26" s="42">
        <v>0</v>
      </c>
      <c r="E26" s="42">
        <v>0</v>
      </c>
      <c r="F26" s="116">
        <f t="shared" si="0"/>
        <v>0</v>
      </c>
      <c r="G26" s="123">
        <v>0</v>
      </c>
      <c r="H26" s="42">
        <v>0</v>
      </c>
      <c r="I26" s="42">
        <v>0</v>
      </c>
      <c r="J26" s="42">
        <f t="shared" si="1"/>
        <v>0</v>
      </c>
    </row>
    <row r="27" spans="1:10" ht="15" customHeight="1">
      <c r="A27" s="5" t="s">
        <v>356</v>
      </c>
      <c r="B27" s="6" t="s">
        <v>218</v>
      </c>
      <c r="C27" s="39">
        <v>0</v>
      </c>
      <c r="D27" s="39">
        <v>0</v>
      </c>
      <c r="E27" s="39">
        <v>0</v>
      </c>
      <c r="F27" s="115">
        <f t="shared" si="0"/>
        <v>0</v>
      </c>
      <c r="G27" s="122">
        <v>0</v>
      </c>
      <c r="H27" s="39">
        <v>0</v>
      </c>
      <c r="I27" s="39">
        <v>0</v>
      </c>
      <c r="J27" s="39">
        <f t="shared" si="1"/>
        <v>0</v>
      </c>
    </row>
    <row r="28" spans="1:10" ht="15" customHeight="1">
      <c r="A28" s="5" t="s">
        <v>357</v>
      </c>
      <c r="B28" s="6" t="s">
        <v>219</v>
      </c>
      <c r="C28" s="39">
        <v>0</v>
      </c>
      <c r="D28" s="39">
        <v>0</v>
      </c>
      <c r="E28" s="39">
        <v>0</v>
      </c>
      <c r="F28" s="115">
        <f t="shared" si="0"/>
        <v>0</v>
      </c>
      <c r="G28" s="122">
        <v>0</v>
      </c>
      <c r="H28" s="39">
        <v>0</v>
      </c>
      <c r="I28" s="39">
        <v>0</v>
      </c>
      <c r="J28" s="39">
        <f t="shared" si="1"/>
        <v>0</v>
      </c>
    </row>
    <row r="29" spans="1:10" ht="15" customHeight="1">
      <c r="A29" s="5" t="s">
        <v>220</v>
      </c>
      <c r="B29" s="6" t="s">
        <v>221</v>
      </c>
      <c r="C29" s="39">
        <v>0</v>
      </c>
      <c r="D29" s="39">
        <v>0</v>
      </c>
      <c r="E29" s="39">
        <v>0</v>
      </c>
      <c r="F29" s="115">
        <f t="shared" si="0"/>
        <v>0</v>
      </c>
      <c r="G29" s="122">
        <v>0</v>
      </c>
      <c r="H29" s="39">
        <v>0</v>
      </c>
      <c r="I29" s="39">
        <v>0</v>
      </c>
      <c r="J29" s="39">
        <f t="shared" si="1"/>
        <v>0</v>
      </c>
    </row>
    <row r="30" spans="1:10" ht="15" customHeight="1">
      <c r="A30" s="5" t="s">
        <v>358</v>
      </c>
      <c r="B30" s="6" t="s">
        <v>222</v>
      </c>
      <c r="C30" s="39">
        <v>0</v>
      </c>
      <c r="D30" s="39">
        <v>0</v>
      </c>
      <c r="E30" s="39">
        <v>0</v>
      </c>
      <c r="F30" s="115">
        <f t="shared" si="0"/>
        <v>0</v>
      </c>
      <c r="G30" s="122">
        <v>0</v>
      </c>
      <c r="H30" s="39">
        <v>0</v>
      </c>
      <c r="I30" s="39">
        <v>0</v>
      </c>
      <c r="J30" s="39">
        <f t="shared" si="1"/>
        <v>0</v>
      </c>
    </row>
    <row r="31" spans="1:10" ht="15" customHeight="1">
      <c r="A31" s="5" t="s">
        <v>359</v>
      </c>
      <c r="B31" s="6" t="s">
        <v>223</v>
      </c>
      <c r="C31" s="39">
        <v>0</v>
      </c>
      <c r="D31" s="39">
        <v>0</v>
      </c>
      <c r="E31" s="39">
        <v>0</v>
      </c>
      <c r="F31" s="115">
        <f t="shared" si="0"/>
        <v>0</v>
      </c>
      <c r="G31" s="122">
        <v>0</v>
      </c>
      <c r="H31" s="39">
        <v>0</v>
      </c>
      <c r="I31" s="39">
        <v>0</v>
      </c>
      <c r="J31" s="39">
        <f t="shared" si="1"/>
        <v>0</v>
      </c>
    </row>
    <row r="32" spans="1:10" ht="15" customHeight="1">
      <c r="A32" s="7" t="s">
        <v>386</v>
      </c>
      <c r="B32" s="8" t="s">
        <v>224</v>
      </c>
      <c r="C32" s="42">
        <f>SUM(C27:C31)</f>
        <v>0</v>
      </c>
      <c r="D32" s="42">
        <f t="shared" ref="D32:E32" si="8">SUM(D27:D31)</f>
        <v>0</v>
      </c>
      <c r="E32" s="42">
        <f t="shared" si="8"/>
        <v>0</v>
      </c>
      <c r="F32" s="116">
        <f t="shared" si="0"/>
        <v>0</v>
      </c>
      <c r="G32" s="123">
        <f>SUM(G27:G31)</f>
        <v>0</v>
      </c>
      <c r="H32" s="42">
        <f t="shared" ref="H32:I32" si="9">SUM(H27:H31)</f>
        <v>0</v>
      </c>
      <c r="I32" s="42">
        <f t="shared" si="9"/>
        <v>0</v>
      </c>
      <c r="J32" s="42">
        <f t="shared" si="1"/>
        <v>0</v>
      </c>
    </row>
    <row r="33" spans="1:10" ht="15" customHeight="1">
      <c r="A33" s="7" t="s">
        <v>360</v>
      </c>
      <c r="B33" s="8" t="s">
        <v>225</v>
      </c>
      <c r="C33" s="42">
        <v>0</v>
      </c>
      <c r="D33" s="42">
        <v>0</v>
      </c>
      <c r="E33" s="42">
        <v>0</v>
      </c>
      <c r="F33" s="116">
        <f t="shared" si="0"/>
        <v>0</v>
      </c>
      <c r="G33" s="123">
        <v>0</v>
      </c>
      <c r="H33" s="42">
        <v>0</v>
      </c>
      <c r="I33" s="42">
        <v>0</v>
      </c>
      <c r="J33" s="42">
        <f t="shared" si="1"/>
        <v>0</v>
      </c>
    </row>
    <row r="34" spans="1:10" ht="15" customHeight="1">
      <c r="A34" s="27" t="s">
        <v>387</v>
      </c>
      <c r="B34" s="30" t="s">
        <v>226</v>
      </c>
      <c r="C34" s="51">
        <f>C23+C24+C25+C26+C32+C33</f>
        <v>0</v>
      </c>
      <c r="D34" s="51">
        <f t="shared" ref="D34:E34" si="10">D23+D24+D25+D26+D32+D33</f>
        <v>0</v>
      </c>
      <c r="E34" s="51">
        <f t="shared" si="10"/>
        <v>0</v>
      </c>
      <c r="F34" s="117">
        <f t="shared" si="0"/>
        <v>0</v>
      </c>
      <c r="G34" s="124">
        <f>G23+G24+G25+G26+G32+G33</f>
        <v>0</v>
      </c>
      <c r="H34" s="51">
        <f t="shared" ref="H34:I34" si="11">H23+H24+H25+H26+H32+H33</f>
        <v>0</v>
      </c>
      <c r="I34" s="51">
        <f t="shared" si="11"/>
        <v>0</v>
      </c>
      <c r="J34" s="51">
        <f t="shared" si="1"/>
        <v>0</v>
      </c>
    </row>
    <row r="35" spans="1:10" ht="15" customHeight="1">
      <c r="A35" s="11" t="s">
        <v>227</v>
      </c>
      <c r="B35" s="6" t="s">
        <v>228</v>
      </c>
      <c r="C35" s="39">
        <v>0</v>
      </c>
      <c r="D35" s="39">
        <v>0</v>
      </c>
      <c r="E35" s="39">
        <v>0</v>
      </c>
      <c r="F35" s="115">
        <f t="shared" si="0"/>
        <v>0</v>
      </c>
      <c r="G35" s="122">
        <v>0</v>
      </c>
      <c r="H35" s="39">
        <v>0</v>
      </c>
      <c r="I35" s="39">
        <v>0</v>
      </c>
      <c r="J35" s="39">
        <f t="shared" si="1"/>
        <v>0</v>
      </c>
    </row>
    <row r="36" spans="1:10" ht="15" customHeight="1">
      <c r="A36" s="11" t="s">
        <v>361</v>
      </c>
      <c r="B36" s="6" t="s">
        <v>229</v>
      </c>
      <c r="C36" s="39">
        <v>0</v>
      </c>
      <c r="D36" s="39">
        <v>0</v>
      </c>
      <c r="E36" s="39">
        <v>0</v>
      </c>
      <c r="F36" s="115">
        <f t="shared" si="0"/>
        <v>0</v>
      </c>
      <c r="G36" s="122">
        <v>0</v>
      </c>
      <c r="H36" s="39">
        <v>0</v>
      </c>
      <c r="I36" s="39">
        <v>0</v>
      </c>
      <c r="J36" s="39">
        <f t="shared" si="1"/>
        <v>0</v>
      </c>
    </row>
    <row r="37" spans="1:10" ht="15" customHeight="1">
      <c r="A37" s="11" t="s">
        <v>362</v>
      </c>
      <c r="B37" s="6" t="s">
        <v>230</v>
      </c>
      <c r="C37" s="39">
        <v>0</v>
      </c>
      <c r="D37" s="39">
        <v>0</v>
      </c>
      <c r="E37" s="39">
        <v>0</v>
      </c>
      <c r="F37" s="115">
        <f t="shared" si="0"/>
        <v>0</v>
      </c>
      <c r="G37" s="122">
        <v>0</v>
      </c>
      <c r="H37" s="39">
        <v>0</v>
      </c>
      <c r="I37" s="39">
        <v>0</v>
      </c>
      <c r="J37" s="39">
        <f t="shared" si="1"/>
        <v>0</v>
      </c>
    </row>
    <row r="38" spans="1:10" ht="15" customHeight="1">
      <c r="A38" s="11" t="s">
        <v>363</v>
      </c>
      <c r="B38" s="6" t="s">
        <v>231</v>
      </c>
      <c r="C38" s="39">
        <v>0</v>
      </c>
      <c r="D38" s="39">
        <v>0</v>
      </c>
      <c r="E38" s="39">
        <v>0</v>
      </c>
      <c r="F38" s="115">
        <f t="shared" si="0"/>
        <v>0</v>
      </c>
      <c r="G38" s="122">
        <v>0</v>
      </c>
      <c r="H38" s="39">
        <v>0</v>
      </c>
      <c r="I38" s="39">
        <v>0</v>
      </c>
      <c r="J38" s="39">
        <f t="shared" si="1"/>
        <v>0</v>
      </c>
    </row>
    <row r="39" spans="1:10" ht="15" customHeight="1">
      <c r="A39" s="11" t="s">
        <v>232</v>
      </c>
      <c r="B39" s="6" t="s">
        <v>233</v>
      </c>
      <c r="C39" s="39">
        <v>0</v>
      </c>
      <c r="D39" s="39">
        <v>0</v>
      </c>
      <c r="E39" s="39">
        <v>0</v>
      </c>
      <c r="F39" s="115">
        <f t="shared" si="0"/>
        <v>0</v>
      </c>
      <c r="G39" s="122">
        <v>0</v>
      </c>
      <c r="H39" s="39">
        <v>0</v>
      </c>
      <c r="I39" s="39">
        <v>0</v>
      </c>
      <c r="J39" s="39">
        <f t="shared" si="1"/>
        <v>0</v>
      </c>
    </row>
    <row r="40" spans="1:10" ht="15" customHeight="1">
      <c r="A40" s="11" t="s">
        <v>234</v>
      </c>
      <c r="B40" s="6" t="s">
        <v>235</v>
      </c>
      <c r="C40" s="39">
        <v>0</v>
      </c>
      <c r="D40" s="39">
        <v>0</v>
      </c>
      <c r="E40" s="39">
        <v>0</v>
      </c>
      <c r="F40" s="115">
        <f t="shared" si="0"/>
        <v>0</v>
      </c>
      <c r="G40" s="122">
        <v>0</v>
      </c>
      <c r="H40" s="39">
        <v>0</v>
      </c>
      <c r="I40" s="39">
        <v>0</v>
      </c>
      <c r="J40" s="39">
        <f t="shared" si="1"/>
        <v>0</v>
      </c>
    </row>
    <row r="41" spans="1:10" ht="15" customHeight="1">
      <c r="A41" s="11" t="s">
        <v>236</v>
      </c>
      <c r="B41" s="6" t="s">
        <v>237</v>
      </c>
      <c r="C41" s="39">
        <v>0</v>
      </c>
      <c r="D41" s="39">
        <v>0</v>
      </c>
      <c r="E41" s="39">
        <v>0</v>
      </c>
      <c r="F41" s="115">
        <f t="shared" si="0"/>
        <v>0</v>
      </c>
      <c r="G41" s="122">
        <v>0</v>
      </c>
      <c r="H41" s="39">
        <v>0</v>
      </c>
      <c r="I41" s="39">
        <v>0</v>
      </c>
      <c r="J41" s="39">
        <f t="shared" si="1"/>
        <v>0</v>
      </c>
    </row>
    <row r="42" spans="1:10" ht="15" customHeight="1">
      <c r="A42" s="11" t="s">
        <v>364</v>
      </c>
      <c r="B42" s="6" t="s">
        <v>238</v>
      </c>
      <c r="C42" s="39">
        <v>0</v>
      </c>
      <c r="D42" s="39">
        <v>0</v>
      </c>
      <c r="E42" s="39">
        <v>0</v>
      </c>
      <c r="F42" s="115">
        <f t="shared" si="0"/>
        <v>0</v>
      </c>
      <c r="G42" s="122">
        <v>0</v>
      </c>
      <c r="H42" s="39">
        <v>0</v>
      </c>
      <c r="I42" s="39">
        <v>0</v>
      </c>
      <c r="J42" s="39">
        <f t="shared" si="1"/>
        <v>0</v>
      </c>
    </row>
    <row r="43" spans="1:10" ht="15" customHeight="1">
      <c r="A43" s="11" t="s">
        <v>365</v>
      </c>
      <c r="B43" s="6" t="s">
        <v>239</v>
      </c>
      <c r="C43" s="39">
        <v>0</v>
      </c>
      <c r="D43" s="39">
        <v>0</v>
      </c>
      <c r="E43" s="39">
        <v>0</v>
      </c>
      <c r="F43" s="115">
        <f t="shared" si="0"/>
        <v>0</v>
      </c>
      <c r="G43" s="122">
        <v>0</v>
      </c>
      <c r="H43" s="39">
        <v>0</v>
      </c>
      <c r="I43" s="39">
        <v>0</v>
      </c>
      <c r="J43" s="39">
        <f t="shared" si="1"/>
        <v>0</v>
      </c>
    </row>
    <row r="44" spans="1:10" ht="15" customHeight="1">
      <c r="A44" s="11" t="s">
        <v>500</v>
      </c>
      <c r="B44" s="6" t="s">
        <v>240</v>
      </c>
      <c r="C44" s="39">
        <v>0</v>
      </c>
      <c r="D44" s="39"/>
      <c r="E44" s="39"/>
      <c r="F44" s="115"/>
      <c r="G44" s="122">
        <v>0</v>
      </c>
      <c r="H44" s="39"/>
      <c r="I44" s="39"/>
      <c r="J44" s="39"/>
    </row>
    <row r="45" spans="1:10" ht="15" customHeight="1">
      <c r="A45" s="11" t="s">
        <v>366</v>
      </c>
      <c r="B45" s="6" t="s">
        <v>499</v>
      </c>
      <c r="C45" s="39">
        <v>0</v>
      </c>
      <c r="D45" s="39">
        <v>0</v>
      </c>
      <c r="E45" s="39">
        <v>0</v>
      </c>
      <c r="F45" s="115">
        <f t="shared" si="0"/>
        <v>0</v>
      </c>
      <c r="G45" s="122">
        <v>0</v>
      </c>
      <c r="H45" s="39">
        <v>0</v>
      </c>
      <c r="I45" s="39">
        <v>0</v>
      </c>
      <c r="J45" s="39">
        <f t="shared" ref="J45:J68" si="12">SUM(G45:I45)</f>
        <v>0</v>
      </c>
    </row>
    <row r="46" spans="1:10" ht="15" customHeight="1">
      <c r="A46" s="29" t="s">
        <v>388</v>
      </c>
      <c r="B46" s="30" t="s">
        <v>241</v>
      </c>
      <c r="C46" s="51">
        <f>SUM(C35:C45)</f>
        <v>0</v>
      </c>
      <c r="D46" s="51">
        <f t="shared" ref="D46:E46" si="13">SUM(D35:D45)</f>
        <v>0</v>
      </c>
      <c r="E46" s="51">
        <f t="shared" si="13"/>
        <v>0</v>
      </c>
      <c r="F46" s="117">
        <f t="shared" si="0"/>
        <v>0</v>
      </c>
      <c r="G46" s="124">
        <f>SUM(G35:G45)</f>
        <v>0</v>
      </c>
      <c r="H46" s="51">
        <f t="shared" ref="H46:I46" si="14">SUM(H35:H45)</f>
        <v>0</v>
      </c>
      <c r="I46" s="51">
        <f t="shared" si="14"/>
        <v>0</v>
      </c>
      <c r="J46" s="51">
        <f t="shared" si="12"/>
        <v>0</v>
      </c>
    </row>
    <row r="47" spans="1:10" ht="15" customHeight="1">
      <c r="A47" s="11" t="s">
        <v>250</v>
      </c>
      <c r="B47" s="6" t="s">
        <v>251</v>
      </c>
      <c r="C47" s="39">
        <v>0</v>
      </c>
      <c r="D47" s="39">
        <v>0</v>
      </c>
      <c r="E47" s="39">
        <v>0</v>
      </c>
      <c r="F47" s="115">
        <f t="shared" si="0"/>
        <v>0</v>
      </c>
      <c r="G47" s="122">
        <v>0</v>
      </c>
      <c r="H47" s="39">
        <v>0</v>
      </c>
      <c r="I47" s="39">
        <v>0</v>
      </c>
      <c r="J47" s="39">
        <f t="shared" si="12"/>
        <v>0</v>
      </c>
    </row>
    <row r="48" spans="1:10" ht="15" customHeight="1">
      <c r="A48" s="5" t="s">
        <v>370</v>
      </c>
      <c r="B48" s="6" t="s">
        <v>252</v>
      </c>
      <c r="C48" s="39">
        <v>0</v>
      </c>
      <c r="D48" s="39">
        <v>0</v>
      </c>
      <c r="E48" s="39">
        <v>0</v>
      </c>
      <c r="F48" s="115">
        <f t="shared" si="0"/>
        <v>0</v>
      </c>
      <c r="G48" s="122">
        <v>0</v>
      </c>
      <c r="H48" s="39">
        <v>0</v>
      </c>
      <c r="I48" s="39">
        <v>0</v>
      </c>
      <c r="J48" s="39">
        <f t="shared" si="12"/>
        <v>0</v>
      </c>
    </row>
    <row r="49" spans="1:10" ht="15" customHeight="1">
      <c r="A49" s="11" t="s">
        <v>371</v>
      </c>
      <c r="B49" s="6" t="s">
        <v>475</v>
      </c>
      <c r="C49" s="39">
        <v>0</v>
      </c>
      <c r="D49" s="39">
        <v>0</v>
      </c>
      <c r="E49" s="39">
        <v>0</v>
      </c>
      <c r="F49" s="115">
        <f t="shared" si="0"/>
        <v>0</v>
      </c>
      <c r="G49" s="122">
        <v>0</v>
      </c>
      <c r="H49" s="39">
        <v>0</v>
      </c>
      <c r="I49" s="39">
        <v>0</v>
      </c>
      <c r="J49" s="39">
        <f t="shared" si="12"/>
        <v>0</v>
      </c>
    </row>
    <row r="50" spans="1:10" ht="15" customHeight="1">
      <c r="A50" s="27" t="s">
        <v>390</v>
      </c>
      <c r="B50" s="30" t="s">
        <v>253</v>
      </c>
      <c r="C50" s="51">
        <f>SUM(C47:C49)</f>
        <v>0</v>
      </c>
      <c r="D50" s="51">
        <f t="shared" ref="D50:E50" si="15">SUM(D47:D49)</f>
        <v>0</v>
      </c>
      <c r="E50" s="51">
        <f t="shared" si="15"/>
        <v>0</v>
      </c>
      <c r="F50" s="117">
        <f t="shared" si="0"/>
        <v>0</v>
      </c>
      <c r="G50" s="124">
        <f>SUM(G47:G49)</f>
        <v>0</v>
      </c>
      <c r="H50" s="51">
        <f t="shared" ref="H50:I50" si="16">SUM(H47:H49)</f>
        <v>0</v>
      </c>
      <c r="I50" s="51">
        <f t="shared" si="16"/>
        <v>0</v>
      </c>
      <c r="J50" s="51">
        <f t="shared" si="12"/>
        <v>0</v>
      </c>
    </row>
    <row r="51" spans="1:10" ht="15" customHeight="1">
      <c r="A51" s="84" t="s">
        <v>9</v>
      </c>
      <c r="B51" s="88"/>
      <c r="C51" s="90">
        <f>C20+C34+C46+C50</f>
        <v>0</v>
      </c>
      <c r="D51" s="90">
        <f t="shared" ref="D51:E51" si="17">D20+D34+D46+D50</f>
        <v>0</v>
      </c>
      <c r="E51" s="90">
        <f t="shared" si="17"/>
        <v>0</v>
      </c>
      <c r="F51" s="118">
        <f t="shared" si="0"/>
        <v>0</v>
      </c>
      <c r="G51" s="125">
        <f>G20+G34+G46+G50</f>
        <v>0</v>
      </c>
      <c r="H51" s="90">
        <f t="shared" ref="H51:I51" si="18">H20+H34+H46+H50</f>
        <v>0</v>
      </c>
      <c r="I51" s="90">
        <f t="shared" si="18"/>
        <v>0</v>
      </c>
      <c r="J51" s="89">
        <f t="shared" si="12"/>
        <v>0</v>
      </c>
    </row>
    <row r="52" spans="1:10" ht="15" customHeight="1">
      <c r="A52" s="5" t="s">
        <v>204</v>
      </c>
      <c r="B52" s="6" t="s">
        <v>205</v>
      </c>
      <c r="C52" s="39">
        <v>0</v>
      </c>
      <c r="D52" s="39">
        <v>0</v>
      </c>
      <c r="E52" s="39">
        <v>0</v>
      </c>
      <c r="F52" s="115">
        <f t="shared" si="0"/>
        <v>0</v>
      </c>
      <c r="G52" s="122">
        <v>0</v>
      </c>
      <c r="H52" s="39">
        <v>0</v>
      </c>
      <c r="I52" s="39">
        <v>0</v>
      </c>
      <c r="J52" s="39">
        <f t="shared" si="12"/>
        <v>0</v>
      </c>
    </row>
    <row r="53" spans="1:10" ht="15" customHeight="1">
      <c r="A53" s="5" t="s">
        <v>206</v>
      </c>
      <c r="B53" s="6" t="s">
        <v>207</v>
      </c>
      <c r="C53" s="39">
        <v>0</v>
      </c>
      <c r="D53" s="39">
        <v>0</v>
      </c>
      <c r="E53" s="39">
        <v>0</v>
      </c>
      <c r="F53" s="115">
        <f t="shared" si="0"/>
        <v>0</v>
      </c>
      <c r="G53" s="122">
        <v>0</v>
      </c>
      <c r="H53" s="39">
        <v>0</v>
      </c>
      <c r="I53" s="39">
        <v>0</v>
      </c>
      <c r="J53" s="39">
        <f t="shared" si="12"/>
        <v>0</v>
      </c>
    </row>
    <row r="54" spans="1:10" ht="15" customHeight="1">
      <c r="A54" s="5" t="s">
        <v>348</v>
      </c>
      <c r="B54" s="6" t="s">
        <v>208</v>
      </c>
      <c r="C54" s="39">
        <v>0</v>
      </c>
      <c r="D54" s="39">
        <v>0</v>
      </c>
      <c r="E54" s="39">
        <v>0</v>
      </c>
      <c r="F54" s="115">
        <f t="shared" si="0"/>
        <v>0</v>
      </c>
      <c r="G54" s="122">
        <v>0</v>
      </c>
      <c r="H54" s="39">
        <v>0</v>
      </c>
      <c r="I54" s="39">
        <v>0</v>
      </c>
      <c r="J54" s="39">
        <f t="shared" si="12"/>
        <v>0</v>
      </c>
    </row>
    <row r="55" spans="1:10" ht="15" customHeight="1">
      <c r="A55" s="5" t="s">
        <v>349</v>
      </c>
      <c r="B55" s="6" t="s">
        <v>209</v>
      </c>
      <c r="C55" s="39">
        <v>0</v>
      </c>
      <c r="D55" s="39">
        <v>0</v>
      </c>
      <c r="E55" s="39">
        <v>0</v>
      </c>
      <c r="F55" s="115">
        <f t="shared" si="0"/>
        <v>0</v>
      </c>
      <c r="G55" s="122">
        <v>0</v>
      </c>
      <c r="H55" s="39">
        <v>0</v>
      </c>
      <c r="I55" s="39">
        <v>0</v>
      </c>
      <c r="J55" s="39">
        <f t="shared" si="12"/>
        <v>0</v>
      </c>
    </row>
    <row r="56" spans="1:10" ht="15" customHeight="1">
      <c r="A56" s="5" t="s">
        <v>350</v>
      </c>
      <c r="B56" s="6" t="s">
        <v>210</v>
      </c>
      <c r="C56" s="39">
        <v>0</v>
      </c>
      <c r="D56" s="39">
        <v>0</v>
      </c>
      <c r="E56" s="39">
        <v>0</v>
      </c>
      <c r="F56" s="115">
        <f t="shared" si="0"/>
        <v>0</v>
      </c>
      <c r="G56" s="122">
        <v>0</v>
      </c>
      <c r="H56" s="39">
        <v>0</v>
      </c>
      <c r="I56" s="39">
        <v>0</v>
      </c>
      <c r="J56" s="39">
        <f t="shared" si="12"/>
        <v>0</v>
      </c>
    </row>
    <row r="57" spans="1:10" ht="15" customHeight="1">
      <c r="A57" s="27" t="s">
        <v>384</v>
      </c>
      <c r="B57" s="30" t="s">
        <v>211</v>
      </c>
      <c r="C57" s="42">
        <f>SUM(C52:C56)</f>
        <v>0</v>
      </c>
      <c r="D57" s="42">
        <f t="shared" ref="D57:E57" si="19">SUM(D52:D56)</f>
        <v>0</v>
      </c>
      <c r="E57" s="42">
        <f t="shared" si="19"/>
        <v>0</v>
      </c>
      <c r="F57" s="116">
        <f t="shared" si="0"/>
        <v>0</v>
      </c>
      <c r="G57" s="123">
        <f>SUM(G52:G56)</f>
        <v>0</v>
      </c>
      <c r="H57" s="42">
        <f t="shared" ref="H57:I57" si="20">SUM(H52:H56)</f>
        <v>0</v>
      </c>
      <c r="I57" s="42">
        <f t="shared" si="20"/>
        <v>0</v>
      </c>
      <c r="J57" s="42">
        <f t="shared" si="12"/>
        <v>0</v>
      </c>
    </row>
    <row r="58" spans="1:10" ht="15" customHeight="1">
      <c r="A58" s="11" t="s">
        <v>367</v>
      </c>
      <c r="B58" s="6" t="s">
        <v>242</v>
      </c>
      <c r="C58" s="39">
        <v>0</v>
      </c>
      <c r="D58" s="39">
        <v>0</v>
      </c>
      <c r="E58" s="39">
        <v>0</v>
      </c>
      <c r="F58" s="115">
        <f t="shared" si="0"/>
        <v>0</v>
      </c>
      <c r="G58" s="122">
        <v>0</v>
      </c>
      <c r="H58" s="39">
        <v>0</v>
      </c>
      <c r="I58" s="39">
        <v>0</v>
      </c>
      <c r="J58" s="39">
        <f t="shared" si="12"/>
        <v>0</v>
      </c>
    </row>
    <row r="59" spans="1:10" ht="15" customHeight="1">
      <c r="A59" s="11" t="s">
        <v>368</v>
      </c>
      <c r="B59" s="6" t="s">
        <v>243</v>
      </c>
      <c r="C59" s="39">
        <v>0</v>
      </c>
      <c r="D59" s="39">
        <v>0</v>
      </c>
      <c r="E59" s="39">
        <v>0</v>
      </c>
      <c r="F59" s="115">
        <f t="shared" si="0"/>
        <v>0</v>
      </c>
      <c r="G59" s="122">
        <v>0</v>
      </c>
      <c r="H59" s="39">
        <v>0</v>
      </c>
      <c r="I59" s="39">
        <v>0</v>
      </c>
      <c r="J59" s="39">
        <f t="shared" si="12"/>
        <v>0</v>
      </c>
    </row>
    <row r="60" spans="1:10" ht="15" customHeight="1">
      <c r="A60" s="11" t="s">
        <v>244</v>
      </c>
      <c r="B60" s="6" t="s">
        <v>245</v>
      </c>
      <c r="C60" s="39">
        <v>0</v>
      </c>
      <c r="D60" s="39">
        <v>0</v>
      </c>
      <c r="E60" s="39">
        <v>0</v>
      </c>
      <c r="F60" s="115">
        <f t="shared" si="0"/>
        <v>0</v>
      </c>
      <c r="G60" s="122">
        <v>0</v>
      </c>
      <c r="H60" s="39">
        <v>0</v>
      </c>
      <c r="I60" s="39">
        <v>0</v>
      </c>
      <c r="J60" s="39">
        <f t="shared" si="12"/>
        <v>0</v>
      </c>
    </row>
    <row r="61" spans="1:10" ht="15" customHeight="1">
      <c r="A61" s="11" t="s">
        <v>369</v>
      </c>
      <c r="B61" s="6" t="s">
        <v>246</v>
      </c>
      <c r="C61" s="39">
        <v>0</v>
      </c>
      <c r="D61" s="39">
        <v>0</v>
      </c>
      <c r="E61" s="39">
        <v>0</v>
      </c>
      <c r="F61" s="115">
        <f t="shared" si="0"/>
        <v>0</v>
      </c>
      <c r="G61" s="122">
        <v>0</v>
      </c>
      <c r="H61" s="39">
        <v>0</v>
      </c>
      <c r="I61" s="39">
        <v>0</v>
      </c>
      <c r="J61" s="39">
        <f t="shared" si="12"/>
        <v>0</v>
      </c>
    </row>
    <row r="62" spans="1:10" ht="15" customHeight="1">
      <c r="A62" s="11" t="s">
        <v>247</v>
      </c>
      <c r="B62" s="6" t="s">
        <v>248</v>
      </c>
      <c r="C62" s="39">
        <v>0</v>
      </c>
      <c r="D62" s="39">
        <v>0</v>
      </c>
      <c r="E62" s="39">
        <v>0</v>
      </c>
      <c r="F62" s="115">
        <f t="shared" si="0"/>
        <v>0</v>
      </c>
      <c r="G62" s="122">
        <v>0</v>
      </c>
      <c r="H62" s="39">
        <v>0</v>
      </c>
      <c r="I62" s="39">
        <v>0</v>
      </c>
      <c r="J62" s="39">
        <f t="shared" si="12"/>
        <v>0</v>
      </c>
    </row>
    <row r="63" spans="1:10" ht="15" customHeight="1">
      <c r="A63" s="27" t="s">
        <v>389</v>
      </c>
      <c r="B63" s="30" t="s">
        <v>249</v>
      </c>
      <c r="C63" s="42">
        <f>SUM(C58:C62)</f>
        <v>0</v>
      </c>
      <c r="D63" s="42">
        <f t="shared" ref="D63:E63" si="21">SUM(D58:D62)</f>
        <v>0</v>
      </c>
      <c r="E63" s="42">
        <f t="shared" si="21"/>
        <v>0</v>
      </c>
      <c r="F63" s="116">
        <f t="shared" si="0"/>
        <v>0</v>
      </c>
      <c r="G63" s="123">
        <f>SUM(G58:G62)</f>
        <v>0</v>
      </c>
      <c r="H63" s="42">
        <f t="shared" ref="H63:I63" si="22">SUM(H58:H62)</f>
        <v>0</v>
      </c>
      <c r="I63" s="42">
        <f t="shared" si="22"/>
        <v>0</v>
      </c>
      <c r="J63" s="42">
        <f t="shared" si="12"/>
        <v>0</v>
      </c>
    </row>
    <row r="64" spans="1:10" ht="15" customHeight="1">
      <c r="A64" s="11" t="s">
        <v>254</v>
      </c>
      <c r="B64" s="6" t="s">
        <v>255</v>
      </c>
      <c r="C64" s="39">
        <v>0</v>
      </c>
      <c r="D64" s="39">
        <v>0</v>
      </c>
      <c r="E64" s="39">
        <v>0</v>
      </c>
      <c r="F64" s="115">
        <f t="shared" si="0"/>
        <v>0</v>
      </c>
      <c r="G64" s="122">
        <v>0</v>
      </c>
      <c r="H64" s="39">
        <v>0</v>
      </c>
      <c r="I64" s="39">
        <v>0</v>
      </c>
      <c r="J64" s="39">
        <f t="shared" si="12"/>
        <v>0</v>
      </c>
    </row>
    <row r="65" spans="1:10" ht="15" customHeight="1">
      <c r="A65" s="5" t="s">
        <v>372</v>
      </c>
      <c r="B65" s="6" t="s">
        <v>256</v>
      </c>
      <c r="C65" s="39">
        <v>0</v>
      </c>
      <c r="D65" s="39">
        <v>0</v>
      </c>
      <c r="E65" s="39">
        <v>0</v>
      </c>
      <c r="F65" s="115">
        <f t="shared" si="0"/>
        <v>0</v>
      </c>
      <c r="G65" s="122">
        <v>0</v>
      </c>
      <c r="H65" s="39">
        <v>0</v>
      </c>
      <c r="I65" s="39">
        <v>0</v>
      </c>
      <c r="J65" s="39">
        <f t="shared" si="12"/>
        <v>0</v>
      </c>
    </row>
    <row r="66" spans="1:10" ht="15" customHeight="1">
      <c r="A66" s="11" t="s">
        <v>373</v>
      </c>
      <c r="B66" s="6" t="s">
        <v>257</v>
      </c>
      <c r="C66" s="39">
        <v>0</v>
      </c>
      <c r="D66" s="39">
        <v>0</v>
      </c>
      <c r="E66" s="39">
        <v>0</v>
      </c>
      <c r="F66" s="115">
        <f t="shared" si="0"/>
        <v>0</v>
      </c>
      <c r="G66" s="122">
        <v>0</v>
      </c>
      <c r="H66" s="39">
        <v>0</v>
      </c>
      <c r="I66" s="39">
        <v>0</v>
      </c>
      <c r="J66" s="39">
        <f t="shared" si="12"/>
        <v>0</v>
      </c>
    </row>
    <row r="67" spans="1:10" ht="15" customHeight="1">
      <c r="A67" s="27" t="s">
        <v>392</v>
      </c>
      <c r="B67" s="30" t="s">
        <v>258</v>
      </c>
      <c r="C67" s="42">
        <f>SUM(C64:C66)</f>
        <v>0</v>
      </c>
      <c r="D67" s="42">
        <f t="shared" ref="D67:E67" si="23">SUM(D64:D66)</f>
        <v>0</v>
      </c>
      <c r="E67" s="42">
        <f t="shared" si="23"/>
        <v>0</v>
      </c>
      <c r="F67" s="116">
        <f t="shared" si="0"/>
        <v>0</v>
      </c>
      <c r="G67" s="123">
        <f>SUM(G64:G66)</f>
        <v>0</v>
      </c>
      <c r="H67" s="42">
        <f t="shared" ref="H67:I67" si="24">SUM(H64:H66)</f>
        <v>0</v>
      </c>
      <c r="I67" s="42">
        <f t="shared" si="24"/>
        <v>0</v>
      </c>
      <c r="J67" s="42">
        <f t="shared" si="12"/>
        <v>0</v>
      </c>
    </row>
    <row r="68" spans="1:10" ht="15" customHeight="1">
      <c r="A68" s="84" t="s">
        <v>10</v>
      </c>
      <c r="B68" s="88"/>
      <c r="C68" s="90">
        <f>C57+C63+C67</f>
        <v>0</v>
      </c>
      <c r="D68" s="90">
        <f t="shared" ref="D68:E68" si="25">D57+D63+D67</f>
        <v>0</v>
      </c>
      <c r="E68" s="90">
        <f t="shared" si="25"/>
        <v>0</v>
      </c>
      <c r="F68" s="118">
        <f t="shared" si="0"/>
        <v>0</v>
      </c>
      <c r="G68" s="125">
        <f>G57+G63+G67</f>
        <v>0</v>
      </c>
      <c r="H68" s="90">
        <f t="shared" ref="H68:I68" si="26">H57+H63+H67</f>
        <v>0</v>
      </c>
      <c r="I68" s="90">
        <f t="shared" si="26"/>
        <v>0</v>
      </c>
      <c r="J68" s="89">
        <f t="shared" si="12"/>
        <v>0</v>
      </c>
    </row>
    <row r="69" spans="1:10" ht="15" customHeight="1">
      <c r="A69" s="60" t="s">
        <v>391</v>
      </c>
      <c r="B69" s="54" t="s">
        <v>259</v>
      </c>
      <c r="C69" s="56">
        <f>C20+C34+C46+C50+C57+C63+C67</f>
        <v>0</v>
      </c>
      <c r="D69" s="56">
        <f t="shared" ref="D69:E69" si="27">D20+D34+D46+D50+D57+D63+D67</f>
        <v>0</v>
      </c>
      <c r="E69" s="56">
        <f t="shared" si="27"/>
        <v>0</v>
      </c>
      <c r="F69" s="119">
        <f>SUM(C69:E69)</f>
        <v>0</v>
      </c>
      <c r="G69" s="126">
        <f>G20+G34+G46+G50+G57+G63+G67</f>
        <v>0</v>
      </c>
      <c r="H69" s="56">
        <f t="shared" ref="H69:I69" si="28">H20+H34+H46+H50+H57+H63+H67</f>
        <v>0</v>
      </c>
      <c r="I69" s="56">
        <f t="shared" si="28"/>
        <v>0</v>
      </c>
      <c r="J69" s="56">
        <f>SUM(G69:I69)</f>
        <v>0</v>
      </c>
    </row>
    <row r="70" spans="1:10" ht="15" customHeight="1">
      <c r="A70" s="91" t="s">
        <v>11</v>
      </c>
      <c r="B70" s="92"/>
      <c r="C70" s="93">
        <v>0</v>
      </c>
      <c r="D70" s="93">
        <v>0</v>
      </c>
      <c r="E70" s="93">
        <v>0</v>
      </c>
      <c r="F70" s="120">
        <f>SUM(C70:E70)</f>
        <v>0</v>
      </c>
      <c r="G70" s="127">
        <v>0</v>
      </c>
      <c r="H70" s="93">
        <v>0</v>
      </c>
      <c r="I70" s="93">
        <v>0</v>
      </c>
      <c r="J70" s="93">
        <f>SUM(G70:I70)</f>
        <v>0</v>
      </c>
    </row>
    <row r="71" spans="1:10" ht="15" customHeight="1">
      <c r="A71" s="91" t="s">
        <v>12</v>
      </c>
      <c r="B71" s="92"/>
      <c r="C71" s="93">
        <v>0</v>
      </c>
      <c r="D71" s="93">
        <f>D68-'1A. melléklet'!D100</f>
        <v>0</v>
      </c>
      <c r="E71" s="93">
        <f>E68-'1A. melléklet'!E100</f>
        <v>0</v>
      </c>
      <c r="F71" s="120">
        <f>SUM(C71:E71)</f>
        <v>0</v>
      </c>
      <c r="G71" s="127">
        <v>0</v>
      </c>
      <c r="H71" s="93">
        <f>H68-'1A. melléklet'!H100</f>
        <v>0</v>
      </c>
      <c r="I71" s="93">
        <f>I68-'1A. melléklet'!I100</f>
        <v>0</v>
      </c>
      <c r="J71" s="93">
        <f>SUM(G71:I71)</f>
        <v>0</v>
      </c>
    </row>
    <row r="72" spans="1:10" ht="15" customHeight="1">
      <c r="A72" s="25" t="s">
        <v>374</v>
      </c>
      <c r="B72" s="5" t="s">
        <v>260</v>
      </c>
      <c r="C72" s="39">
        <v>0</v>
      </c>
      <c r="D72" s="39">
        <v>0</v>
      </c>
      <c r="E72" s="39">
        <v>0</v>
      </c>
      <c r="F72" s="115">
        <f t="shared" si="0"/>
        <v>0</v>
      </c>
      <c r="G72" s="122">
        <v>0</v>
      </c>
      <c r="H72" s="39">
        <v>0</v>
      </c>
      <c r="I72" s="39">
        <v>0</v>
      </c>
      <c r="J72" s="39">
        <f t="shared" ref="J72:J98" si="29">SUM(G72:I72)</f>
        <v>0</v>
      </c>
    </row>
    <row r="73" spans="1:10" ht="15" customHeight="1">
      <c r="A73" s="11" t="s">
        <v>261</v>
      </c>
      <c r="B73" s="5" t="s">
        <v>262</v>
      </c>
      <c r="C73" s="39">
        <v>0</v>
      </c>
      <c r="D73" s="39">
        <v>0</v>
      </c>
      <c r="E73" s="39">
        <v>0</v>
      </c>
      <c r="F73" s="115">
        <f t="shared" si="0"/>
        <v>0</v>
      </c>
      <c r="G73" s="122">
        <v>0</v>
      </c>
      <c r="H73" s="39">
        <v>0</v>
      </c>
      <c r="I73" s="39">
        <v>0</v>
      </c>
      <c r="J73" s="39">
        <f t="shared" si="29"/>
        <v>0</v>
      </c>
    </row>
    <row r="74" spans="1:10" ht="15" customHeight="1">
      <c r="A74" s="25" t="s">
        <v>375</v>
      </c>
      <c r="B74" s="5" t="s">
        <v>263</v>
      </c>
      <c r="C74" s="39">
        <v>0</v>
      </c>
      <c r="D74" s="39">
        <v>0</v>
      </c>
      <c r="E74" s="39">
        <v>0</v>
      </c>
      <c r="F74" s="115">
        <f t="shared" ref="F74:F98" si="30">SUM(C74:E74)</f>
        <v>0</v>
      </c>
      <c r="G74" s="122">
        <v>0</v>
      </c>
      <c r="H74" s="39">
        <v>0</v>
      </c>
      <c r="I74" s="39">
        <v>0</v>
      </c>
      <c r="J74" s="39">
        <f t="shared" si="29"/>
        <v>0</v>
      </c>
    </row>
    <row r="75" spans="1:10" ht="15" customHeight="1">
      <c r="A75" s="13" t="s">
        <v>393</v>
      </c>
      <c r="B75" s="7" t="s">
        <v>264</v>
      </c>
      <c r="C75" s="42">
        <v>0</v>
      </c>
      <c r="D75" s="42">
        <f t="shared" ref="D75:E75" si="31">SUM(D72:D74)</f>
        <v>0</v>
      </c>
      <c r="E75" s="42">
        <f t="shared" si="31"/>
        <v>0</v>
      </c>
      <c r="F75" s="116">
        <f t="shared" si="30"/>
        <v>0</v>
      </c>
      <c r="G75" s="123">
        <v>0</v>
      </c>
      <c r="H75" s="42">
        <f t="shared" ref="H75:I75" si="32">SUM(H72:H74)</f>
        <v>0</v>
      </c>
      <c r="I75" s="42">
        <f t="shared" si="32"/>
        <v>0</v>
      </c>
      <c r="J75" s="42">
        <f t="shared" si="29"/>
        <v>0</v>
      </c>
    </row>
    <row r="76" spans="1:10" ht="15" customHeight="1">
      <c r="A76" s="11" t="s">
        <v>376</v>
      </c>
      <c r="B76" s="5" t="s">
        <v>265</v>
      </c>
      <c r="C76" s="39">
        <v>0</v>
      </c>
      <c r="D76" s="39">
        <v>0</v>
      </c>
      <c r="E76" s="39">
        <v>0</v>
      </c>
      <c r="F76" s="115">
        <f t="shared" si="30"/>
        <v>0</v>
      </c>
      <c r="G76" s="122">
        <v>0</v>
      </c>
      <c r="H76" s="39">
        <v>0</v>
      </c>
      <c r="I76" s="39">
        <v>0</v>
      </c>
      <c r="J76" s="39">
        <f t="shared" si="29"/>
        <v>0</v>
      </c>
    </row>
    <row r="77" spans="1:10" ht="15" customHeight="1">
      <c r="A77" s="25" t="s">
        <v>266</v>
      </c>
      <c r="B77" s="5" t="s">
        <v>267</v>
      </c>
      <c r="C77" s="39">
        <v>0</v>
      </c>
      <c r="D77" s="39">
        <v>0</v>
      </c>
      <c r="E77" s="39">
        <v>0</v>
      </c>
      <c r="F77" s="115">
        <f t="shared" si="30"/>
        <v>0</v>
      </c>
      <c r="G77" s="122">
        <v>0</v>
      </c>
      <c r="H77" s="39">
        <v>0</v>
      </c>
      <c r="I77" s="39">
        <v>0</v>
      </c>
      <c r="J77" s="39">
        <f t="shared" si="29"/>
        <v>0</v>
      </c>
    </row>
    <row r="78" spans="1:10" ht="15" customHeight="1">
      <c r="A78" s="11" t="s">
        <v>377</v>
      </c>
      <c r="B78" s="5" t="s">
        <v>268</v>
      </c>
      <c r="C78" s="39">
        <v>0</v>
      </c>
      <c r="D78" s="39">
        <v>0</v>
      </c>
      <c r="E78" s="39">
        <v>0</v>
      </c>
      <c r="F78" s="115">
        <f t="shared" si="30"/>
        <v>0</v>
      </c>
      <c r="G78" s="122">
        <v>0</v>
      </c>
      <c r="H78" s="39">
        <v>0</v>
      </c>
      <c r="I78" s="39">
        <v>0</v>
      </c>
      <c r="J78" s="39">
        <f t="shared" si="29"/>
        <v>0</v>
      </c>
    </row>
    <row r="79" spans="1:10" ht="15" customHeight="1">
      <c r="A79" s="25" t="s">
        <v>269</v>
      </c>
      <c r="B79" s="5" t="s">
        <v>270</v>
      </c>
      <c r="C79" s="39">
        <v>0</v>
      </c>
      <c r="D79" s="39">
        <v>0</v>
      </c>
      <c r="E79" s="39">
        <v>0</v>
      </c>
      <c r="F79" s="115">
        <f t="shared" si="30"/>
        <v>0</v>
      </c>
      <c r="G79" s="122">
        <v>0</v>
      </c>
      <c r="H79" s="39">
        <v>0</v>
      </c>
      <c r="I79" s="39">
        <v>0</v>
      </c>
      <c r="J79" s="39">
        <f t="shared" si="29"/>
        <v>0</v>
      </c>
    </row>
    <row r="80" spans="1:10" ht="15" customHeight="1">
      <c r="A80" s="12" t="s">
        <v>394</v>
      </c>
      <c r="B80" s="7" t="s">
        <v>271</v>
      </c>
      <c r="C80" s="42">
        <v>0</v>
      </c>
      <c r="D80" s="42">
        <f t="shared" ref="D80:E80" si="33">SUM(D76:D79)</f>
        <v>0</v>
      </c>
      <c r="E80" s="42">
        <f t="shared" si="33"/>
        <v>0</v>
      </c>
      <c r="F80" s="116">
        <f t="shared" si="30"/>
        <v>0</v>
      </c>
      <c r="G80" s="123">
        <v>0</v>
      </c>
      <c r="H80" s="42">
        <f t="shared" ref="H80:I80" si="34">SUM(H76:H79)</f>
        <v>0</v>
      </c>
      <c r="I80" s="42">
        <f t="shared" si="34"/>
        <v>0</v>
      </c>
      <c r="J80" s="42">
        <f t="shared" si="29"/>
        <v>0</v>
      </c>
    </row>
    <row r="81" spans="1:10" ht="15" customHeight="1">
      <c r="A81" s="5" t="s">
        <v>462</v>
      </c>
      <c r="B81" s="5" t="s">
        <v>272</v>
      </c>
      <c r="C81" s="39">
        <v>0</v>
      </c>
      <c r="D81" s="39">
        <v>0</v>
      </c>
      <c r="E81" s="39">
        <v>0</v>
      </c>
      <c r="F81" s="115">
        <f t="shared" si="30"/>
        <v>0</v>
      </c>
      <c r="G81" s="122">
        <v>0</v>
      </c>
      <c r="H81" s="39">
        <v>0</v>
      </c>
      <c r="I81" s="39">
        <v>0</v>
      </c>
      <c r="J81" s="39">
        <f t="shared" si="29"/>
        <v>0</v>
      </c>
    </row>
    <row r="82" spans="1:10" ht="15" customHeight="1">
      <c r="A82" s="5" t="s">
        <v>463</v>
      </c>
      <c r="B82" s="5" t="s">
        <v>272</v>
      </c>
      <c r="C82" s="39">
        <v>0</v>
      </c>
      <c r="D82" s="39">
        <v>0</v>
      </c>
      <c r="E82" s="39">
        <v>0</v>
      </c>
      <c r="F82" s="115">
        <f t="shared" si="30"/>
        <v>0</v>
      </c>
      <c r="G82" s="122">
        <v>0</v>
      </c>
      <c r="H82" s="39">
        <v>0</v>
      </c>
      <c r="I82" s="39">
        <v>0</v>
      </c>
      <c r="J82" s="39">
        <f t="shared" si="29"/>
        <v>0</v>
      </c>
    </row>
    <row r="83" spans="1:10" ht="15" customHeight="1">
      <c r="A83" s="5" t="s">
        <v>460</v>
      </c>
      <c r="B83" s="5" t="s">
        <v>273</v>
      </c>
      <c r="C83" s="39">
        <v>0</v>
      </c>
      <c r="D83" s="39">
        <v>0</v>
      </c>
      <c r="E83" s="39">
        <v>0</v>
      </c>
      <c r="F83" s="115">
        <f t="shared" si="30"/>
        <v>0</v>
      </c>
      <c r="G83" s="122">
        <v>0</v>
      </c>
      <c r="H83" s="39">
        <v>0</v>
      </c>
      <c r="I83" s="39">
        <v>0</v>
      </c>
      <c r="J83" s="39">
        <f t="shared" si="29"/>
        <v>0</v>
      </c>
    </row>
    <row r="84" spans="1:10" ht="15" customHeight="1">
      <c r="A84" s="5" t="s">
        <v>461</v>
      </c>
      <c r="B84" s="5" t="s">
        <v>273</v>
      </c>
      <c r="C84" s="39">
        <v>0</v>
      </c>
      <c r="D84" s="39">
        <v>0</v>
      </c>
      <c r="E84" s="39">
        <v>0</v>
      </c>
      <c r="F84" s="115">
        <f t="shared" si="30"/>
        <v>0</v>
      </c>
      <c r="G84" s="122">
        <v>0</v>
      </c>
      <c r="H84" s="39">
        <v>0</v>
      </c>
      <c r="I84" s="39">
        <v>0</v>
      </c>
      <c r="J84" s="39">
        <f t="shared" si="29"/>
        <v>0</v>
      </c>
    </row>
    <row r="85" spans="1:10" ht="15" customHeight="1">
      <c r="A85" s="7" t="s">
        <v>395</v>
      </c>
      <c r="B85" s="7" t="s">
        <v>274</v>
      </c>
      <c r="C85" s="42">
        <f>SUM(C81:C84)</f>
        <v>0</v>
      </c>
      <c r="D85" s="42">
        <f t="shared" ref="D85:E85" si="35">SUM(D81:D84)</f>
        <v>0</v>
      </c>
      <c r="E85" s="42">
        <f t="shared" si="35"/>
        <v>0</v>
      </c>
      <c r="F85" s="116">
        <f t="shared" si="30"/>
        <v>0</v>
      </c>
      <c r="G85" s="123">
        <f>SUM(G81:G84)</f>
        <v>0</v>
      </c>
      <c r="H85" s="42">
        <f t="shared" ref="H85:I85" si="36">SUM(H81:H84)</f>
        <v>0</v>
      </c>
      <c r="I85" s="42">
        <f t="shared" si="36"/>
        <v>0</v>
      </c>
      <c r="J85" s="42">
        <f t="shared" si="29"/>
        <v>0</v>
      </c>
    </row>
    <row r="86" spans="1:10" ht="15" customHeight="1">
      <c r="A86" s="12" t="s">
        <v>275</v>
      </c>
      <c r="B86" s="7" t="s">
        <v>276</v>
      </c>
      <c r="C86" s="42">
        <v>0</v>
      </c>
      <c r="D86" s="42">
        <v>0</v>
      </c>
      <c r="E86" s="42">
        <v>0</v>
      </c>
      <c r="F86" s="116">
        <f t="shared" si="30"/>
        <v>0</v>
      </c>
      <c r="G86" s="123">
        <v>0</v>
      </c>
      <c r="H86" s="42">
        <v>0</v>
      </c>
      <c r="I86" s="42">
        <v>0</v>
      </c>
      <c r="J86" s="42">
        <f t="shared" si="29"/>
        <v>0</v>
      </c>
    </row>
    <row r="87" spans="1:10" ht="15" customHeight="1">
      <c r="A87" s="12" t="s">
        <v>277</v>
      </c>
      <c r="B87" s="7" t="s">
        <v>278</v>
      </c>
      <c r="C87" s="42">
        <v>0</v>
      </c>
      <c r="D87" s="42">
        <v>0</v>
      </c>
      <c r="E87" s="42">
        <v>0</v>
      </c>
      <c r="F87" s="116">
        <f t="shared" si="30"/>
        <v>0</v>
      </c>
      <c r="G87" s="123">
        <v>0</v>
      </c>
      <c r="H87" s="42">
        <v>0</v>
      </c>
      <c r="I87" s="42">
        <v>0</v>
      </c>
      <c r="J87" s="42">
        <f t="shared" si="29"/>
        <v>0</v>
      </c>
    </row>
    <row r="88" spans="1:10" ht="15" customHeight="1">
      <c r="A88" s="12" t="s">
        <v>279</v>
      </c>
      <c r="B88" s="7" t="s">
        <v>280</v>
      </c>
      <c r="C88" s="42">
        <v>39723683</v>
      </c>
      <c r="D88" s="42">
        <v>0</v>
      </c>
      <c r="E88" s="42">
        <v>0</v>
      </c>
      <c r="F88" s="116">
        <f t="shared" si="30"/>
        <v>39723683</v>
      </c>
      <c r="G88" s="139">
        <v>54992917</v>
      </c>
      <c r="H88" s="42">
        <v>0</v>
      </c>
      <c r="I88" s="42">
        <v>0</v>
      </c>
      <c r="J88" s="42">
        <f t="shared" si="29"/>
        <v>54992917</v>
      </c>
    </row>
    <row r="89" spans="1:10" ht="15" customHeight="1">
      <c r="A89" s="12" t="s">
        <v>281</v>
      </c>
      <c r="B89" s="7" t="s">
        <v>282</v>
      </c>
      <c r="C89" s="42">
        <v>0</v>
      </c>
      <c r="D89" s="42">
        <v>0</v>
      </c>
      <c r="E89" s="42">
        <v>0</v>
      </c>
      <c r="F89" s="116">
        <f t="shared" si="30"/>
        <v>0</v>
      </c>
      <c r="G89" s="123">
        <v>0</v>
      </c>
      <c r="H89" s="42">
        <v>0</v>
      </c>
      <c r="I89" s="42">
        <v>0</v>
      </c>
      <c r="J89" s="42">
        <f t="shared" si="29"/>
        <v>0</v>
      </c>
    </row>
    <row r="90" spans="1:10" ht="15" customHeight="1">
      <c r="A90" s="13" t="s">
        <v>378</v>
      </c>
      <c r="B90" s="7" t="s">
        <v>283</v>
      </c>
      <c r="C90" s="42">
        <v>0</v>
      </c>
      <c r="D90" s="42">
        <v>0</v>
      </c>
      <c r="E90" s="42">
        <v>0</v>
      </c>
      <c r="F90" s="116">
        <f t="shared" si="30"/>
        <v>0</v>
      </c>
      <c r="G90" s="123">
        <v>0</v>
      </c>
      <c r="H90" s="42">
        <v>0</v>
      </c>
      <c r="I90" s="42">
        <v>0</v>
      </c>
      <c r="J90" s="42">
        <f t="shared" si="29"/>
        <v>0</v>
      </c>
    </row>
    <row r="91" spans="1:10" ht="15" customHeight="1">
      <c r="A91" s="29" t="s">
        <v>396</v>
      </c>
      <c r="B91" s="27" t="s">
        <v>284</v>
      </c>
      <c r="C91" s="51">
        <f>C75+C80+C85+C86+C87+C88+C89+C90</f>
        <v>39723683</v>
      </c>
      <c r="D91" s="51">
        <f t="shared" ref="D91:E91" si="37">D75+D80+D85+D86+D88+D87+D89+D90</f>
        <v>0</v>
      </c>
      <c r="E91" s="51">
        <f t="shared" si="37"/>
        <v>0</v>
      </c>
      <c r="F91" s="117">
        <f t="shared" si="30"/>
        <v>39723683</v>
      </c>
      <c r="G91" s="124">
        <f>G75+G80+G85+G86+G87+G88+G89+G90</f>
        <v>54992917</v>
      </c>
      <c r="H91" s="51">
        <f t="shared" ref="H91:I91" si="38">H75+H80+H85+H86+H88+H87+H89+H90</f>
        <v>0</v>
      </c>
      <c r="I91" s="51">
        <f t="shared" si="38"/>
        <v>0</v>
      </c>
      <c r="J91" s="51">
        <f t="shared" si="29"/>
        <v>54992917</v>
      </c>
    </row>
    <row r="92" spans="1:10" ht="15" customHeight="1">
      <c r="A92" s="11" t="s">
        <v>285</v>
      </c>
      <c r="B92" s="5" t="s">
        <v>286</v>
      </c>
      <c r="C92" s="39">
        <v>0</v>
      </c>
      <c r="D92" s="39">
        <v>0</v>
      </c>
      <c r="E92" s="39">
        <v>0</v>
      </c>
      <c r="F92" s="115">
        <f t="shared" si="30"/>
        <v>0</v>
      </c>
      <c r="G92" s="122">
        <v>0</v>
      </c>
      <c r="H92" s="39">
        <v>0</v>
      </c>
      <c r="I92" s="39">
        <v>0</v>
      </c>
      <c r="J92" s="39">
        <f t="shared" si="29"/>
        <v>0</v>
      </c>
    </row>
    <row r="93" spans="1:10" ht="15" customHeight="1">
      <c r="A93" s="11" t="s">
        <v>287</v>
      </c>
      <c r="B93" s="5" t="s">
        <v>288</v>
      </c>
      <c r="C93" s="39">
        <v>0</v>
      </c>
      <c r="D93" s="39">
        <v>0</v>
      </c>
      <c r="E93" s="39">
        <v>0</v>
      </c>
      <c r="F93" s="115">
        <f t="shared" si="30"/>
        <v>0</v>
      </c>
      <c r="G93" s="122">
        <v>0</v>
      </c>
      <c r="H93" s="39">
        <v>0</v>
      </c>
      <c r="I93" s="39">
        <v>0</v>
      </c>
      <c r="J93" s="39">
        <f t="shared" si="29"/>
        <v>0</v>
      </c>
    </row>
    <row r="94" spans="1:10" ht="15" customHeight="1">
      <c r="A94" s="25" t="s">
        <v>289</v>
      </c>
      <c r="B94" s="5" t="s">
        <v>290</v>
      </c>
      <c r="C94" s="39">
        <v>0</v>
      </c>
      <c r="D94" s="39">
        <v>0</v>
      </c>
      <c r="E94" s="39">
        <v>0</v>
      </c>
      <c r="F94" s="115">
        <f t="shared" si="30"/>
        <v>0</v>
      </c>
      <c r="G94" s="122">
        <v>0</v>
      </c>
      <c r="H94" s="39">
        <v>0</v>
      </c>
      <c r="I94" s="39">
        <v>0</v>
      </c>
      <c r="J94" s="39">
        <f t="shared" si="29"/>
        <v>0</v>
      </c>
    </row>
    <row r="95" spans="1:10" ht="15" customHeight="1">
      <c r="A95" s="25" t="s">
        <v>379</v>
      </c>
      <c r="B95" s="5" t="s">
        <v>291</v>
      </c>
      <c r="C95" s="39">
        <v>0</v>
      </c>
      <c r="D95" s="39">
        <v>0</v>
      </c>
      <c r="E95" s="39">
        <v>0</v>
      </c>
      <c r="F95" s="115">
        <f t="shared" si="30"/>
        <v>0</v>
      </c>
      <c r="G95" s="122">
        <v>0</v>
      </c>
      <c r="H95" s="39">
        <v>0</v>
      </c>
      <c r="I95" s="39">
        <v>0</v>
      </c>
      <c r="J95" s="39">
        <f t="shared" si="29"/>
        <v>0</v>
      </c>
    </row>
    <row r="96" spans="1:10" ht="15" customHeight="1">
      <c r="A96" s="12" t="s">
        <v>397</v>
      </c>
      <c r="B96" s="7" t="s">
        <v>292</v>
      </c>
      <c r="C96" s="42">
        <v>0</v>
      </c>
      <c r="D96" s="42">
        <v>0</v>
      </c>
      <c r="E96" s="42">
        <v>0</v>
      </c>
      <c r="F96" s="116">
        <f t="shared" si="30"/>
        <v>0</v>
      </c>
      <c r="G96" s="123">
        <v>0</v>
      </c>
      <c r="H96" s="42">
        <v>0</v>
      </c>
      <c r="I96" s="42">
        <v>0</v>
      </c>
      <c r="J96" s="42">
        <f t="shared" si="29"/>
        <v>0</v>
      </c>
    </row>
    <row r="97" spans="1:10" ht="15" customHeight="1">
      <c r="A97" s="13" t="s">
        <v>293</v>
      </c>
      <c r="B97" s="7" t="s">
        <v>294</v>
      </c>
      <c r="C97" s="42">
        <v>0</v>
      </c>
      <c r="D97" s="42">
        <v>0</v>
      </c>
      <c r="E97" s="42">
        <v>0</v>
      </c>
      <c r="F97" s="116">
        <f t="shared" si="30"/>
        <v>0</v>
      </c>
      <c r="G97" s="123">
        <v>0</v>
      </c>
      <c r="H97" s="42">
        <v>0</v>
      </c>
      <c r="I97" s="42">
        <v>0</v>
      </c>
      <c r="J97" s="42">
        <f t="shared" si="29"/>
        <v>0</v>
      </c>
    </row>
    <row r="98" spans="1:10" ht="15.75">
      <c r="A98" s="57" t="s">
        <v>398</v>
      </c>
      <c r="B98" s="58" t="s">
        <v>295</v>
      </c>
      <c r="C98" s="56">
        <f>C91+C96+C97</f>
        <v>39723683</v>
      </c>
      <c r="D98" s="56">
        <f t="shared" ref="D98:E98" si="39">D91+D96+D97</f>
        <v>0</v>
      </c>
      <c r="E98" s="56">
        <f t="shared" si="39"/>
        <v>0</v>
      </c>
      <c r="F98" s="119">
        <f t="shared" si="30"/>
        <v>39723683</v>
      </c>
      <c r="G98" s="126">
        <f>G91+G96+G97</f>
        <v>54992917</v>
      </c>
      <c r="H98" s="56">
        <f t="shared" ref="H98:I98" si="40">H91+H96+H97</f>
        <v>0</v>
      </c>
      <c r="I98" s="56">
        <f t="shared" si="40"/>
        <v>0</v>
      </c>
      <c r="J98" s="56">
        <f t="shared" si="29"/>
        <v>54992917</v>
      </c>
    </row>
    <row r="99" spans="1:10" ht="17.25">
      <c r="A99" s="59" t="s">
        <v>381</v>
      </c>
      <c r="B99" s="59"/>
      <c r="C99" s="61">
        <f>C69+C98</f>
        <v>39723683</v>
      </c>
      <c r="D99" s="61">
        <f t="shared" ref="D99:E99" si="41">D69+D98</f>
        <v>0</v>
      </c>
      <c r="E99" s="61">
        <f t="shared" si="41"/>
        <v>0</v>
      </c>
      <c r="F99" s="121">
        <f>SUM(C99:E99)</f>
        <v>39723683</v>
      </c>
      <c r="G99" s="128">
        <f>G69+G98</f>
        <v>54992917</v>
      </c>
      <c r="H99" s="61">
        <f t="shared" ref="H99:I99" si="42">H69+H98</f>
        <v>0</v>
      </c>
      <c r="I99" s="61">
        <f t="shared" si="42"/>
        <v>0</v>
      </c>
      <c r="J99" s="62">
        <f>SUM(G99:I99)</f>
        <v>54992917</v>
      </c>
    </row>
  </sheetData>
  <mergeCells count="5">
    <mergeCell ref="B1:J1"/>
    <mergeCell ref="A3:F3"/>
    <mergeCell ref="A4:F4"/>
    <mergeCell ref="C6:F6"/>
    <mergeCell ref="G6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J99"/>
  <sheetViews>
    <sheetView workbookViewId="0">
      <selection activeCell="B1" sqref="B1:J1"/>
    </sheetView>
  </sheetViews>
  <sheetFormatPr defaultRowHeight="15"/>
  <cols>
    <col min="1" max="1" width="75.7109375" bestFit="1" customWidth="1"/>
    <col min="2" max="2" width="8.5703125" bestFit="1" customWidth="1"/>
    <col min="3" max="4" width="14.140625" bestFit="1" customWidth="1"/>
    <col min="5" max="5" width="15.7109375" customWidth="1"/>
    <col min="6" max="6" width="14.140625" bestFit="1" customWidth="1"/>
    <col min="7" max="7" width="14.140625" style="135" bestFit="1" customWidth="1"/>
    <col min="8" max="8" width="9.5703125" bestFit="1" customWidth="1"/>
    <col min="10" max="10" width="14.140625" bestFit="1" customWidth="1"/>
  </cols>
  <sheetData>
    <row r="1" spans="1:10">
      <c r="B1" s="157" t="s">
        <v>521</v>
      </c>
      <c r="C1" s="157"/>
      <c r="D1" s="157"/>
      <c r="E1" s="157"/>
      <c r="F1" s="157"/>
      <c r="G1" s="157"/>
      <c r="H1" s="157"/>
      <c r="I1" s="157"/>
      <c r="J1" s="157"/>
    </row>
    <row r="3" spans="1:10">
      <c r="A3" s="151" t="s">
        <v>502</v>
      </c>
      <c r="B3" s="158"/>
      <c r="C3" s="158"/>
      <c r="D3" s="158"/>
      <c r="E3" s="158"/>
      <c r="F3" s="153"/>
    </row>
    <row r="4" spans="1:10">
      <c r="A4" s="154" t="s">
        <v>477</v>
      </c>
      <c r="B4" s="152"/>
      <c r="C4" s="152"/>
      <c r="D4" s="152"/>
      <c r="E4" s="152"/>
      <c r="F4" s="153"/>
      <c r="H4" s="38"/>
    </row>
    <row r="5" spans="1:10" ht="18">
      <c r="A5" s="44"/>
    </row>
    <row r="6" spans="1:10">
      <c r="A6" s="40" t="s">
        <v>507</v>
      </c>
      <c r="C6" s="149" t="s">
        <v>465</v>
      </c>
      <c r="D6" s="149"/>
      <c r="E6" s="149"/>
      <c r="F6" s="150"/>
      <c r="G6" s="156" t="s">
        <v>515</v>
      </c>
      <c r="H6" s="149"/>
      <c r="I6" s="149"/>
      <c r="J6" s="149"/>
    </row>
    <row r="7" spans="1:10" ht="60">
      <c r="A7" s="2" t="s">
        <v>14</v>
      </c>
      <c r="B7" s="3" t="s">
        <v>5</v>
      </c>
      <c r="C7" s="45" t="s">
        <v>435</v>
      </c>
      <c r="D7" s="45" t="s">
        <v>436</v>
      </c>
      <c r="E7" s="45" t="s">
        <v>8</v>
      </c>
      <c r="F7" s="102" t="s">
        <v>2</v>
      </c>
      <c r="G7" s="137" t="s">
        <v>435</v>
      </c>
      <c r="H7" s="45" t="s">
        <v>436</v>
      </c>
      <c r="I7" s="45" t="s">
        <v>8</v>
      </c>
      <c r="J7" s="46" t="s">
        <v>2</v>
      </c>
    </row>
    <row r="8" spans="1:10" ht="15" customHeight="1">
      <c r="A8" s="21" t="s">
        <v>184</v>
      </c>
      <c r="B8" s="6" t="s">
        <v>185</v>
      </c>
      <c r="C8" s="39">
        <v>16994381</v>
      </c>
      <c r="D8" s="39">
        <v>0</v>
      </c>
      <c r="E8" s="39">
        <v>0</v>
      </c>
      <c r="F8" s="115">
        <f>SUM(C8:E8)</f>
        <v>16994381</v>
      </c>
      <c r="G8" s="138">
        <v>71987298</v>
      </c>
      <c r="H8" s="39">
        <v>0</v>
      </c>
      <c r="I8" s="39">
        <v>0</v>
      </c>
      <c r="J8" s="39">
        <f>SUM(G8:I8)</f>
        <v>71987298</v>
      </c>
    </row>
    <row r="9" spans="1:10" ht="15" customHeight="1">
      <c r="A9" s="5" t="s">
        <v>186</v>
      </c>
      <c r="B9" s="6" t="s">
        <v>187</v>
      </c>
      <c r="C9" s="39">
        <v>19665870</v>
      </c>
      <c r="D9" s="39">
        <v>0</v>
      </c>
      <c r="E9" s="39">
        <v>0</v>
      </c>
      <c r="F9" s="115">
        <f t="shared" ref="F9:F73" si="0">SUM(C9:E9)</f>
        <v>19665870</v>
      </c>
      <c r="G9" s="138">
        <v>19665870</v>
      </c>
      <c r="H9" s="39">
        <v>0</v>
      </c>
      <c r="I9" s="39">
        <v>0</v>
      </c>
      <c r="J9" s="39">
        <f t="shared" ref="J9:J43" si="1">SUM(G9:I9)</f>
        <v>19665870</v>
      </c>
    </row>
    <row r="10" spans="1:10" ht="15" customHeight="1">
      <c r="A10" s="5" t="s">
        <v>188</v>
      </c>
      <c r="B10" s="6" t="s">
        <v>189</v>
      </c>
      <c r="C10" s="39">
        <v>20258172</v>
      </c>
      <c r="D10" s="39">
        <v>0</v>
      </c>
      <c r="E10" s="39">
        <v>0</v>
      </c>
      <c r="F10" s="115">
        <f t="shared" si="0"/>
        <v>20258172</v>
      </c>
      <c r="G10" s="138">
        <v>20258172</v>
      </c>
      <c r="H10" s="39">
        <v>0</v>
      </c>
      <c r="I10" s="39">
        <v>0</v>
      </c>
      <c r="J10" s="39">
        <f t="shared" si="1"/>
        <v>20258172</v>
      </c>
    </row>
    <row r="11" spans="1:10" ht="15" customHeight="1">
      <c r="A11" s="5" t="s">
        <v>190</v>
      </c>
      <c r="B11" s="6" t="s">
        <v>191</v>
      </c>
      <c r="C11" s="39">
        <v>1800000</v>
      </c>
      <c r="D11" s="39">
        <v>0</v>
      </c>
      <c r="E11" s="39">
        <v>0</v>
      </c>
      <c r="F11" s="115">
        <f t="shared" si="0"/>
        <v>1800000</v>
      </c>
      <c r="G11" s="138">
        <v>1800000</v>
      </c>
      <c r="H11" s="39">
        <v>0</v>
      </c>
      <c r="I11" s="39">
        <v>0</v>
      </c>
      <c r="J11" s="39">
        <f t="shared" si="1"/>
        <v>1800000</v>
      </c>
    </row>
    <row r="12" spans="1:10" ht="15" customHeight="1">
      <c r="A12" s="5" t="s">
        <v>192</v>
      </c>
      <c r="B12" s="6" t="s">
        <v>193</v>
      </c>
      <c r="C12" s="39">
        <v>0</v>
      </c>
      <c r="D12" s="39">
        <v>0</v>
      </c>
      <c r="E12" s="39">
        <v>0</v>
      </c>
      <c r="F12" s="115">
        <f t="shared" si="0"/>
        <v>0</v>
      </c>
      <c r="G12" s="138">
        <v>0</v>
      </c>
      <c r="H12" s="39">
        <v>0</v>
      </c>
      <c r="I12" s="39">
        <v>0</v>
      </c>
      <c r="J12" s="39">
        <f t="shared" si="1"/>
        <v>0</v>
      </c>
    </row>
    <row r="13" spans="1:10" ht="15" customHeight="1">
      <c r="A13" s="5" t="s">
        <v>474</v>
      </c>
      <c r="B13" s="6" t="s">
        <v>194</v>
      </c>
      <c r="C13" s="39">
        <v>0</v>
      </c>
      <c r="D13" s="39">
        <v>0</v>
      </c>
      <c r="E13" s="39">
        <v>0</v>
      </c>
      <c r="F13" s="115">
        <f t="shared" si="0"/>
        <v>0</v>
      </c>
      <c r="G13" s="138">
        <v>0</v>
      </c>
      <c r="H13" s="39">
        <v>0</v>
      </c>
      <c r="I13" s="39">
        <v>0</v>
      </c>
      <c r="J13" s="39">
        <f t="shared" si="1"/>
        <v>0</v>
      </c>
    </row>
    <row r="14" spans="1:10" ht="15" customHeight="1">
      <c r="A14" s="7" t="s">
        <v>382</v>
      </c>
      <c r="B14" s="8" t="s">
        <v>195</v>
      </c>
      <c r="C14" s="42">
        <f>SUM(C8:C13)</f>
        <v>58718423</v>
      </c>
      <c r="D14" s="42">
        <f t="shared" ref="D14:E14" si="2">SUM(D8:D13)</f>
        <v>0</v>
      </c>
      <c r="E14" s="42">
        <f t="shared" si="2"/>
        <v>0</v>
      </c>
      <c r="F14" s="116">
        <f t="shared" si="0"/>
        <v>58718423</v>
      </c>
      <c r="G14" s="139">
        <f>SUM(G8:G13)</f>
        <v>113711340</v>
      </c>
      <c r="H14" s="42">
        <f t="shared" ref="H14:I14" si="3">SUM(H8:H13)</f>
        <v>0</v>
      </c>
      <c r="I14" s="42">
        <f t="shared" si="3"/>
        <v>0</v>
      </c>
      <c r="J14" s="42">
        <f t="shared" si="1"/>
        <v>113711340</v>
      </c>
    </row>
    <row r="15" spans="1:10" ht="15" customHeight="1">
      <c r="A15" s="5" t="s">
        <v>196</v>
      </c>
      <c r="B15" s="6" t="s">
        <v>197</v>
      </c>
      <c r="C15" s="39">
        <v>0</v>
      </c>
      <c r="D15" s="39">
        <v>0</v>
      </c>
      <c r="E15" s="39">
        <v>0</v>
      </c>
      <c r="F15" s="115">
        <f t="shared" si="0"/>
        <v>0</v>
      </c>
      <c r="G15" s="138">
        <v>0</v>
      </c>
      <c r="H15" s="39">
        <v>0</v>
      </c>
      <c r="I15" s="39">
        <v>0</v>
      </c>
      <c r="J15" s="39">
        <f t="shared" si="1"/>
        <v>0</v>
      </c>
    </row>
    <row r="16" spans="1:10" ht="15" customHeight="1">
      <c r="A16" s="5" t="s">
        <v>198</v>
      </c>
      <c r="B16" s="6" t="s">
        <v>199</v>
      </c>
      <c r="C16" s="39">
        <v>0</v>
      </c>
      <c r="D16" s="39">
        <v>0</v>
      </c>
      <c r="E16" s="39">
        <v>0</v>
      </c>
      <c r="F16" s="115">
        <f t="shared" si="0"/>
        <v>0</v>
      </c>
      <c r="G16" s="138">
        <v>0</v>
      </c>
      <c r="H16" s="39">
        <v>0</v>
      </c>
      <c r="I16" s="39">
        <v>0</v>
      </c>
      <c r="J16" s="39">
        <f t="shared" si="1"/>
        <v>0</v>
      </c>
    </row>
    <row r="17" spans="1:10" ht="15" customHeight="1">
      <c r="A17" s="5" t="s">
        <v>345</v>
      </c>
      <c r="B17" s="6" t="s">
        <v>200</v>
      </c>
      <c r="C17" s="39">
        <v>0</v>
      </c>
      <c r="D17" s="39">
        <v>0</v>
      </c>
      <c r="E17" s="39">
        <v>0</v>
      </c>
      <c r="F17" s="115">
        <f t="shared" si="0"/>
        <v>0</v>
      </c>
      <c r="G17" s="138">
        <v>0</v>
      </c>
      <c r="H17" s="39">
        <v>0</v>
      </c>
      <c r="I17" s="39">
        <v>0</v>
      </c>
      <c r="J17" s="39">
        <f t="shared" si="1"/>
        <v>0</v>
      </c>
    </row>
    <row r="18" spans="1:10" ht="15" customHeight="1">
      <c r="A18" s="5" t="s">
        <v>346</v>
      </c>
      <c r="B18" s="6" t="s">
        <v>201</v>
      </c>
      <c r="C18" s="39">
        <v>0</v>
      </c>
      <c r="D18" s="39">
        <v>0</v>
      </c>
      <c r="E18" s="39">
        <v>0</v>
      </c>
      <c r="F18" s="115">
        <f t="shared" si="0"/>
        <v>0</v>
      </c>
      <c r="G18" s="138">
        <v>0</v>
      </c>
      <c r="H18" s="39">
        <v>0</v>
      </c>
      <c r="I18" s="39">
        <v>0</v>
      </c>
      <c r="J18" s="39">
        <f t="shared" si="1"/>
        <v>0</v>
      </c>
    </row>
    <row r="19" spans="1:10" ht="15" customHeight="1">
      <c r="A19" s="5" t="s">
        <v>347</v>
      </c>
      <c r="B19" s="6" t="s">
        <v>202</v>
      </c>
      <c r="C19" s="39">
        <v>45286058</v>
      </c>
      <c r="D19" s="39">
        <v>0</v>
      </c>
      <c r="E19" s="39">
        <v>0</v>
      </c>
      <c r="F19" s="115">
        <f t="shared" si="0"/>
        <v>45286058</v>
      </c>
      <c r="G19" s="138">
        <v>5562375</v>
      </c>
      <c r="H19" s="39">
        <v>0</v>
      </c>
      <c r="I19" s="39">
        <v>0</v>
      </c>
      <c r="J19" s="39">
        <f t="shared" si="1"/>
        <v>5562375</v>
      </c>
    </row>
    <row r="20" spans="1:10" ht="15" customHeight="1">
      <c r="A20" s="27" t="s">
        <v>383</v>
      </c>
      <c r="B20" s="30" t="s">
        <v>203</v>
      </c>
      <c r="C20" s="51">
        <f>SUM(C14:C19)</f>
        <v>104004481</v>
      </c>
      <c r="D20" s="51">
        <f t="shared" ref="D20:E20" si="4">SUM(D14:D19)</f>
        <v>0</v>
      </c>
      <c r="E20" s="51">
        <f t="shared" si="4"/>
        <v>0</v>
      </c>
      <c r="F20" s="116">
        <f t="shared" si="0"/>
        <v>104004481</v>
      </c>
      <c r="G20" s="140">
        <f>SUM(G14:G19)</f>
        <v>119273715</v>
      </c>
      <c r="H20" s="51">
        <f t="shared" ref="H20:I20" si="5">SUM(H14:H19)</f>
        <v>0</v>
      </c>
      <c r="I20" s="51">
        <f t="shared" si="5"/>
        <v>0</v>
      </c>
      <c r="J20" s="42">
        <f t="shared" si="1"/>
        <v>119273715</v>
      </c>
    </row>
    <row r="21" spans="1:10" ht="15" customHeight="1">
      <c r="A21" s="5" t="s">
        <v>351</v>
      </c>
      <c r="B21" s="6" t="s">
        <v>212</v>
      </c>
      <c r="C21" s="39">
        <v>0</v>
      </c>
      <c r="D21" s="39">
        <v>0</v>
      </c>
      <c r="E21" s="39">
        <v>0</v>
      </c>
      <c r="F21" s="115">
        <f t="shared" si="0"/>
        <v>0</v>
      </c>
      <c r="G21" s="138">
        <v>0</v>
      </c>
      <c r="H21" s="39">
        <v>0</v>
      </c>
      <c r="I21" s="39">
        <v>0</v>
      </c>
      <c r="J21" s="39">
        <f t="shared" si="1"/>
        <v>0</v>
      </c>
    </row>
    <row r="22" spans="1:10" ht="15" customHeight="1">
      <c r="A22" s="5" t="s">
        <v>352</v>
      </c>
      <c r="B22" s="6" t="s">
        <v>213</v>
      </c>
      <c r="C22" s="39">
        <v>0</v>
      </c>
      <c r="D22" s="39">
        <v>0</v>
      </c>
      <c r="E22" s="39">
        <v>0</v>
      </c>
      <c r="F22" s="115">
        <f t="shared" si="0"/>
        <v>0</v>
      </c>
      <c r="G22" s="138">
        <v>0</v>
      </c>
      <c r="H22" s="39">
        <v>0</v>
      </c>
      <c r="I22" s="39">
        <v>0</v>
      </c>
      <c r="J22" s="39">
        <f t="shared" si="1"/>
        <v>0</v>
      </c>
    </row>
    <row r="23" spans="1:10" ht="15" customHeight="1">
      <c r="A23" s="7" t="s">
        <v>385</v>
      </c>
      <c r="B23" s="8" t="s">
        <v>214</v>
      </c>
      <c r="C23" s="42">
        <v>0</v>
      </c>
      <c r="D23" s="42">
        <f t="shared" ref="D23:E23" si="6">SUM(D21:D22)</f>
        <v>0</v>
      </c>
      <c r="E23" s="42">
        <f t="shared" si="6"/>
        <v>0</v>
      </c>
      <c r="F23" s="116">
        <f t="shared" si="0"/>
        <v>0</v>
      </c>
      <c r="G23" s="139">
        <v>0</v>
      </c>
      <c r="H23" s="42">
        <f t="shared" ref="H23:I23" si="7">SUM(H21:H22)</f>
        <v>0</v>
      </c>
      <c r="I23" s="42">
        <f t="shared" si="7"/>
        <v>0</v>
      </c>
      <c r="J23" s="42">
        <f t="shared" si="1"/>
        <v>0</v>
      </c>
    </row>
    <row r="24" spans="1:10" ht="15" customHeight="1">
      <c r="A24" s="7" t="s">
        <v>353</v>
      </c>
      <c r="B24" s="8" t="s">
        <v>215</v>
      </c>
      <c r="C24" s="42">
        <v>0</v>
      </c>
      <c r="D24" s="42">
        <v>0</v>
      </c>
      <c r="E24" s="42">
        <v>0</v>
      </c>
      <c r="F24" s="116">
        <f t="shared" si="0"/>
        <v>0</v>
      </c>
      <c r="G24" s="139">
        <v>0</v>
      </c>
      <c r="H24" s="42">
        <v>0</v>
      </c>
      <c r="I24" s="42">
        <v>0</v>
      </c>
      <c r="J24" s="42">
        <f t="shared" si="1"/>
        <v>0</v>
      </c>
    </row>
    <row r="25" spans="1:10" ht="15" customHeight="1">
      <c r="A25" s="7" t="s">
        <v>354</v>
      </c>
      <c r="B25" s="8" t="s">
        <v>216</v>
      </c>
      <c r="C25" s="42">
        <v>0</v>
      </c>
      <c r="D25" s="42">
        <v>0</v>
      </c>
      <c r="E25" s="42">
        <v>0</v>
      </c>
      <c r="F25" s="116">
        <f t="shared" si="0"/>
        <v>0</v>
      </c>
      <c r="G25" s="139">
        <v>0</v>
      </c>
      <c r="H25" s="42">
        <v>0</v>
      </c>
      <c r="I25" s="42">
        <v>0</v>
      </c>
      <c r="J25" s="42">
        <f t="shared" si="1"/>
        <v>0</v>
      </c>
    </row>
    <row r="26" spans="1:10" ht="15" customHeight="1">
      <c r="A26" s="7" t="s">
        <v>355</v>
      </c>
      <c r="B26" s="8" t="s">
        <v>217</v>
      </c>
      <c r="C26" s="42">
        <v>630000</v>
      </c>
      <c r="D26" s="42">
        <v>0</v>
      </c>
      <c r="E26" s="42">
        <v>0</v>
      </c>
      <c r="F26" s="116">
        <f t="shared" si="0"/>
        <v>630000</v>
      </c>
      <c r="G26" s="139">
        <v>630000</v>
      </c>
      <c r="H26" s="42">
        <v>0</v>
      </c>
      <c r="I26" s="42">
        <v>0</v>
      </c>
      <c r="J26" s="42">
        <f t="shared" si="1"/>
        <v>630000</v>
      </c>
    </row>
    <row r="27" spans="1:10" ht="15" customHeight="1">
      <c r="A27" s="5" t="s">
        <v>356</v>
      </c>
      <c r="B27" s="6" t="s">
        <v>218</v>
      </c>
      <c r="C27" s="39">
        <v>5000000</v>
      </c>
      <c r="D27" s="39">
        <v>0</v>
      </c>
      <c r="E27" s="39">
        <v>0</v>
      </c>
      <c r="F27" s="115">
        <f t="shared" si="0"/>
        <v>5000000</v>
      </c>
      <c r="G27" s="138">
        <v>5000000</v>
      </c>
      <c r="H27" s="39">
        <v>0</v>
      </c>
      <c r="I27" s="39">
        <v>0</v>
      </c>
      <c r="J27" s="39">
        <f t="shared" si="1"/>
        <v>5000000</v>
      </c>
    </row>
    <row r="28" spans="1:10" ht="15" customHeight="1">
      <c r="A28" s="5" t="s">
        <v>357</v>
      </c>
      <c r="B28" s="6" t="s">
        <v>219</v>
      </c>
      <c r="C28" s="39">
        <v>0</v>
      </c>
      <c r="D28" s="39">
        <v>0</v>
      </c>
      <c r="E28" s="39">
        <v>0</v>
      </c>
      <c r="F28" s="115">
        <f t="shared" si="0"/>
        <v>0</v>
      </c>
      <c r="G28" s="138">
        <v>0</v>
      </c>
      <c r="H28" s="39">
        <v>0</v>
      </c>
      <c r="I28" s="39">
        <v>0</v>
      </c>
      <c r="J28" s="39">
        <f t="shared" si="1"/>
        <v>0</v>
      </c>
    </row>
    <row r="29" spans="1:10" ht="15" customHeight="1">
      <c r="A29" s="5" t="s">
        <v>220</v>
      </c>
      <c r="B29" s="6" t="s">
        <v>221</v>
      </c>
      <c r="C29" s="39">
        <v>0</v>
      </c>
      <c r="D29" s="39">
        <v>0</v>
      </c>
      <c r="E29" s="39">
        <v>0</v>
      </c>
      <c r="F29" s="115">
        <f t="shared" si="0"/>
        <v>0</v>
      </c>
      <c r="G29" s="138">
        <v>0</v>
      </c>
      <c r="H29" s="39">
        <v>0</v>
      </c>
      <c r="I29" s="39">
        <v>0</v>
      </c>
      <c r="J29" s="39">
        <f t="shared" si="1"/>
        <v>0</v>
      </c>
    </row>
    <row r="30" spans="1:10" ht="15" customHeight="1">
      <c r="A30" s="5" t="s">
        <v>358</v>
      </c>
      <c r="B30" s="6" t="s">
        <v>222</v>
      </c>
      <c r="C30" s="39">
        <v>1600000</v>
      </c>
      <c r="D30" s="39">
        <v>0</v>
      </c>
      <c r="E30" s="39">
        <v>0</v>
      </c>
      <c r="F30" s="115">
        <f t="shared" si="0"/>
        <v>1600000</v>
      </c>
      <c r="G30" s="138">
        <v>1600000</v>
      </c>
      <c r="H30" s="39">
        <v>0</v>
      </c>
      <c r="I30" s="39">
        <v>0</v>
      </c>
      <c r="J30" s="39">
        <f t="shared" si="1"/>
        <v>1600000</v>
      </c>
    </row>
    <row r="31" spans="1:10" ht="15" customHeight="1">
      <c r="A31" s="5" t="s">
        <v>359</v>
      </c>
      <c r="B31" s="6" t="s">
        <v>223</v>
      </c>
      <c r="C31" s="39">
        <v>0</v>
      </c>
      <c r="D31" s="39">
        <v>0</v>
      </c>
      <c r="E31" s="39">
        <v>0</v>
      </c>
      <c r="F31" s="115">
        <f t="shared" si="0"/>
        <v>0</v>
      </c>
      <c r="G31" s="138">
        <v>0</v>
      </c>
      <c r="H31" s="39">
        <v>0</v>
      </c>
      <c r="I31" s="39">
        <v>0</v>
      </c>
      <c r="J31" s="39">
        <f t="shared" si="1"/>
        <v>0</v>
      </c>
    </row>
    <row r="32" spans="1:10" ht="15" customHeight="1">
      <c r="A32" s="7" t="s">
        <v>386</v>
      </c>
      <c r="B32" s="8" t="s">
        <v>224</v>
      </c>
      <c r="C32" s="42">
        <f>SUM(C27:C31)</f>
        <v>6600000</v>
      </c>
      <c r="D32" s="42">
        <f t="shared" ref="D32:E32" si="8">SUM(D27:D31)</f>
        <v>0</v>
      </c>
      <c r="E32" s="42">
        <f t="shared" si="8"/>
        <v>0</v>
      </c>
      <c r="F32" s="116">
        <f t="shared" si="0"/>
        <v>6600000</v>
      </c>
      <c r="G32" s="139">
        <f>SUM(G27:G31)</f>
        <v>6600000</v>
      </c>
      <c r="H32" s="42">
        <f t="shared" ref="H32:I32" si="9">SUM(H27:H31)</f>
        <v>0</v>
      </c>
      <c r="I32" s="42">
        <f t="shared" si="9"/>
        <v>0</v>
      </c>
      <c r="J32" s="42">
        <f t="shared" si="1"/>
        <v>6600000</v>
      </c>
    </row>
    <row r="33" spans="1:10" ht="15" customHeight="1">
      <c r="A33" s="7" t="s">
        <v>360</v>
      </c>
      <c r="B33" s="8" t="s">
        <v>225</v>
      </c>
      <c r="C33" s="42">
        <v>165000</v>
      </c>
      <c r="D33" s="42">
        <v>0</v>
      </c>
      <c r="E33" s="42">
        <v>10000</v>
      </c>
      <c r="F33" s="116">
        <f t="shared" si="0"/>
        <v>175000</v>
      </c>
      <c r="G33" s="139">
        <v>165000</v>
      </c>
      <c r="H33" s="42">
        <v>0</v>
      </c>
      <c r="I33" s="42">
        <v>10000</v>
      </c>
      <c r="J33" s="42">
        <f t="shared" si="1"/>
        <v>175000</v>
      </c>
    </row>
    <row r="34" spans="1:10" ht="15" customHeight="1">
      <c r="A34" s="27" t="s">
        <v>387</v>
      </c>
      <c r="B34" s="30" t="s">
        <v>226</v>
      </c>
      <c r="C34" s="51">
        <f>C23+C24+C25+C26+C32+C33</f>
        <v>7395000</v>
      </c>
      <c r="D34" s="51">
        <f t="shared" ref="D34:E34" si="10">D23+D24+D25+D26+D32+D33</f>
        <v>0</v>
      </c>
      <c r="E34" s="51">
        <f t="shared" si="10"/>
        <v>10000</v>
      </c>
      <c r="F34" s="117">
        <f t="shared" si="0"/>
        <v>7405000</v>
      </c>
      <c r="G34" s="140">
        <f>G23+G24+G25+G26+G32+G33</f>
        <v>7395000</v>
      </c>
      <c r="H34" s="51">
        <f t="shared" ref="H34:I34" si="11">H23+H24+H25+H26+H32+H33</f>
        <v>0</v>
      </c>
      <c r="I34" s="51">
        <f t="shared" si="11"/>
        <v>10000</v>
      </c>
      <c r="J34" s="51">
        <f t="shared" si="1"/>
        <v>7405000</v>
      </c>
    </row>
    <row r="35" spans="1:10" ht="15" customHeight="1">
      <c r="A35" s="11" t="s">
        <v>227</v>
      </c>
      <c r="B35" s="6" t="s">
        <v>228</v>
      </c>
      <c r="C35" s="39">
        <v>0</v>
      </c>
      <c r="D35" s="39">
        <v>0</v>
      </c>
      <c r="E35" s="39">
        <v>0</v>
      </c>
      <c r="F35" s="115">
        <f t="shared" si="0"/>
        <v>0</v>
      </c>
      <c r="G35" s="138">
        <v>0</v>
      </c>
      <c r="H35" s="39">
        <v>0</v>
      </c>
      <c r="I35" s="39">
        <v>0</v>
      </c>
      <c r="J35" s="39">
        <f t="shared" si="1"/>
        <v>0</v>
      </c>
    </row>
    <row r="36" spans="1:10" ht="15" customHeight="1">
      <c r="A36" s="11" t="s">
        <v>361</v>
      </c>
      <c r="B36" s="6" t="s">
        <v>229</v>
      </c>
      <c r="C36" s="39">
        <v>0</v>
      </c>
      <c r="D36" s="39">
        <v>0</v>
      </c>
      <c r="E36" s="39">
        <v>0</v>
      </c>
      <c r="F36" s="115">
        <f t="shared" si="0"/>
        <v>0</v>
      </c>
      <c r="G36" s="138">
        <v>0</v>
      </c>
      <c r="H36" s="39">
        <v>0</v>
      </c>
      <c r="I36" s="39">
        <v>0</v>
      </c>
      <c r="J36" s="39">
        <f t="shared" si="1"/>
        <v>0</v>
      </c>
    </row>
    <row r="37" spans="1:10" ht="15" customHeight="1">
      <c r="A37" s="11" t="s">
        <v>362</v>
      </c>
      <c r="B37" s="6" t="s">
        <v>230</v>
      </c>
      <c r="C37" s="39">
        <v>700000</v>
      </c>
      <c r="D37" s="39">
        <v>0</v>
      </c>
      <c r="E37" s="39">
        <v>0</v>
      </c>
      <c r="F37" s="115">
        <f t="shared" si="0"/>
        <v>700000</v>
      </c>
      <c r="G37" s="138">
        <v>700000</v>
      </c>
      <c r="H37" s="39">
        <v>0</v>
      </c>
      <c r="I37" s="39">
        <v>0</v>
      </c>
      <c r="J37" s="39">
        <f t="shared" si="1"/>
        <v>700000</v>
      </c>
    </row>
    <row r="38" spans="1:10" ht="15" customHeight="1">
      <c r="A38" s="11" t="s">
        <v>363</v>
      </c>
      <c r="B38" s="6" t="s">
        <v>231</v>
      </c>
      <c r="C38" s="39">
        <v>2970000</v>
      </c>
      <c r="D38" s="39">
        <v>300000</v>
      </c>
      <c r="E38" s="39">
        <v>0</v>
      </c>
      <c r="F38" s="115">
        <f t="shared" si="0"/>
        <v>3270000</v>
      </c>
      <c r="G38" s="138">
        <v>2970000</v>
      </c>
      <c r="H38" s="39">
        <v>300000</v>
      </c>
      <c r="I38" s="39">
        <v>0</v>
      </c>
      <c r="J38" s="39">
        <f t="shared" si="1"/>
        <v>3270000</v>
      </c>
    </row>
    <row r="39" spans="1:10" ht="15" customHeight="1">
      <c r="A39" s="11" t="s">
        <v>232</v>
      </c>
      <c r="B39" s="6" t="s">
        <v>233</v>
      </c>
      <c r="C39" s="39">
        <v>5150000</v>
      </c>
      <c r="D39" s="39">
        <v>0</v>
      </c>
      <c r="E39" s="39">
        <v>0</v>
      </c>
      <c r="F39" s="115">
        <f t="shared" si="0"/>
        <v>5150000</v>
      </c>
      <c r="G39" s="138">
        <v>5150000</v>
      </c>
      <c r="H39" s="39">
        <v>0</v>
      </c>
      <c r="I39" s="39">
        <v>0</v>
      </c>
      <c r="J39" s="39">
        <f t="shared" si="1"/>
        <v>5150000</v>
      </c>
    </row>
    <row r="40" spans="1:10" ht="15" customHeight="1">
      <c r="A40" s="11" t="s">
        <v>234</v>
      </c>
      <c r="B40" s="6" t="s">
        <v>235</v>
      </c>
      <c r="C40" s="39">
        <v>0</v>
      </c>
      <c r="D40" s="39">
        <v>0</v>
      </c>
      <c r="E40" s="39">
        <v>0</v>
      </c>
      <c r="F40" s="115">
        <f t="shared" si="0"/>
        <v>0</v>
      </c>
      <c r="G40" s="138">
        <v>0</v>
      </c>
      <c r="H40" s="39">
        <v>0</v>
      </c>
      <c r="I40" s="39">
        <v>0</v>
      </c>
      <c r="J40" s="39">
        <f t="shared" si="1"/>
        <v>0</v>
      </c>
    </row>
    <row r="41" spans="1:10" ht="15" customHeight="1">
      <c r="A41" s="11" t="s">
        <v>236</v>
      </c>
      <c r="B41" s="6" t="s">
        <v>237</v>
      </c>
      <c r="C41" s="39">
        <v>0</v>
      </c>
      <c r="D41" s="39">
        <v>0</v>
      </c>
      <c r="E41" s="39">
        <v>0</v>
      </c>
      <c r="F41" s="115">
        <f t="shared" si="0"/>
        <v>0</v>
      </c>
      <c r="G41" s="138">
        <v>0</v>
      </c>
      <c r="H41" s="39">
        <v>0</v>
      </c>
      <c r="I41" s="39">
        <v>0</v>
      </c>
      <c r="J41" s="39">
        <f t="shared" si="1"/>
        <v>0</v>
      </c>
    </row>
    <row r="42" spans="1:10" ht="15" customHeight="1">
      <c r="A42" s="11" t="s">
        <v>364</v>
      </c>
      <c r="B42" s="6" t="s">
        <v>238</v>
      </c>
      <c r="C42" s="39">
        <v>0</v>
      </c>
      <c r="D42" s="39">
        <v>0</v>
      </c>
      <c r="E42" s="39">
        <v>0</v>
      </c>
      <c r="F42" s="115">
        <f t="shared" si="0"/>
        <v>0</v>
      </c>
      <c r="G42" s="138">
        <v>0</v>
      </c>
      <c r="H42" s="39">
        <v>0</v>
      </c>
      <c r="I42" s="39">
        <v>0</v>
      </c>
      <c r="J42" s="39">
        <f t="shared" si="1"/>
        <v>0</v>
      </c>
    </row>
    <row r="43" spans="1:10" ht="15" customHeight="1">
      <c r="A43" s="11" t="s">
        <v>365</v>
      </c>
      <c r="B43" s="6" t="s">
        <v>239</v>
      </c>
      <c r="C43" s="39">
        <v>0</v>
      </c>
      <c r="D43" s="39">
        <v>0</v>
      </c>
      <c r="E43" s="39">
        <v>0</v>
      </c>
      <c r="F43" s="115">
        <f t="shared" si="0"/>
        <v>0</v>
      </c>
      <c r="G43" s="138">
        <v>0</v>
      </c>
      <c r="H43" s="39">
        <v>0</v>
      </c>
      <c r="I43" s="39">
        <v>0</v>
      </c>
      <c r="J43" s="39">
        <f t="shared" si="1"/>
        <v>0</v>
      </c>
    </row>
    <row r="44" spans="1:10" ht="15" customHeight="1">
      <c r="A44" s="11" t="s">
        <v>500</v>
      </c>
      <c r="B44" s="6" t="s">
        <v>240</v>
      </c>
      <c r="C44" s="39">
        <v>0</v>
      </c>
      <c r="D44" s="39"/>
      <c r="E44" s="39"/>
      <c r="F44" s="115"/>
      <c r="G44" s="138">
        <v>0</v>
      </c>
      <c r="H44" s="39"/>
      <c r="I44" s="39"/>
      <c r="J44" s="39"/>
    </row>
    <row r="45" spans="1:10" ht="15" customHeight="1">
      <c r="A45" s="11" t="s">
        <v>366</v>
      </c>
      <c r="B45" s="6" t="s">
        <v>499</v>
      </c>
      <c r="C45" s="39">
        <v>0</v>
      </c>
      <c r="D45" s="39">
        <v>0</v>
      </c>
      <c r="E45" s="39">
        <v>0</v>
      </c>
      <c r="F45" s="115">
        <f t="shared" si="0"/>
        <v>0</v>
      </c>
      <c r="G45" s="138">
        <v>0</v>
      </c>
      <c r="H45" s="39">
        <v>0</v>
      </c>
      <c r="I45" s="39">
        <v>0</v>
      </c>
      <c r="J45" s="39">
        <f t="shared" ref="J45:J68" si="12">SUM(G45:I45)</f>
        <v>0</v>
      </c>
    </row>
    <row r="46" spans="1:10" ht="15" customHeight="1">
      <c r="A46" s="29" t="s">
        <v>388</v>
      </c>
      <c r="B46" s="30" t="s">
        <v>241</v>
      </c>
      <c r="C46" s="51">
        <f>SUM(C35:C45)</f>
        <v>8820000</v>
      </c>
      <c r="D46" s="51">
        <f t="shared" ref="D46:E46" si="13">SUM(D35:D45)</f>
        <v>300000</v>
      </c>
      <c r="E46" s="51">
        <f t="shared" si="13"/>
        <v>0</v>
      </c>
      <c r="F46" s="117">
        <f t="shared" si="0"/>
        <v>9120000</v>
      </c>
      <c r="G46" s="140">
        <f>SUM(G35:G45)</f>
        <v>8820000</v>
      </c>
      <c r="H46" s="51">
        <f t="shared" ref="H46:I46" si="14">SUM(H35:H45)</f>
        <v>300000</v>
      </c>
      <c r="I46" s="51">
        <f t="shared" si="14"/>
        <v>0</v>
      </c>
      <c r="J46" s="51">
        <f t="shared" si="12"/>
        <v>9120000</v>
      </c>
    </row>
    <row r="47" spans="1:10" ht="15" customHeight="1">
      <c r="A47" s="11" t="s">
        <v>250</v>
      </c>
      <c r="B47" s="6" t="s">
        <v>251</v>
      </c>
      <c r="C47" s="39">
        <v>0</v>
      </c>
      <c r="D47" s="39">
        <v>0</v>
      </c>
      <c r="E47" s="39">
        <v>0</v>
      </c>
      <c r="F47" s="115">
        <f t="shared" si="0"/>
        <v>0</v>
      </c>
      <c r="G47" s="138">
        <v>0</v>
      </c>
      <c r="H47" s="39">
        <v>0</v>
      </c>
      <c r="I47" s="39">
        <v>0</v>
      </c>
      <c r="J47" s="39">
        <f t="shared" si="12"/>
        <v>0</v>
      </c>
    </row>
    <row r="48" spans="1:10" ht="15" customHeight="1">
      <c r="A48" s="5" t="s">
        <v>370</v>
      </c>
      <c r="B48" s="6" t="s">
        <v>252</v>
      </c>
      <c r="C48" s="39">
        <v>0</v>
      </c>
      <c r="D48" s="39">
        <v>0</v>
      </c>
      <c r="E48" s="39">
        <v>0</v>
      </c>
      <c r="F48" s="115">
        <f t="shared" si="0"/>
        <v>0</v>
      </c>
      <c r="G48" s="138">
        <v>0</v>
      </c>
      <c r="H48" s="39">
        <v>0</v>
      </c>
      <c r="I48" s="39">
        <v>0</v>
      </c>
      <c r="J48" s="39">
        <f t="shared" si="12"/>
        <v>0</v>
      </c>
    </row>
    <row r="49" spans="1:10" ht="15" customHeight="1">
      <c r="A49" s="11" t="s">
        <v>371</v>
      </c>
      <c r="B49" s="6" t="s">
        <v>475</v>
      </c>
      <c r="C49" s="39">
        <v>0</v>
      </c>
      <c r="D49" s="39">
        <v>0</v>
      </c>
      <c r="E49" s="39">
        <v>0</v>
      </c>
      <c r="F49" s="115">
        <f t="shared" si="0"/>
        <v>0</v>
      </c>
      <c r="G49" s="138">
        <v>0</v>
      </c>
      <c r="H49" s="39">
        <v>0</v>
      </c>
      <c r="I49" s="39">
        <v>0</v>
      </c>
      <c r="J49" s="39">
        <f t="shared" si="12"/>
        <v>0</v>
      </c>
    </row>
    <row r="50" spans="1:10" ht="15" customHeight="1">
      <c r="A50" s="27" t="s">
        <v>390</v>
      </c>
      <c r="B50" s="30" t="s">
        <v>253</v>
      </c>
      <c r="C50" s="51">
        <f>SUM(C47:C49)</f>
        <v>0</v>
      </c>
      <c r="D50" s="51">
        <f t="shared" ref="D50:E50" si="15">SUM(D47:D49)</f>
        <v>0</v>
      </c>
      <c r="E50" s="51">
        <f t="shared" si="15"/>
        <v>0</v>
      </c>
      <c r="F50" s="117">
        <f t="shared" si="0"/>
        <v>0</v>
      </c>
      <c r="G50" s="140">
        <f>SUM(G47:G49)</f>
        <v>0</v>
      </c>
      <c r="H50" s="51">
        <f t="shared" ref="H50:I50" si="16">SUM(H47:H49)</f>
        <v>0</v>
      </c>
      <c r="I50" s="51">
        <f t="shared" si="16"/>
        <v>0</v>
      </c>
      <c r="J50" s="51">
        <f t="shared" si="12"/>
        <v>0</v>
      </c>
    </row>
    <row r="51" spans="1:10" ht="15" customHeight="1">
      <c r="A51" s="84" t="s">
        <v>9</v>
      </c>
      <c r="B51" s="88"/>
      <c r="C51" s="90">
        <f>C20+C34+C46+C50</f>
        <v>120219481</v>
      </c>
      <c r="D51" s="90">
        <f t="shared" ref="D51:E51" si="17">D20+D34+D46+D50</f>
        <v>300000</v>
      </c>
      <c r="E51" s="90">
        <f t="shared" si="17"/>
        <v>10000</v>
      </c>
      <c r="F51" s="118">
        <f t="shared" si="0"/>
        <v>120529481</v>
      </c>
      <c r="G51" s="141">
        <f>G20+G34+G46+G50</f>
        <v>135488715</v>
      </c>
      <c r="H51" s="90">
        <f t="shared" ref="H51:I51" si="18">H20+H34+H46+H50</f>
        <v>300000</v>
      </c>
      <c r="I51" s="90">
        <f t="shared" si="18"/>
        <v>10000</v>
      </c>
      <c r="J51" s="89">
        <f t="shared" si="12"/>
        <v>135798715</v>
      </c>
    </row>
    <row r="52" spans="1:10" ht="15" customHeight="1">
      <c r="A52" s="5" t="s">
        <v>204</v>
      </c>
      <c r="B52" s="6" t="s">
        <v>205</v>
      </c>
      <c r="C52" s="39">
        <v>0</v>
      </c>
      <c r="D52" s="39">
        <v>0</v>
      </c>
      <c r="E52" s="39">
        <v>0</v>
      </c>
      <c r="F52" s="115">
        <f t="shared" si="0"/>
        <v>0</v>
      </c>
      <c r="G52" s="138">
        <v>0</v>
      </c>
      <c r="H52" s="39">
        <v>0</v>
      </c>
      <c r="I52" s="39">
        <v>0</v>
      </c>
      <c r="J52" s="39">
        <f t="shared" si="12"/>
        <v>0</v>
      </c>
    </row>
    <row r="53" spans="1:10" ht="15" customHeight="1">
      <c r="A53" s="5" t="s">
        <v>206</v>
      </c>
      <c r="B53" s="6" t="s">
        <v>207</v>
      </c>
      <c r="C53" s="39">
        <v>0</v>
      </c>
      <c r="D53" s="39">
        <v>0</v>
      </c>
      <c r="E53" s="39">
        <v>0</v>
      </c>
      <c r="F53" s="115">
        <f t="shared" si="0"/>
        <v>0</v>
      </c>
      <c r="G53" s="138">
        <v>0</v>
      </c>
      <c r="H53" s="39">
        <v>0</v>
      </c>
      <c r="I53" s="39">
        <v>0</v>
      </c>
      <c r="J53" s="39">
        <f t="shared" si="12"/>
        <v>0</v>
      </c>
    </row>
    <row r="54" spans="1:10" ht="15" customHeight="1">
      <c r="A54" s="5" t="s">
        <v>348</v>
      </c>
      <c r="B54" s="6" t="s">
        <v>208</v>
      </c>
      <c r="C54" s="39">
        <v>0</v>
      </c>
      <c r="D54" s="39">
        <v>0</v>
      </c>
      <c r="E54" s="39">
        <v>0</v>
      </c>
      <c r="F54" s="115">
        <f t="shared" si="0"/>
        <v>0</v>
      </c>
      <c r="G54" s="138">
        <v>0</v>
      </c>
      <c r="H54" s="39">
        <v>0</v>
      </c>
      <c r="I54" s="39">
        <v>0</v>
      </c>
      <c r="J54" s="39">
        <f t="shared" si="12"/>
        <v>0</v>
      </c>
    </row>
    <row r="55" spans="1:10" ht="15" customHeight="1">
      <c r="A55" s="5" t="s">
        <v>349</v>
      </c>
      <c r="B55" s="6" t="s">
        <v>209</v>
      </c>
      <c r="C55" s="39">
        <v>0</v>
      </c>
      <c r="D55" s="39">
        <v>0</v>
      </c>
      <c r="E55" s="39">
        <v>0</v>
      </c>
      <c r="F55" s="115">
        <f t="shared" si="0"/>
        <v>0</v>
      </c>
      <c r="G55" s="138">
        <v>0</v>
      </c>
      <c r="H55" s="39">
        <v>0</v>
      </c>
      <c r="I55" s="39">
        <v>0</v>
      </c>
      <c r="J55" s="39">
        <f t="shared" si="12"/>
        <v>0</v>
      </c>
    </row>
    <row r="56" spans="1:10" ht="15" customHeight="1">
      <c r="A56" s="5" t="s">
        <v>350</v>
      </c>
      <c r="B56" s="6" t="s">
        <v>210</v>
      </c>
      <c r="C56" s="39">
        <v>1351547</v>
      </c>
      <c r="D56" s="39">
        <v>0</v>
      </c>
      <c r="E56" s="39">
        <v>0</v>
      </c>
      <c r="F56" s="115">
        <f t="shared" si="0"/>
        <v>1351547</v>
      </c>
      <c r="G56" s="138">
        <v>1351547</v>
      </c>
      <c r="H56" s="39">
        <v>0</v>
      </c>
      <c r="I56" s="39">
        <v>0</v>
      </c>
      <c r="J56" s="39">
        <f t="shared" si="12"/>
        <v>1351547</v>
      </c>
    </row>
    <row r="57" spans="1:10" ht="15" customHeight="1">
      <c r="A57" s="27" t="s">
        <v>384</v>
      </c>
      <c r="B57" s="30" t="s">
        <v>211</v>
      </c>
      <c r="C57" s="42">
        <f>SUM(C52:C56)</f>
        <v>1351547</v>
      </c>
      <c r="D57" s="42">
        <f t="shared" ref="D57:E57" si="19">SUM(D52:D56)</f>
        <v>0</v>
      </c>
      <c r="E57" s="42">
        <f t="shared" si="19"/>
        <v>0</v>
      </c>
      <c r="F57" s="116">
        <f t="shared" si="0"/>
        <v>1351547</v>
      </c>
      <c r="G57" s="139">
        <f>SUM(G52:G56)</f>
        <v>1351547</v>
      </c>
      <c r="H57" s="42">
        <f t="shared" ref="H57:I57" si="20">SUM(H52:H56)</f>
        <v>0</v>
      </c>
      <c r="I57" s="42">
        <f t="shared" si="20"/>
        <v>0</v>
      </c>
      <c r="J57" s="42">
        <f t="shared" si="12"/>
        <v>1351547</v>
      </c>
    </row>
    <row r="58" spans="1:10" ht="15" customHeight="1">
      <c r="A58" s="11" t="s">
        <v>367</v>
      </c>
      <c r="B58" s="6" t="s">
        <v>242</v>
      </c>
      <c r="C58" s="39">
        <v>0</v>
      </c>
      <c r="D58" s="39">
        <v>0</v>
      </c>
      <c r="E58" s="39">
        <v>0</v>
      </c>
      <c r="F58" s="115">
        <f t="shared" si="0"/>
        <v>0</v>
      </c>
      <c r="G58" s="138">
        <v>0</v>
      </c>
      <c r="H58" s="39">
        <v>0</v>
      </c>
      <c r="I58" s="39">
        <v>0</v>
      </c>
      <c r="J58" s="39">
        <f t="shared" si="12"/>
        <v>0</v>
      </c>
    </row>
    <row r="59" spans="1:10" ht="15" customHeight="1">
      <c r="A59" s="11" t="s">
        <v>368</v>
      </c>
      <c r="B59" s="6" t="s">
        <v>243</v>
      </c>
      <c r="C59" s="39">
        <v>0</v>
      </c>
      <c r="D59" s="39">
        <v>0</v>
      </c>
      <c r="E59" s="39">
        <v>0</v>
      </c>
      <c r="F59" s="115">
        <f t="shared" si="0"/>
        <v>0</v>
      </c>
      <c r="G59" s="138">
        <v>0</v>
      </c>
      <c r="H59" s="39">
        <v>0</v>
      </c>
      <c r="I59" s="39">
        <v>0</v>
      </c>
      <c r="J59" s="39">
        <f t="shared" si="12"/>
        <v>0</v>
      </c>
    </row>
    <row r="60" spans="1:10" ht="15" customHeight="1">
      <c r="A60" s="11" t="s">
        <v>244</v>
      </c>
      <c r="B60" s="6" t="s">
        <v>245</v>
      </c>
      <c r="C60" s="39">
        <v>0</v>
      </c>
      <c r="D60" s="39">
        <v>0</v>
      </c>
      <c r="E60" s="39">
        <v>0</v>
      </c>
      <c r="F60" s="115">
        <f t="shared" si="0"/>
        <v>0</v>
      </c>
      <c r="G60" s="138">
        <v>0</v>
      </c>
      <c r="H60" s="39">
        <v>0</v>
      </c>
      <c r="I60" s="39">
        <v>0</v>
      </c>
      <c r="J60" s="39">
        <f t="shared" si="12"/>
        <v>0</v>
      </c>
    </row>
    <row r="61" spans="1:10" ht="15" customHeight="1">
      <c r="A61" s="11" t="s">
        <v>369</v>
      </c>
      <c r="B61" s="6" t="s">
        <v>246</v>
      </c>
      <c r="C61" s="39">
        <v>0</v>
      </c>
      <c r="D61" s="39">
        <v>0</v>
      </c>
      <c r="E61" s="39">
        <v>0</v>
      </c>
      <c r="F61" s="115">
        <f t="shared" si="0"/>
        <v>0</v>
      </c>
      <c r="G61" s="138">
        <v>0</v>
      </c>
      <c r="H61" s="39">
        <v>0</v>
      </c>
      <c r="I61" s="39">
        <v>0</v>
      </c>
      <c r="J61" s="39">
        <f t="shared" si="12"/>
        <v>0</v>
      </c>
    </row>
    <row r="62" spans="1:10" ht="15" customHeight="1">
      <c r="A62" s="11" t="s">
        <v>247</v>
      </c>
      <c r="B62" s="6" t="s">
        <v>248</v>
      </c>
      <c r="C62" s="39">
        <v>0</v>
      </c>
      <c r="D62" s="39">
        <v>0</v>
      </c>
      <c r="E62" s="39">
        <v>0</v>
      </c>
      <c r="F62" s="115">
        <f t="shared" si="0"/>
        <v>0</v>
      </c>
      <c r="G62" s="138">
        <v>0</v>
      </c>
      <c r="H62" s="39">
        <v>0</v>
      </c>
      <c r="I62" s="39">
        <v>0</v>
      </c>
      <c r="J62" s="39">
        <f t="shared" si="12"/>
        <v>0</v>
      </c>
    </row>
    <row r="63" spans="1:10" ht="15" customHeight="1">
      <c r="A63" s="27" t="s">
        <v>389</v>
      </c>
      <c r="B63" s="30" t="s">
        <v>249</v>
      </c>
      <c r="C63" s="42">
        <f>SUM(C58:C62)</f>
        <v>0</v>
      </c>
      <c r="D63" s="42">
        <f t="shared" ref="D63:E63" si="21">SUM(D58:D62)</f>
        <v>0</v>
      </c>
      <c r="E63" s="42">
        <f t="shared" si="21"/>
        <v>0</v>
      </c>
      <c r="F63" s="116">
        <f t="shared" si="0"/>
        <v>0</v>
      </c>
      <c r="G63" s="139">
        <f>SUM(G58:G62)</f>
        <v>0</v>
      </c>
      <c r="H63" s="42">
        <f t="shared" ref="H63:I63" si="22">SUM(H58:H62)</f>
        <v>0</v>
      </c>
      <c r="I63" s="42">
        <f t="shared" si="22"/>
        <v>0</v>
      </c>
      <c r="J63" s="42">
        <f t="shared" si="12"/>
        <v>0</v>
      </c>
    </row>
    <row r="64" spans="1:10" ht="15" customHeight="1">
      <c r="A64" s="11" t="s">
        <v>254</v>
      </c>
      <c r="B64" s="6" t="s">
        <v>255</v>
      </c>
      <c r="C64" s="39">
        <v>0</v>
      </c>
      <c r="D64" s="39">
        <v>0</v>
      </c>
      <c r="E64" s="39">
        <v>0</v>
      </c>
      <c r="F64" s="115">
        <f t="shared" si="0"/>
        <v>0</v>
      </c>
      <c r="G64" s="138">
        <v>0</v>
      </c>
      <c r="H64" s="39">
        <v>0</v>
      </c>
      <c r="I64" s="39">
        <v>0</v>
      </c>
      <c r="J64" s="39">
        <f t="shared" si="12"/>
        <v>0</v>
      </c>
    </row>
    <row r="65" spans="1:10" ht="15" customHeight="1">
      <c r="A65" s="5" t="s">
        <v>372</v>
      </c>
      <c r="B65" s="6" t="s">
        <v>256</v>
      </c>
      <c r="C65" s="39">
        <v>0</v>
      </c>
      <c r="D65" s="39">
        <v>0</v>
      </c>
      <c r="E65" s="39">
        <v>0</v>
      </c>
      <c r="F65" s="115">
        <f t="shared" si="0"/>
        <v>0</v>
      </c>
      <c r="G65" s="138">
        <v>0</v>
      </c>
      <c r="H65" s="39">
        <v>0</v>
      </c>
      <c r="I65" s="39">
        <v>0</v>
      </c>
      <c r="J65" s="39">
        <f t="shared" si="12"/>
        <v>0</v>
      </c>
    </row>
    <row r="66" spans="1:10" ht="15" customHeight="1">
      <c r="A66" s="11" t="s">
        <v>373</v>
      </c>
      <c r="B66" s="6" t="s">
        <v>257</v>
      </c>
      <c r="C66" s="39">
        <v>0</v>
      </c>
      <c r="D66" s="39">
        <v>0</v>
      </c>
      <c r="E66" s="39">
        <v>0</v>
      </c>
      <c r="F66" s="115">
        <f t="shared" si="0"/>
        <v>0</v>
      </c>
      <c r="G66" s="138">
        <v>0</v>
      </c>
      <c r="H66" s="39">
        <v>0</v>
      </c>
      <c r="I66" s="39">
        <v>0</v>
      </c>
      <c r="J66" s="39">
        <f t="shared" si="12"/>
        <v>0</v>
      </c>
    </row>
    <row r="67" spans="1:10" ht="15" customHeight="1">
      <c r="A67" s="27" t="s">
        <v>392</v>
      </c>
      <c r="B67" s="30" t="s">
        <v>258</v>
      </c>
      <c r="C67" s="42">
        <f>SUM(C64:C66)</f>
        <v>0</v>
      </c>
      <c r="D67" s="42">
        <f t="shared" ref="D67:E67" si="23">SUM(D64:D66)</f>
        <v>0</v>
      </c>
      <c r="E67" s="42">
        <f t="shared" si="23"/>
        <v>0</v>
      </c>
      <c r="F67" s="116">
        <f t="shared" si="0"/>
        <v>0</v>
      </c>
      <c r="G67" s="139">
        <f>SUM(G64:G66)</f>
        <v>0</v>
      </c>
      <c r="H67" s="42">
        <f t="shared" ref="H67:I67" si="24">SUM(H64:H66)</f>
        <v>0</v>
      </c>
      <c r="I67" s="42">
        <f t="shared" si="24"/>
        <v>0</v>
      </c>
      <c r="J67" s="42">
        <f t="shared" si="12"/>
        <v>0</v>
      </c>
    </row>
    <row r="68" spans="1:10" ht="15" customHeight="1">
      <c r="A68" s="84" t="s">
        <v>10</v>
      </c>
      <c r="B68" s="88"/>
      <c r="C68" s="90">
        <f>C57+C63+C67</f>
        <v>1351547</v>
      </c>
      <c r="D68" s="90">
        <f t="shared" ref="D68:E68" si="25">D57+D63+D67</f>
        <v>0</v>
      </c>
      <c r="E68" s="90">
        <f t="shared" si="25"/>
        <v>0</v>
      </c>
      <c r="F68" s="118">
        <f t="shared" si="0"/>
        <v>1351547</v>
      </c>
      <c r="G68" s="141">
        <f>G57+G63+G67</f>
        <v>1351547</v>
      </c>
      <c r="H68" s="90">
        <f t="shared" ref="H68:I68" si="26">H57+H63+H67</f>
        <v>0</v>
      </c>
      <c r="I68" s="90">
        <f t="shared" si="26"/>
        <v>0</v>
      </c>
      <c r="J68" s="89">
        <f t="shared" si="12"/>
        <v>1351547</v>
      </c>
    </row>
    <row r="69" spans="1:10" ht="15" customHeight="1">
      <c r="A69" s="60" t="s">
        <v>391</v>
      </c>
      <c r="B69" s="54" t="s">
        <v>259</v>
      </c>
      <c r="C69" s="56">
        <f>C20+C34+C46+C50+C57+C63+C67</f>
        <v>121571028</v>
      </c>
      <c r="D69" s="56">
        <f t="shared" ref="D69:E69" si="27">D20+D34+D46+D50+D57+D63+D67</f>
        <v>300000</v>
      </c>
      <c r="E69" s="56">
        <f t="shared" si="27"/>
        <v>10000</v>
      </c>
      <c r="F69" s="119">
        <f>SUM(C69:E69)</f>
        <v>121881028</v>
      </c>
      <c r="G69" s="142">
        <f>G20+G34+G46+G50+G57+G63+G67</f>
        <v>136840262</v>
      </c>
      <c r="H69" s="56">
        <f t="shared" ref="H69:I69" si="28">H20+H34+H46+H50+H57+H63+H67</f>
        <v>300000</v>
      </c>
      <c r="I69" s="56">
        <f t="shared" si="28"/>
        <v>10000</v>
      </c>
      <c r="J69" s="56">
        <f>SUM(G69:I69)</f>
        <v>137150262</v>
      </c>
    </row>
    <row r="70" spans="1:10" ht="15" customHeight="1">
      <c r="A70" s="91" t="s">
        <v>11</v>
      </c>
      <c r="B70" s="92"/>
      <c r="C70" s="93">
        <f>C51-'1A. melléklet'!C76</f>
        <v>34002966</v>
      </c>
      <c r="D70" s="93">
        <f>D51-'1A. melléklet'!D76</f>
        <v>0</v>
      </c>
      <c r="E70" s="93">
        <f>E51-'1A. melléklet'!E76</f>
        <v>1000</v>
      </c>
      <c r="F70" s="120">
        <f>SUM(C70:E70)</f>
        <v>34003966</v>
      </c>
      <c r="G70" s="143">
        <f>G51-'1A. melléklet'!G76</f>
        <v>49272200</v>
      </c>
      <c r="H70" s="93">
        <f>H51-'1A. melléklet'!H76</f>
        <v>0</v>
      </c>
      <c r="I70" s="93">
        <f>I51-'1A. melléklet'!I76</f>
        <v>1000</v>
      </c>
      <c r="J70" s="93">
        <f>SUM(G70:I70)</f>
        <v>49273200</v>
      </c>
    </row>
    <row r="71" spans="1:10" ht="15" customHeight="1">
      <c r="A71" s="91" t="s">
        <v>12</v>
      </c>
      <c r="B71" s="92"/>
      <c r="C71" s="93">
        <f>C68-'1A. melléklet'!C100</f>
        <v>-160846713</v>
      </c>
      <c r="D71" s="93">
        <f>D68-'1A. melléklet'!D100</f>
        <v>0</v>
      </c>
      <c r="E71" s="93">
        <f>E68-'1A. melléklet'!E100</f>
        <v>0</v>
      </c>
      <c r="F71" s="120">
        <f>SUM(C71:E71)</f>
        <v>-160846713</v>
      </c>
      <c r="G71" s="143">
        <f>G68-'1A. melléklet'!G100</f>
        <v>-160846713</v>
      </c>
      <c r="H71" s="93">
        <f>H68-'1A. melléklet'!H100</f>
        <v>0</v>
      </c>
      <c r="I71" s="93">
        <f>I68-'1A. melléklet'!I100</f>
        <v>0</v>
      </c>
      <c r="J71" s="93">
        <f>SUM(G71:I71)</f>
        <v>-160846713</v>
      </c>
    </row>
    <row r="72" spans="1:10" ht="15" customHeight="1">
      <c r="A72" s="25" t="s">
        <v>374</v>
      </c>
      <c r="B72" s="5" t="s">
        <v>260</v>
      </c>
      <c r="C72" s="39">
        <v>0</v>
      </c>
      <c r="D72" s="39">
        <v>0</v>
      </c>
      <c r="E72" s="39">
        <v>0</v>
      </c>
      <c r="F72" s="115">
        <f t="shared" si="0"/>
        <v>0</v>
      </c>
      <c r="G72" s="138">
        <v>0</v>
      </c>
      <c r="H72" s="39">
        <v>0</v>
      </c>
      <c r="I72" s="39">
        <v>0</v>
      </c>
      <c r="J72" s="39">
        <f t="shared" ref="J72:J98" si="29">SUM(G72:I72)</f>
        <v>0</v>
      </c>
    </row>
    <row r="73" spans="1:10" ht="15" customHeight="1">
      <c r="A73" s="11" t="s">
        <v>261</v>
      </c>
      <c r="B73" s="5" t="s">
        <v>262</v>
      </c>
      <c r="C73" s="39">
        <v>0</v>
      </c>
      <c r="D73" s="39">
        <v>0</v>
      </c>
      <c r="E73" s="39">
        <v>0</v>
      </c>
      <c r="F73" s="115">
        <f t="shared" si="0"/>
        <v>0</v>
      </c>
      <c r="G73" s="138">
        <v>0</v>
      </c>
      <c r="H73" s="39">
        <v>0</v>
      </c>
      <c r="I73" s="39">
        <v>0</v>
      </c>
      <c r="J73" s="39">
        <f t="shared" si="29"/>
        <v>0</v>
      </c>
    </row>
    <row r="74" spans="1:10" ht="15" customHeight="1">
      <c r="A74" s="25" t="s">
        <v>375</v>
      </c>
      <c r="B74" s="5" t="s">
        <v>263</v>
      </c>
      <c r="C74" s="39">
        <v>0</v>
      </c>
      <c r="D74" s="39">
        <v>0</v>
      </c>
      <c r="E74" s="39">
        <v>0</v>
      </c>
      <c r="F74" s="115">
        <f t="shared" ref="F74:F98" si="30">SUM(C74:E74)</f>
        <v>0</v>
      </c>
      <c r="G74" s="138">
        <v>0</v>
      </c>
      <c r="H74" s="39">
        <v>0</v>
      </c>
      <c r="I74" s="39">
        <v>0</v>
      </c>
      <c r="J74" s="39">
        <f t="shared" si="29"/>
        <v>0</v>
      </c>
    </row>
    <row r="75" spans="1:10" ht="15" customHeight="1">
      <c r="A75" s="13" t="s">
        <v>393</v>
      </c>
      <c r="B75" s="7" t="s">
        <v>264</v>
      </c>
      <c r="C75" s="42">
        <v>0</v>
      </c>
      <c r="D75" s="42">
        <f t="shared" ref="D75:E75" si="31">SUM(D72:D74)</f>
        <v>0</v>
      </c>
      <c r="E75" s="42">
        <f t="shared" si="31"/>
        <v>0</v>
      </c>
      <c r="F75" s="116">
        <f t="shared" si="30"/>
        <v>0</v>
      </c>
      <c r="G75" s="139">
        <v>0</v>
      </c>
      <c r="H75" s="42">
        <f t="shared" ref="H75:I75" si="32">SUM(H72:H74)</f>
        <v>0</v>
      </c>
      <c r="I75" s="42">
        <f t="shared" si="32"/>
        <v>0</v>
      </c>
      <c r="J75" s="42">
        <f t="shared" si="29"/>
        <v>0</v>
      </c>
    </row>
    <row r="76" spans="1:10" ht="15" customHeight="1">
      <c r="A76" s="11" t="s">
        <v>376</v>
      </c>
      <c r="B76" s="5" t="s">
        <v>265</v>
      </c>
      <c r="C76" s="39">
        <v>0</v>
      </c>
      <c r="D76" s="39">
        <v>0</v>
      </c>
      <c r="E76" s="39">
        <v>0</v>
      </c>
      <c r="F76" s="115">
        <f t="shared" si="30"/>
        <v>0</v>
      </c>
      <c r="G76" s="138">
        <v>0</v>
      </c>
      <c r="H76" s="39">
        <v>0</v>
      </c>
      <c r="I76" s="39">
        <v>0</v>
      </c>
      <c r="J76" s="39">
        <f t="shared" si="29"/>
        <v>0</v>
      </c>
    </row>
    <row r="77" spans="1:10" ht="15" customHeight="1">
      <c r="A77" s="25" t="s">
        <v>266</v>
      </c>
      <c r="B77" s="5" t="s">
        <v>267</v>
      </c>
      <c r="C77" s="39">
        <v>0</v>
      </c>
      <c r="D77" s="39">
        <v>0</v>
      </c>
      <c r="E77" s="39">
        <v>0</v>
      </c>
      <c r="F77" s="115">
        <f t="shared" si="30"/>
        <v>0</v>
      </c>
      <c r="G77" s="138">
        <v>0</v>
      </c>
      <c r="H77" s="39">
        <v>0</v>
      </c>
      <c r="I77" s="39">
        <v>0</v>
      </c>
      <c r="J77" s="39">
        <f t="shared" si="29"/>
        <v>0</v>
      </c>
    </row>
    <row r="78" spans="1:10" ht="15" customHeight="1">
      <c r="A78" s="11" t="s">
        <v>377</v>
      </c>
      <c r="B78" s="5" t="s">
        <v>268</v>
      </c>
      <c r="C78" s="39">
        <v>0</v>
      </c>
      <c r="D78" s="39">
        <v>0</v>
      </c>
      <c r="E78" s="39">
        <v>0</v>
      </c>
      <c r="F78" s="115">
        <f t="shared" si="30"/>
        <v>0</v>
      </c>
      <c r="G78" s="138">
        <v>0</v>
      </c>
      <c r="H78" s="39">
        <v>0</v>
      </c>
      <c r="I78" s="39">
        <v>0</v>
      </c>
      <c r="J78" s="39">
        <f t="shared" si="29"/>
        <v>0</v>
      </c>
    </row>
    <row r="79" spans="1:10" ht="15" customHeight="1">
      <c r="A79" s="25" t="s">
        <v>269</v>
      </c>
      <c r="B79" s="5" t="s">
        <v>270</v>
      </c>
      <c r="C79" s="39">
        <v>0</v>
      </c>
      <c r="D79" s="39">
        <v>0</v>
      </c>
      <c r="E79" s="39">
        <v>0</v>
      </c>
      <c r="F79" s="115">
        <f t="shared" si="30"/>
        <v>0</v>
      </c>
      <c r="G79" s="138">
        <v>0</v>
      </c>
      <c r="H79" s="39">
        <v>0</v>
      </c>
      <c r="I79" s="39">
        <v>0</v>
      </c>
      <c r="J79" s="39">
        <f t="shared" si="29"/>
        <v>0</v>
      </c>
    </row>
    <row r="80" spans="1:10" ht="15" customHeight="1">
      <c r="A80" s="12" t="s">
        <v>394</v>
      </c>
      <c r="B80" s="7" t="s">
        <v>271</v>
      </c>
      <c r="C80" s="42">
        <v>0</v>
      </c>
      <c r="D80" s="42">
        <f t="shared" ref="D80:E80" si="33">SUM(D76:D79)</f>
        <v>0</v>
      </c>
      <c r="E80" s="42">
        <f t="shared" si="33"/>
        <v>0</v>
      </c>
      <c r="F80" s="116">
        <f t="shared" si="30"/>
        <v>0</v>
      </c>
      <c r="G80" s="139">
        <v>0</v>
      </c>
      <c r="H80" s="42">
        <f t="shared" ref="H80:I80" si="34">SUM(H76:H79)</f>
        <v>0</v>
      </c>
      <c r="I80" s="42">
        <f t="shared" si="34"/>
        <v>0</v>
      </c>
      <c r="J80" s="42">
        <f t="shared" si="29"/>
        <v>0</v>
      </c>
    </row>
    <row r="81" spans="1:10" ht="15" customHeight="1">
      <c r="A81" s="5" t="s">
        <v>462</v>
      </c>
      <c r="B81" s="5" t="s">
        <v>272</v>
      </c>
      <c r="C81" s="39">
        <v>168915167</v>
      </c>
      <c r="D81" s="39">
        <v>0</v>
      </c>
      <c r="E81" s="39">
        <v>0</v>
      </c>
      <c r="F81" s="115">
        <f t="shared" si="30"/>
        <v>168915167</v>
      </c>
      <c r="G81" s="138">
        <v>168915167</v>
      </c>
      <c r="H81" s="39">
        <v>0</v>
      </c>
      <c r="I81" s="39">
        <v>0</v>
      </c>
      <c r="J81" s="39">
        <f t="shared" si="29"/>
        <v>168915167</v>
      </c>
    </row>
    <row r="82" spans="1:10" ht="15" customHeight="1">
      <c r="A82" s="5" t="s">
        <v>463</v>
      </c>
      <c r="B82" s="5" t="s">
        <v>272</v>
      </c>
      <c r="C82" s="39">
        <v>0</v>
      </c>
      <c r="D82" s="39">
        <v>0</v>
      </c>
      <c r="E82" s="39">
        <v>0</v>
      </c>
      <c r="F82" s="115">
        <f t="shared" si="30"/>
        <v>0</v>
      </c>
      <c r="G82" s="138">
        <v>0</v>
      </c>
      <c r="H82" s="39">
        <v>0</v>
      </c>
      <c r="I82" s="39">
        <v>0</v>
      </c>
      <c r="J82" s="39">
        <f t="shared" si="29"/>
        <v>0</v>
      </c>
    </row>
    <row r="83" spans="1:10" ht="15" customHeight="1">
      <c r="A83" s="5" t="s">
        <v>460</v>
      </c>
      <c r="B83" s="5" t="s">
        <v>273</v>
      </c>
      <c r="C83" s="39">
        <v>0</v>
      </c>
      <c r="D83" s="39">
        <v>0</v>
      </c>
      <c r="E83" s="39">
        <v>0</v>
      </c>
      <c r="F83" s="115">
        <f t="shared" si="30"/>
        <v>0</v>
      </c>
      <c r="G83" s="138">
        <v>0</v>
      </c>
      <c r="H83" s="39">
        <v>0</v>
      </c>
      <c r="I83" s="39">
        <v>0</v>
      </c>
      <c r="J83" s="39">
        <f t="shared" si="29"/>
        <v>0</v>
      </c>
    </row>
    <row r="84" spans="1:10" ht="15" customHeight="1">
      <c r="A84" s="5" t="s">
        <v>461</v>
      </c>
      <c r="B84" s="5" t="s">
        <v>273</v>
      </c>
      <c r="C84" s="39">
        <v>0</v>
      </c>
      <c r="D84" s="39">
        <v>0</v>
      </c>
      <c r="E84" s="39">
        <v>0</v>
      </c>
      <c r="F84" s="115">
        <f t="shared" si="30"/>
        <v>0</v>
      </c>
      <c r="G84" s="138">
        <v>0</v>
      </c>
      <c r="H84" s="39">
        <v>0</v>
      </c>
      <c r="I84" s="39">
        <v>0</v>
      </c>
      <c r="J84" s="39">
        <f t="shared" si="29"/>
        <v>0</v>
      </c>
    </row>
    <row r="85" spans="1:10" ht="15" customHeight="1">
      <c r="A85" s="7" t="s">
        <v>395</v>
      </c>
      <c r="B85" s="7" t="s">
        <v>274</v>
      </c>
      <c r="C85" s="42">
        <f>SUM(C81:C84)</f>
        <v>168915167</v>
      </c>
      <c r="D85" s="42">
        <f t="shared" ref="D85:E85" si="35">SUM(D81:D84)</f>
        <v>0</v>
      </c>
      <c r="E85" s="42">
        <f t="shared" si="35"/>
        <v>0</v>
      </c>
      <c r="F85" s="116">
        <f t="shared" si="30"/>
        <v>168915167</v>
      </c>
      <c r="G85" s="139">
        <f>SUM(G81:G84)</f>
        <v>168915167</v>
      </c>
      <c r="H85" s="42">
        <f t="shared" ref="H85:I85" si="36">SUM(H81:H84)</f>
        <v>0</v>
      </c>
      <c r="I85" s="42">
        <f t="shared" si="36"/>
        <v>0</v>
      </c>
      <c r="J85" s="42">
        <f t="shared" si="29"/>
        <v>168915167</v>
      </c>
    </row>
    <row r="86" spans="1:10" ht="15" customHeight="1">
      <c r="A86" s="12" t="s">
        <v>275</v>
      </c>
      <c r="B86" s="7" t="s">
        <v>276</v>
      </c>
      <c r="C86" s="42">
        <v>0</v>
      </c>
      <c r="D86" s="42">
        <v>0</v>
      </c>
      <c r="E86" s="42">
        <v>0</v>
      </c>
      <c r="F86" s="116">
        <f t="shared" si="30"/>
        <v>0</v>
      </c>
      <c r="G86" s="139">
        <v>0</v>
      </c>
      <c r="H86" s="42">
        <v>0</v>
      </c>
      <c r="I86" s="42">
        <v>0</v>
      </c>
      <c r="J86" s="42">
        <f t="shared" si="29"/>
        <v>0</v>
      </c>
    </row>
    <row r="87" spans="1:10" ht="15" customHeight="1">
      <c r="A87" s="12" t="s">
        <v>277</v>
      </c>
      <c r="B87" s="7" t="s">
        <v>278</v>
      </c>
      <c r="C87" s="42">
        <v>0</v>
      </c>
      <c r="D87" s="42">
        <v>0</v>
      </c>
      <c r="E87" s="42">
        <v>0</v>
      </c>
      <c r="F87" s="116">
        <f t="shared" si="30"/>
        <v>0</v>
      </c>
      <c r="G87" s="139">
        <v>0</v>
      </c>
      <c r="H87" s="42">
        <v>0</v>
      </c>
      <c r="I87" s="42">
        <v>0</v>
      </c>
      <c r="J87" s="42">
        <f t="shared" si="29"/>
        <v>0</v>
      </c>
    </row>
    <row r="88" spans="1:10" ht="15" customHeight="1">
      <c r="A88" s="12" t="s">
        <v>279</v>
      </c>
      <c r="B88" s="7" t="s">
        <v>280</v>
      </c>
      <c r="C88" s="42">
        <v>0</v>
      </c>
      <c r="D88" s="42">
        <v>0</v>
      </c>
      <c r="E88" s="42">
        <v>0</v>
      </c>
      <c r="F88" s="116">
        <f t="shared" si="30"/>
        <v>0</v>
      </c>
      <c r="G88" s="139">
        <v>0</v>
      </c>
      <c r="H88" s="42">
        <v>0</v>
      </c>
      <c r="I88" s="42">
        <v>0</v>
      </c>
      <c r="J88" s="42">
        <f t="shared" si="29"/>
        <v>0</v>
      </c>
    </row>
    <row r="89" spans="1:10" ht="15" customHeight="1">
      <c r="A89" s="12" t="s">
        <v>281</v>
      </c>
      <c r="B89" s="7" t="s">
        <v>282</v>
      </c>
      <c r="C89" s="42">
        <v>0</v>
      </c>
      <c r="D89" s="42">
        <v>0</v>
      </c>
      <c r="E89" s="42">
        <v>0</v>
      </c>
      <c r="F89" s="116">
        <f t="shared" si="30"/>
        <v>0</v>
      </c>
      <c r="G89" s="139">
        <v>0</v>
      </c>
      <c r="H89" s="42">
        <v>0</v>
      </c>
      <c r="I89" s="42">
        <v>0</v>
      </c>
      <c r="J89" s="42">
        <f t="shared" si="29"/>
        <v>0</v>
      </c>
    </row>
    <row r="90" spans="1:10" ht="15" customHeight="1">
      <c r="A90" s="13" t="s">
        <v>378</v>
      </c>
      <c r="B90" s="7" t="s">
        <v>283</v>
      </c>
      <c r="C90" s="42">
        <v>0</v>
      </c>
      <c r="D90" s="42">
        <v>0</v>
      </c>
      <c r="E90" s="42">
        <v>0</v>
      </c>
      <c r="F90" s="116">
        <f t="shared" si="30"/>
        <v>0</v>
      </c>
      <c r="G90" s="139">
        <v>0</v>
      </c>
      <c r="H90" s="42">
        <v>0</v>
      </c>
      <c r="I90" s="42">
        <v>0</v>
      </c>
      <c r="J90" s="42">
        <f t="shared" si="29"/>
        <v>0</v>
      </c>
    </row>
    <row r="91" spans="1:10" ht="15" customHeight="1">
      <c r="A91" s="29" t="s">
        <v>396</v>
      </c>
      <c r="B91" s="27" t="s">
        <v>284</v>
      </c>
      <c r="C91" s="51">
        <f>C75+C80+C85+C86+C87+C88+C89+C90</f>
        <v>168915167</v>
      </c>
      <c r="D91" s="51">
        <f t="shared" ref="D91:E91" si="37">D75+D80+D85+D86+D88+D87+D89+D90</f>
        <v>0</v>
      </c>
      <c r="E91" s="51">
        <f t="shared" si="37"/>
        <v>0</v>
      </c>
      <c r="F91" s="117">
        <f t="shared" si="30"/>
        <v>168915167</v>
      </c>
      <c r="G91" s="140">
        <f>G75+G80+G85+G86+G87+G88+G89+G90</f>
        <v>168915167</v>
      </c>
      <c r="H91" s="51">
        <f t="shared" ref="H91:I91" si="38">H75+H80+H85+H86+H88+H87+H89+H90</f>
        <v>0</v>
      </c>
      <c r="I91" s="51">
        <f t="shared" si="38"/>
        <v>0</v>
      </c>
      <c r="J91" s="51">
        <f t="shared" si="29"/>
        <v>168915167</v>
      </c>
    </row>
    <row r="92" spans="1:10" ht="15" customHeight="1">
      <c r="A92" s="11" t="s">
        <v>285</v>
      </c>
      <c r="B92" s="5" t="s">
        <v>286</v>
      </c>
      <c r="C92" s="39">
        <v>0</v>
      </c>
      <c r="D92" s="39">
        <v>0</v>
      </c>
      <c r="E92" s="39">
        <v>0</v>
      </c>
      <c r="F92" s="115">
        <f t="shared" si="30"/>
        <v>0</v>
      </c>
      <c r="G92" s="138">
        <v>0</v>
      </c>
      <c r="H92" s="39">
        <v>0</v>
      </c>
      <c r="I92" s="39">
        <v>0</v>
      </c>
      <c r="J92" s="39">
        <f t="shared" si="29"/>
        <v>0</v>
      </c>
    </row>
    <row r="93" spans="1:10" ht="15" customHeight="1">
      <c r="A93" s="11" t="s">
        <v>287</v>
      </c>
      <c r="B93" s="5" t="s">
        <v>288</v>
      </c>
      <c r="C93" s="39">
        <v>0</v>
      </c>
      <c r="D93" s="39">
        <v>0</v>
      </c>
      <c r="E93" s="39">
        <v>0</v>
      </c>
      <c r="F93" s="115">
        <f t="shared" si="30"/>
        <v>0</v>
      </c>
      <c r="G93" s="138">
        <v>0</v>
      </c>
      <c r="H93" s="39">
        <v>0</v>
      </c>
      <c r="I93" s="39">
        <v>0</v>
      </c>
      <c r="J93" s="39">
        <f t="shared" si="29"/>
        <v>0</v>
      </c>
    </row>
    <row r="94" spans="1:10" ht="15" customHeight="1">
      <c r="A94" s="25" t="s">
        <v>289</v>
      </c>
      <c r="B94" s="5" t="s">
        <v>290</v>
      </c>
      <c r="C94" s="39">
        <v>0</v>
      </c>
      <c r="D94" s="39">
        <v>0</v>
      </c>
      <c r="E94" s="39">
        <v>0</v>
      </c>
      <c r="F94" s="115">
        <f t="shared" si="30"/>
        <v>0</v>
      </c>
      <c r="G94" s="138">
        <v>0</v>
      </c>
      <c r="H94" s="39">
        <v>0</v>
      </c>
      <c r="I94" s="39">
        <v>0</v>
      </c>
      <c r="J94" s="39">
        <f t="shared" si="29"/>
        <v>0</v>
      </c>
    </row>
    <row r="95" spans="1:10" ht="15" customHeight="1">
      <c r="A95" s="25" t="s">
        <v>379</v>
      </c>
      <c r="B95" s="5" t="s">
        <v>291</v>
      </c>
      <c r="C95" s="39">
        <v>0</v>
      </c>
      <c r="D95" s="39">
        <v>0</v>
      </c>
      <c r="E95" s="39">
        <v>0</v>
      </c>
      <c r="F95" s="115">
        <f t="shared" si="30"/>
        <v>0</v>
      </c>
      <c r="G95" s="138">
        <v>0</v>
      </c>
      <c r="H95" s="39">
        <v>0</v>
      </c>
      <c r="I95" s="39">
        <v>0</v>
      </c>
      <c r="J95" s="39">
        <f t="shared" si="29"/>
        <v>0</v>
      </c>
    </row>
    <row r="96" spans="1:10" ht="15" customHeight="1">
      <c r="A96" s="12" t="s">
        <v>397</v>
      </c>
      <c r="B96" s="7" t="s">
        <v>292</v>
      </c>
      <c r="C96" s="42">
        <v>0</v>
      </c>
      <c r="D96" s="42">
        <v>0</v>
      </c>
      <c r="E96" s="42">
        <v>0</v>
      </c>
      <c r="F96" s="116">
        <f t="shared" si="30"/>
        <v>0</v>
      </c>
      <c r="G96" s="139">
        <v>0</v>
      </c>
      <c r="H96" s="42">
        <v>0</v>
      </c>
      <c r="I96" s="42">
        <v>0</v>
      </c>
      <c r="J96" s="42">
        <f t="shared" si="29"/>
        <v>0</v>
      </c>
    </row>
    <row r="97" spans="1:10" ht="15" customHeight="1">
      <c r="A97" s="13" t="s">
        <v>293</v>
      </c>
      <c r="B97" s="7" t="s">
        <v>294</v>
      </c>
      <c r="C97" s="42">
        <v>0</v>
      </c>
      <c r="D97" s="42">
        <v>0</v>
      </c>
      <c r="E97" s="42">
        <v>0</v>
      </c>
      <c r="F97" s="116">
        <f t="shared" si="30"/>
        <v>0</v>
      </c>
      <c r="G97" s="139">
        <v>0</v>
      </c>
      <c r="H97" s="42">
        <v>0</v>
      </c>
      <c r="I97" s="42">
        <v>0</v>
      </c>
      <c r="J97" s="42">
        <f t="shared" si="29"/>
        <v>0</v>
      </c>
    </row>
    <row r="98" spans="1:10" ht="15.75">
      <c r="A98" s="57" t="s">
        <v>398</v>
      </c>
      <c r="B98" s="58" t="s">
        <v>295</v>
      </c>
      <c r="C98" s="56">
        <f>C91+C96+C97</f>
        <v>168915167</v>
      </c>
      <c r="D98" s="56">
        <f t="shared" ref="D98:E98" si="39">D91+D96+D97</f>
        <v>0</v>
      </c>
      <c r="E98" s="56">
        <f t="shared" si="39"/>
        <v>0</v>
      </c>
      <c r="F98" s="119">
        <f t="shared" si="30"/>
        <v>168915167</v>
      </c>
      <c r="G98" s="142">
        <f>G91+G96+G97</f>
        <v>168915167</v>
      </c>
      <c r="H98" s="56">
        <f t="shared" ref="H98:I98" si="40">H91+H96+H97</f>
        <v>0</v>
      </c>
      <c r="I98" s="56">
        <f t="shared" si="40"/>
        <v>0</v>
      </c>
      <c r="J98" s="56">
        <f t="shared" si="29"/>
        <v>168915167</v>
      </c>
    </row>
    <row r="99" spans="1:10" ht="17.25">
      <c r="A99" s="59" t="s">
        <v>381</v>
      </c>
      <c r="B99" s="59"/>
      <c r="C99" s="61">
        <f>C69+C98</f>
        <v>290486195</v>
      </c>
      <c r="D99" s="61">
        <f t="shared" ref="D99:E99" si="41">D69+D98</f>
        <v>300000</v>
      </c>
      <c r="E99" s="61">
        <f t="shared" si="41"/>
        <v>10000</v>
      </c>
      <c r="F99" s="121">
        <f>SUM(C99:E99)</f>
        <v>290796195</v>
      </c>
      <c r="G99" s="144">
        <f>G69+G98</f>
        <v>305755429</v>
      </c>
      <c r="H99" s="61">
        <f t="shared" ref="H99:I99" si="42">H69+H98</f>
        <v>300000</v>
      </c>
      <c r="I99" s="61">
        <f t="shared" si="42"/>
        <v>10000</v>
      </c>
      <c r="J99" s="62">
        <f>SUM(G99:I99)</f>
        <v>306065429</v>
      </c>
    </row>
  </sheetData>
  <mergeCells count="5">
    <mergeCell ref="B1:J1"/>
    <mergeCell ref="A3:F3"/>
    <mergeCell ref="A4:F4"/>
    <mergeCell ref="C6:F6"/>
    <mergeCell ref="G6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D36"/>
  <sheetViews>
    <sheetView zoomScaleNormal="100" workbookViewId="0">
      <selection activeCell="B2" sqref="B2"/>
    </sheetView>
  </sheetViews>
  <sheetFormatPr defaultRowHeight="15"/>
  <cols>
    <col min="1" max="1" width="86.28515625" customWidth="1"/>
    <col min="2" max="3" width="28.28515625" customWidth="1"/>
    <col min="4" max="4" width="18.42578125" customWidth="1"/>
  </cols>
  <sheetData>
    <row r="1" spans="1:4">
      <c r="D1" s="53"/>
    </row>
    <row r="2" spans="1:4">
      <c r="B2" t="s">
        <v>522</v>
      </c>
    </row>
    <row r="3" spans="1:4" ht="25.5" customHeight="1">
      <c r="A3" s="151" t="s">
        <v>502</v>
      </c>
      <c r="B3" s="158"/>
      <c r="C3" s="158"/>
      <c r="D3" s="158"/>
    </row>
    <row r="4" spans="1:4" ht="23.25" customHeight="1">
      <c r="A4" s="162" t="s">
        <v>434</v>
      </c>
      <c r="B4" s="163"/>
      <c r="C4" s="163"/>
      <c r="D4" s="163"/>
    </row>
    <row r="5" spans="1:4">
      <c r="A5" s="1"/>
    </row>
    <row r="6" spans="1:4">
      <c r="A6" s="1"/>
    </row>
    <row r="7" spans="1:4" ht="51" customHeight="1">
      <c r="A7" s="68" t="s">
        <v>433</v>
      </c>
      <c r="B7" s="69" t="s">
        <v>459</v>
      </c>
      <c r="C7" s="69" t="s">
        <v>508</v>
      </c>
      <c r="D7" s="70" t="s">
        <v>1</v>
      </c>
    </row>
    <row r="8" spans="1:4" ht="15" customHeight="1">
      <c r="A8" s="34" t="s">
        <v>407</v>
      </c>
      <c r="B8" s="63">
        <v>0</v>
      </c>
      <c r="C8" s="63">
        <v>1</v>
      </c>
      <c r="D8" s="65">
        <f>SUM(B8:C8)</f>
        <v>1</v>
      </c>
    </row>
    <row r="9" spans="1:4" ht="15" customHeight="1">
      <c r="A9" s="34" t="s">
        <v>408</v>
      </c>
      <c r="B9" s="63">
        <v>0</v>
      </c>
      <c r="C9" s="63">
        <v>2</v>
      </c>
      <c r="D9" s="65">
        <f t="shared" ref="D9:D34" si="0">SUM(B9:C9)</f>
        <v>2</v>
      </c>
    </row>
    <row r="10" spans="1:4" ht="15" customHeight="1">
      <c r="A10" s="34" t="s">
        <v>409</v>
      </c>
      <c r="B10" s="63">
        <v>0</v>
      </c>
      <c r="C10" s="63">
        <v>5</v>
      </c>
      <c r="D10" s="65">
        <f t="shared" si="0"/>
        <v>5</v>
      </c>
    </row>
    <row r="11" spans="1:4" ht="15" customHeight="1">
      <c r="A11" s="34" t="s">
        <v>410</v>
      </c>
      <c r="B11" s="63">
        <v>0</v>
      </c>
      <c r="C11" s="63">
        <v>0</v>
      </c>
      <c r="D11" s="65">
        <f t="shared" si="0"/>
        <v>0</v>
      </c>
    </row>
    <row r="12" spans="1:4" s="41" customFormat="1" ht="15" customHeight="1">
      <c r="A12" s="33" t="s">
        <v>428</v>
      </c>
      <c r="B12" s="64">
        <f>SUM(B8:B11)</f>
        <v>0</v>
      </c>
      <c r="C12" s="64">
        <v>8</v>
      </c>
      <c r="D12" s="66">
        <f t="shared" si="0"/>
        <v>8</v>
      </c>
    </row>
    <row r="13" spans="1:4" ht="15" customHeight="1">
      <c r="A13" s="34" t="s">
        <v>411</v>
      </c>
      <c r="B13" s="63">
        <v>0</v>
      </c>
      <c r="C13" s="63">
        <v>0</v>
      </c>
      <c r="D13" s="65">
        <f t="shared" si="0"/>
        <v>0</v>
      </c>
    </row>
    <row r="14" spans="1:4" ht="33" customHeight="1">
      <c r="A14" s="34" t="s">
        <v>412</v>
      </c>
      <c r="B14" s="63">
        <v>0</v>
      </c>
      <c r="C14" s="63">
        <v>0</v>
      </c>
      <c r="D14" s="65">
        <f t="shared" si="0"/>
        <v>0</v>
      </c>
    </row>
    <row r="15" spans="1:4" ht="15" customHeight="1">
      <c r="A15" s="34" t="s">
        <v>413</v>
      </c>
      <c r="B15" s="63">
        <v>0</v>
      </c>
      <c r="C15" s="63">
        <v>0</v>
      </c>
      <c r="D15" s="65">
        <f t="shared" si="0"/>
        <v>0</v>
      </c>
    </row>
    <row r="16" spans="1:4" ht="15" customHeight="1">
      <c r="A16" s="34" t="s">
        <v>414</v>
      </c>
      <c r="B16" s="63">
        <v>0</v>
      </c>
      <c r="C16" s="63">
        <v>0</v>
      </c>
      <c r="D16" s="65">
        <f t="shared" si="0"/>
        <v>0</v>
      </c>
    </row>
    <row r="17" spans="1:4" ht="15" customHeight="1">
      <c r="A17" s="34" t="s">
        <v>415</v>
      </c>
      <c r="B17" s="63">
        <v>1</v>
      </c>
      <c r="C17" s="63">
        <v>0</v>
      </c>
      <c r="D17" s="65">
        <f t="shared" si="0"/>
        <v>1</v>
      </c>
    </row>
    <row r="18" spans="1:4" ht="15" customHeight="1">
      <c r="A18" s="34" t="s">
        <v>416</v>
      </c>
      <c r="B18" s="63">
        <v>1</v>
      </c>
      <c r="C18" s="63">
        <v>0</v>
      </c>
      <c r="D18" s="65">
        <f t="shared" si="0"/>
        <v>1</v>
      </c>
    </row>
    <row r="19" spans="1:4" ht="15" customHeight="1">
      <c r="A19" s="34" t="s">
        <v>417</v>
      </c>
      <c r="B19" s="63">
        <v>0</v>
      </c>
      <c r="C19" s="63">
        <v>0</v>
      </c>
      <c r="D19" s="65">
        <f t="shared" si="0"/>
        <v>0</v>
      </c>
    </row>
    <row r="20" spans="1:4" s="41" customFormat="1" ht="15" customHeight="1">
      <c r="A20" s="33" t="s">
        <v>429</v>
      </c>
      <c r="B20" s="64">
        <f>SUM(B13:B19)</f>
        <v>2</v>
      </c>
      <c r="C20" s="64">
        <v>0</v>
      </c>
      <c r="D20" s="66">
        <f t="shared" si="0"/>
        <v>2</v>
      </c>
    </row>
    <row r="21" spans="1:4" ht="15" customHeight="1">
      <c r="A21" s="34" t="s">
        <v>418</v>
      </c>
      <c r="B21" s="63">
        <v>0</v>
      </c>
      <c r="C21" s="63">
        <v>0</v>
      </c>
      <c r="D21" s="65">
        <f t="shared" si="0"/>
        <v>0</v>
      </c>
    </row>
    <row r="22" spans="1:4" ht="15" customHeight="1">
      <c r="A22" s="34" t="s">
        <v>419</v>
      </c>
      <c r="B22" s="63">
        <v>0</v>
      </c>
      <c r="C22" s="63">
        <v>0</v>
      </c>
      <c r="D22" s="65">
        <f t="shared" si="0"/>
        <v>0</v>
      </c>
    </row>
    <row r="23" spans="1:4" ht="15" customHeight="1">
      <c r="A23" s="34" t="s">
        <v>420</v>
      </c>
      <c r="B23" s="63">
        <v>0</v>
      </c>
      <c r="C23" s="63">
        <v>0</v>
      </c>
      <c r="D23" s="65">
        <f t="shared" si="0"/>
        <v>0</v>
      </c>
    </row>
    <row r="24" spans="1:4" s="41" customFormat="1" ht="15" customHeight="1">
      <c r="A24" s="33" t="s">
        <v>430</v>
      </c>
      <c r="B24" s="64">
        <f>SUM(B21:B23)</f>
        <v>0</v>
      </c>
      <c r="C24" s="64">
        <v>0</v>
      </c>
      <c r="D24" s="66">
        <f t="shared" si="0"/>
        <v>0</v>
      </c>
    </row>
    <row r="25" spans="1:4" ht="15" customHeight="1">
      <c r="A25" s="34" t="s">
        <v>421</v>
      </c>
      <c r="B25" s="63">
        <v>1</v>
      </c>
      <c r="C25" s="63">
        <v>0</v>
      </c>
      <c r="D25" s="65">
        <f t="shared" si="0"/>
        <v>1</v>
      </c>
    </row>
    <row r="26" spans="1:4" ht="15" customHeight="1">
      <c r="A26" s="34" t="s">
        <v>422</v>
      </c>
      <c r="B26" s="63">
        <v>3</v>
      </c>
      <c r="C26" s="63">
        <v>0</v>
      </c>
      <c r="D26" s="65">
        <f t="shared" si="0"/>
        <v>3</v>
      </c>
    </row>
    <row r="27" spans="1:4" ht="15" customHeight="1">
      <c r="A27" s="34" t="s">
        <v>423</v>
      </c>
      <c r="B27" s="63">
        <v>1</v>
      </c>
      <c r="C27" s="63">
        <v>0</v>
      </c>
      <c r="D27" s="65">
        <f t="shared" si="0"/>
        <v>1</v>
      </c>
    </row>
    <row r="28" spans="1:4" s="41" customFormat="1" ht="15" customHeight="1">
      <c r="A28" s="33" t="s">
        <v>431</v>
      </c>
      <c r="B28" s="64">
        <f>SUM(B25:B27)</f>
        <v>5</v>
      </c>
      <c r="C28" s="64">
        <v>0</v>
      </c>
      <c r="D28" s="66">
        <f t="shared" si="0"/>
        <v>5</v>
      </c>
    </row>
    <row r="29" spans="1:4" s="41" customFormat="1" ht="37.5" customHeight="1">
      <c r="A29" s="33" t="s">
        <v>432</v>
      </c>
      <c r="B29" s="37">
        <f>SUM(B28,B24,B20,B12)</f>
        <v>7</v>
      </c>
      <c r="C29" s="37">
        <v>8</v>
      </c>
      <c r="D29" s="66">
        <f t="shared" si="0"/>
        <v>15</v>
      </c>
    </row>
    <row r="30" spans="1:4" ht="30">
      <c r="A30" s="34" t="s">
        <v>424</v>
      </c>
      <c r="B30" s="63">
        <v>0</v>
      </c>
      <c r="C30" s="63">
        <v>0</v>
      </c>
      <c r="D30" s="65">
        <f t="shared" si="0"/>
        <v>0</v>
      </c>
    </row>
    <row r="31" spans="1:4" ht="43.5" customHeight="1">
      <c r="A31" s="34" t="s">
        <v>425</v>
      </c>
      <c r="B31" s="63">
        <v>0</v>
      </c>
      <c r="C31" s="63">
        <v>0</v>
      </c>
      <c r="D31" s="65">
        <f t="shared" si="0"/>
        <v>0</v>
      </c>
    </row>
    <row r="32" spans="1:4" ht="33.75" customHeight="1">
      <c r="A32" s="34" t="s">
        <v>426</v>
      </c>
      <c r="B32" s="63">
        <v>0</v>
      </c>
      <c r="C32" s="63">
        <v>0</v>
      </c>
      <c r="D32" s="65">
        <f t="shared" si="0"/>
        <v>0</v>
      </c>
    </row>
    <row r="33" spans="1:4" ht="18.75" customHeight="1">
      <c r="A33" s="34" t="s">
        <v>427</v>
      </c>
      <c r="B33" s="63">
        <v>0</v>
      </c>
      <c r="C33" s="63">
        <v>0</v>
      </c>
      <c r="D33" s="65">
        <f t="shared" si="0"/>
        <v>0</v>
      </c>
    </row>
    <row r="34" spans="1:4" s="41" customFormat="1" ht="33" customHeight="1">
      <c r="A34" s="33" t="s">
        <v>13</v>
      </c>
      <c r="B34" s="64">
        <f>SUM(B30:B33)</f>
        <v>0</v>
      </c>
      <c r="C34" s="64">
        <v>0</v>
      </c>
      <c r="D34" s="66">
        <f t="shared" si="0"/>
        <v>0</v>
      </c>
    </row>
    <row r="35" spans="1:4">
      <c r="A35" s="159"/>
      <c r="B35" s="160"/>
      <c r="C35" s="96"/>
    </row>
    <row r="36" spans="1:4">
      <c r="A36" s="161"/>
      <c r="B36" s="160"/>
      <c r="C36" s="96"/>
    </row>
  </sheetData>
  <mergeCells count="4">
    <mergeCell ref="A35:B35"/>
    <mergeCell ref="A36:B36"/>
    <mergeCell ref="A3:D3"/>
    <mergeCell ref="A4:D4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D117"/>
  <sheetViews>
    <sheetView workbookViewId="0"/>
  </sheetViews>
  <sheetFormatPr defaultRowHeight="15"/>
  <cols>
    <col min="1" max="1" width="82.5703125" customWidth="1"/>
    <col min="2" max="2" width="7.5703125" bestFit="1" customWidth="1"/>
    <col min="3" max="3" width="16.28515625" style="135" customWidth="1"/>
  </cols>
  <sheetData>
    <row r="1" spans="1:4">
      <c r="A1" s="132" t="s">
        <v>523</v>
      </c>
      <c r="B1" s="67"/>
      <c r="C1" s="133"/>
      <c r="D1" s="1"/>
    </row>
    <row r="3" spans="1:4" ht="27" customHeight="1">
      <c r="A3" s="151" t="s">
        <v>502</v>
      </c>
      <c r="B3" s="152"/>
      <c r="C3" s="152"/>
    </row>
    <row r="4" spans="1:4" ht="25.5" customHeight="1">
      <c r="A4" s="154" t="s">
        <v>478</v>
      </c>
      <c r="B4" s="152"/>
      <c r="C4" s="152"/>
    </row>
    <row r="5" spans="1:4" ht="15.75" customHeight="1">
      <c r="A5" s="35"/>
      <c r="B5" s="36"/>
      <c r="C5" s="134"/>
    </row>
    <row r="6" spans="1:4" ht="21" customHeight="1">
      <c r="A6" s="4" t="s">
        <v>0</v>
      </c>
    </row>
    <row r="7" spans="1:4" ht="25.5">
      <c r="A7" s="28" t="s">
        <v>464</v>
      </c>
      <c r="B7" s="3" t="s">
        <v>15</v>
      </c>
      <c r="C7" s="136" t="s">
        <v>4</v>
      </c>
    </row>
    <row r="8" spans="1:4">
      <c r="A8" s="11" t="s">
        <v>437</v>
      </c>
      <c r="B8" s="6" t="s">
        <v>200</v>
      </c>
      <c r="C8" s="50"/>
    </row>
    <row r="9" spans="1:4">
      <c r="A9" s="11" t="s">
        <v>446</v>
      </c>
      <c r="B9" s="6" t="s">
        <v>200</v>
      </c>
      <c r="C9" s="50"/>
    </row>
    <row r="10" spans="1:4" ht="30">
      <c r="A10" s="11" t="s">
        <v>447</v>
      </c>
      <c r="B10" s="6" t="s">
        <v>200</v>
      </c>
      <c r="C10" s="50"/>
    </row>
    <row r="11" spans="1:4">
      <c r="A11" s="11" t="s">
        <v>445</v>
      </c>
      <c r="B11" s="6" t="s">
        <v>200</v>
      </c>
      <c r="C11" s="50"/>
    </row>
    <row r="12" spans="1:4">
      <c r="A12" s="11" t="s">
        <v>444</v>
      </c>
      <c r="B12" s="6" t="s">
        <v>200</v>
      </c>
      <c r="C12" s="50"/>
    </row>
    <row r="13" spans="1:4">
      <c r="A13" s="11" t="s">
        <v>443</v>
      </c>
      <c r="B13" s="6" t="s">
        <v>200</v>
      </c>
      <c r="C13" s="50"/>
    </row>
    <row r="14" spans="1:4">
      <c r="A14" s="11" t="s">
        <v>438</v>
      </c>
      <c r="B14" s="6" t="s">
        <v>200</v>
      </c>
      <c r="C14" s="50"/>
    </row>
    <row r="15" spans="1:4">
      <c r="A15" s="11" t="s">
        <v>439</v>
      </c>
      <c r="B15" s="6" t="s">
        <v>200</v>
      </c>
      <c r="C15" s="50"/>
    </row>
    <row r="16" spans="1:4">
      <c r="A16" s="11" t="s">
        <v>440</v>
      </c>
      <c r="B16" s="6" t="s">
        <v>200</v>
      </c>
      <c r="C16" s="50"/>
    </row>
    <row r="17" spans="1:3">
      <c r="A17" s="11" t="s">
        <v>441</v>
      </c>
      <c r="B17" s="6" t="s">
        <v>200</v>
      </c>
      <c r="C17" s="50"/>
    </row>
    <row r="18" spans="1:3" s="41" customFormat="1" ht="25.5">
      <c r="A18" s="7" t="s">
        <v>345</v>
      </c>
      <c r="B18" s="8" t="s">
        <v>200</v>
      </c>
      <c r="C18" s="52"/>
    </row>
    <row r="19" spans="1:3">
      <c r="A19" s="11" t="s">
        <v>437</v>
      </c>
      <c r="B19" s="6" t="s">
        <v>201</v>
      </c>
      <c r="C19" s="50"/>
    </row>
    <row r="20" spans="1:3">
      <c r="A20" s="11" t="s">
        <v>446</v>
      </c>
      <c r="B20" s="6" t="s">
        <v>201</v>
      </c>
      <c r="C20" s="50"/>
    </row>
    <row r="21" spans="1:3" ht="30">
      <c r="A21" s="11" t="s">
        <v>447</v>
      </c>
      <c r="B21" s="6" t="s">
        <v>201</v>
      </c>
      <c r="C21" s="50"/>
    </row>
    <row r="22" spans="1:3">
      <c r="A22" s="11" t="s">
        <v>445</v>
      </c>
      <c r="B22" s="6" t="s">
        <v>201</v>
      </c>
      <c r="C22" s="50"/>
    </row>
    <row r="23" spans="1:3">
      <c r="A23" s="11" t="s">
        <v>444</v>
      </c>
      <c r="B23" s="6" t="s">
        <v>201</v>
      </c>
      <c r="C23" s="50"/>
    </row>
    <row r="24" spans="1:3">
      <c r="A24" s="11" t="s">
        <v>443</v>
      </c>
      <c r="B24" s="6" t="s">
        <v>201</v>
      </c>
      <c r="C24" s="50"/>
    </row>
    <row r="25" spans="1:3">
      <c r="A25" s="11" t="s">
        <v>438</v>
      </c>
      <c r="B25" s="6" t="s">
        <v>201</v>
      </c>
      <c r="C25" s="50"/>
    </row>
    <row r="26" spans="1:3">
      <c r="A26" s="11" t="s">
        <v>439</v>
      </c>
      <c r="B26" s="6" t="s">
        <v>201</v>
      </c>
      <c r="C26" s="50"/>
    </row>
    <row r="27" spans="1:3">
      <c r="A27" s="11" t="s">
        <v>440</v>
      </c>
      <c r="B27" s="6" t="s">
        <v>201</v>
      </c>
      <c r="C27" s="50"/>
    </row>
    <row r="28" spans="1:3">
      <c r="A28" s="11" t="s">
        <v>441</v>
      </c>
      <c r="B28" s="6" t="s">
        <v>201</v>
      </c>
      <c r="C28" s="50"/>
    </row>
    <row r="29" spans="1:3" s="41" customFormat="1" ht="25.5">
      <c r="A29" s="7" t="s">
        <v>401</v>
      </c>
      <c r="B29" s="8" t="s">
        <v>201</v>
      </c>
      <c r="C29" s="52"/>
    </row>
    <row r="30" spans="1:3">
      <c r="A30" s="11" t="s">
        <v>437</v>
      </c>
      <c r="B30" s="6" t="s">
        <v>202</v>
      </c>
      <c r="C30" s="50">
        <v>0</v>
      </c>
    </row>
    <row r="31" spans="1:3">
      <c r="A31" s="11" t="s">
        <v>446</v>
      </c>
      <c r="B31" s="6" t="s">
        <v>202</v>
      </c>
      <c r="C31" s="50"/>
    </row>
    <row r="32" spans="1:3" ht="30">
      <c r="A32" s="11" t="s">
        <v>447</v>
      </c>
      <c r="B32" s="6" t="s">
        <v>202</v>
      </c>
      <c r="C32" s="50"/>
    </row>
    <row r="33" spans="1:3">
      <c r="A33" s="11" t="s">
        <v>445</v>
      </c>
      <c r="B33" s="6" t="s">
        <v>202</v>
      </c>
      <c r="C33" s="50"/>
    </row>
    <row r="34" spans="1:3">
      <c r="A34" s="11" t="s">
        <v>444</v>
      </c>
      <c r="B34" s="6" t="s">
        <v>202</v>
      </c>
      <c r="C34" s="50">
        <v>5100000</v>
      </c>
    </row>
    <row r="35" spans="1:3">
      <c r="A35" s="11" t="s">
        <v>443</v>
      </c>
      <c r="B35" s="6" t="s">
        <v>202</v>
      </c>
      <c r="C35" s="50"/>
    </row>
    <row r="36" spans="1:3">
      <c r="A36" s="11" t="s">
        <v>438</v>
      </c>
      <c r="B36" s="6" t="s">
        <v>202</v>
      </c>
      <c r="C36" s="50">
        <v>462375</v>
      </c>
    </row>
    <row r="37" spans="1:3">
      <c r="A37" s="11" t="s">
        <v>439</v>
      </c>
      <c r="B37" s="6" t="s">
        <v>202</v>
      </c>
      <c r="C37" s="50"/>
    </row>
    <row r="38" spans="1:3">
      <c r="A38" s="11" t="s">
        <v>440</v>
      </c>
      <c r="B38" s="6" t="s">
        <v>202</v>
      </c>
      <c r="C38" s="50"/>
    </row>
    <row r="39" spans="1:3">
      <c r="A39" s="11" t="s">
        <v>441</v>
      </c>
      <c r="B39" s="6" t="s">
        <v>202</v>
      </c>
      <c r="C39" s="50"/>
    </row>
    <row r="40" spans="1:3" s="41" customFormat="1">
      <c r="A40" s="7" t="s">
        <v>400</v>
      </c>
      <c r="B40" s="8" t="s">
        <v>202</v>
      </c>
      <c r="C40" s="52">
        <f>SUM(C30:C39)</f>
        <v>5562375</v>
      </c>
    </row>
    <row r="41" spans="1:3">
      <c r="A41" s="11" t="s">
        <v>437</v>
      </c>
      <c r="B41" s="6" t="s">
        <v>208</v>
      </c>
      <c r="C41" s="50"/>
    </row>
    <row r="42" spans="1:3">
      <c r="A42" s="11" t="s">
        <v>446</v>
      </c>
      <c r="B42" s="6" t="s">
        <v>208</v>
      </c>
      <c r="C42" s="50"/>
    </row>
    <row r="43" spans="1:3" ht="30">
      <c r="A43" s="11" t="s">
        <v>447</v>
      </c>
      <c r="B43" s="6" t="s">
        <v>208</v>
      </c>
      <c r="C43" s="50"/>
    </row>
    <row r="44" spans="1:3">
      <c r="A44" s="11" t="s">
        <v>445</v>
      </c>
      <c r="B44" s="6" t="s">
        <v>208</v>
      </c>
      <c r="C44" s="50"/>
    </row>
    <row r="45" spans="1:3">
      <c r="A45" s="11" t="s">
        <v>444</v>
      </c>
      <c r="B45" s="6" t="s">
        <v>208</v>
      </c>
      <c r="C45" s="50"/>
    </row>
    <row r="46" spans="1:3">
      <c r="A46" s="11" t="s">
        <v>443</v>
      </c>
      <c r="B46" s="6" t="s">
        <v>208</v>
      </c>
      <c r="C46" s="50"/>
    </row>
    <row r="47" spans="1:3">
      <c r="A47" s="11" t="s">
        <v>438</v>
      </c>
      <c r="B47" s="6" t="s">
        <v>208</v>
      </c>
      <c r="C47" s="50"/>
    </row>
    <row r="48" spans="1:3">
      <c r="A48" s="11" t="s">
        <v>439</v>
      </c>
      <c r="B48" s="6" t="s">
        <v>208</v>
      </c>
      <c r="C48" s="50"/>
    </row>
    <row r="49" spans="1:3">
      <c r="A49" s="11" t="s">
        <v>440</v>
      </c>
      <c r="B49" s="6" t="s">
        <v>208</v>
      </c>
      <c r="C49" s="50"/>
    </row>
    <row r="50" spans="1:3">
      <c r="A50" s="11" t="s">
        <v>441</v>
      </c>
      <c r="B50" s="6" t="s">
        <v>208</v>
      </c>
      <c r="C50" s="50"/>
    </row>
    <row r="51" spans="1:3" s="41" customFormat="1" ht="25.5">
      <c r="A51" s="7" t="s">
        <v>399</v>
      </c>
      <c r="B51" s="8" t="s">
        <v>208</v>
      </c>
      <c r="C51" s="52"/>
    </row>
    <row r="52" spans="1:3">
      <c r="A52" s="11" t="s">
        <v>442</v>
      </c>
      <c r="B52" s="6" t="s">
        <v>209</v>
      </c>
      <c r="C52" s="50"/>
    </row>
    <row r="53" spans="1:3">
      <c r="A53" s="11" t="s">
        <v>446</v>
      </c>
      <c r="B53" s="6" t="s">
        <v>209</v>
      </c>
      <c r="C53" s="50"/>
    </row>
    <row r="54" spans="1:3" ht="30">
      <c r="A54" s="11" t="s">
        <v>447</v>
      </c>
      <c r="B54" s="6" t="s">
        <v>209</v>
      </c>
      <c r="C54" s="50"/>
    </row>
    <row r="55" spans="1:3">
      <c r="A55" s="11" t="s">
        <v>445</v>
      </c>
      <c r="B55" s="6" t="s">
        <v>209</v>
      </c>
      <c r="C55" s="50"/>
    </row>
    <row r="56" spans="1:3">
      <c r="A56" s="11" t="s">
        <v>444</v>
      </c>
      <c r="B56" s="6" t="s">
        <v>209</v>
      </c>
      <c r="C56" s="50"/>
    </row>
    <row r="57" spans="1:3">
      <c r="A57" s="11" t="s">
        <v>443</v>
      </c>
      <c r="B57" s="6" t="s">
        <v>209</v>
      </c>
      <c r="C57" s="50"/>
    </row>
    <row r="58" spans="1:3">
      <c r="A58" s="11" t="s">
        <v>438</v>
      </c>
      <c r="B58" s="6" t="s">
        <v>209</v>
      </c>
      <c r="C58" s="50"/>
    </row>
    <row r="59" spans="1:3">
      <c r="A59" s="11" t="s">
        <v>439</v>
      </c>
      <c r="B59" s="6" t="s">
        <v>209</v>
      </c>
      <c r="C59" s="50"/>
    </row>
    <row r="60" spans="1:3">
      <c r="A60" s="11" t="s">
        <v>440</v>
      </c>
      <c r="B60" s="6" t="s">
        <v>209</v>
      </c>
      <c r="C60" s="50"/>
    </row>
    <row r="61" spans="1:3">
      <c r="A61" s="11" t="s">
        <v>441</v>
      </c>
      <c r="B61" s="6" t="s">
        <v>209</v>
      </c>
      <c r="C61" s="50"/>
    </row>
    <row r="62" spans="1:3" s="41" customFormat="1" ht="25.5">
      <c r="A62" s="7" t="s">
        <v>402</v>
      </c>
      <c r="B62" s="8" t="s">
        <v>209</v>
      </c>
      <c r="C62" s="52"/>
    </row>
    <row r="63" spans="1:3">
      <c r="A63" s="11" t="s">
        <v>437</v>
      </c>
      <c r="B63" s="6" t="s">
        <v>210</v>
      </c>
      <c r="C63" s="50"/>
    </row>
    <row r="64" spans="1:3">
      <c r="A64" s="11" t="s">
        <v>446</v>
      </c>
      <c r="B64" s="6" t="s">
        <v>210</v>
      </c>
      <c r="C64" s="50"/>
    </row>
    <row r="65" spans="1:3" ht="30">
      <c r="A65" s="11" t="s">
        <v>447</v>
      </c>
      <c r="B65" s="6" t="s">
        <v>210</v>
      </c>
      <c r="C65" s="50">
        <v>1351547</v>
      </c>
    </row>
    <row r="66" spans="1:3">
      <c r="A66" s="11" t="s">
        <v>445</v>
      </c>
      <c r="B66" s="6" t="s">
        <v>210</v>
      </c>
      <c r="C66" s="50"/>
    </row>
    <row r="67" spans="1:3">
      <c r="A67" s="11" t="s">
        <v>444</v>
      </c>
      <c r="B67" s="6" t="s">
        <v>210</v>
      </c>
      <c r="C67" s="50"/>
    </row>
    <row r="68" spans="1:3">
      <c r="A68" s="11" t="s">
        <v>443</v>
      </c>
      <c r="B68" s="6" t="s">
        <v>210</v>
      </c>
      <c r="C68" s="50"/>
    </row>
    <row r="69" spans="1:3">
      <c r="A69" s="11" t="s">
        <v>438</v>
      </c>
      <c r="B69" s="6" t="s">
        <v>210</v>
      </c>
      <c r="C69" s="50"/>
    </row>
    <row r="70" spans="1:3">
      <c r="A70" s="11" t="s">
        <v>439</v>
      </c>
      <c r="B70" s="6" t="s">
        <v>210</v>
      </c>
      <c r="C70" s="50"/>
    </row>
    <row r="71" spans="1:3">
      <c r="A71" s="11" t="s">
        <v>440</v>
      </c>
      <c r="B71" s="6" t="s">
        <v>210</v>
      </c>
      <c r="C71" s="50"/>
    </row>
    <row r="72" spans="1:3">
      <c r="A72" s="11" t="s">
        <v>441</v>
      </c>
      <c r="B72" s="6" t="s">
        <v>210</v>
      </c>
      <c r="C72" s="50"/>
    </row>
    <row r="73" spans="1:3" s="41" customFormat="1">
      <c r="A73" s="7" t="s">
        <v>350</v>
      </c>
      <c r="B73" s="8" t="s">
        <v>210</v>
      </c>
      <c r="C73" s="52">
        <f>SUM(C63:C72)</f>
        <v>1351547</v>
      </c>
    </row>
    <row r="74" spans="1:3">
      <c r="A74" s="11" t="s">
        <v>448</v>
      </c>
      <c r="B74" s="5" t="s">
        <v>252</v>
      </c>
      <c r="C74" s="50"/>
    </row>
    <row r="75" spans="1:3">
      <c r="A75" s="11" t="s">
        <v>449</v>
      </c>
      <c r="B75" s="5" t="s">
        <v>252</v>
      </c>
      <c r="C75" s="50"/>
    </row>
    <row r="76" spans="1:3">
      <c r="A76" s="11" t="s">
        <v>457</v>
      </c>
      <c r="B76" s="5" t="s">
        <v>252</v>
      </c>
      <c r="C76" s="50"/>
    </row>
    <row r="77" spans="1:3">
      <c r="A77" s="5" t="s">
        <v>456</v>
      </c>
      <c r="B77" s="5" t="s">
        <v>252</v>
      </c>
      <c r="C77" s="50"/>
    </row>
    <row r="78" spans="1:3">
      <c r="A78" s="5" t="s">
        <v>455</v>
      </c>
      <c r="B78" s="5" t="s">
        <v>252</v>
      </c>
      <c r="C78" s="50"/>
    </row>
    <row r="79" spans="1:3">
      <c r="A79" s="5" t="s">
        <v>454</v>
      </c>
      <c r="B79" s="5" t="s">
        <v>252</v>
      </c>
      <c r="C79" s="50"/>
    </row>
    <row r="80" spans="1:3">
      <c r="A80" s="11" t="s">
        <v>453</v>
      </c>
      <c r="B80" s="5" t="s">
        <v>252</v>
      </c>
      <c r="C80" s="50"/>
    </row>
    <row r="81" spans="1:3">
      <c r="A81" s="11" t="s">
        <v>458</v>
      </c>
      <c r="B81" s="5" t="s">
        <v>252</v>
      </c>
      <c r="C81" s="50"/>
    </row>
    <row r="82" spans="1:3">
      <c r="A82" s="11" t="s">
        <v>450</v>
      </c>
      <c r="B82" s="5" t="s">
        <v>252</v>
      </c>
      <c r="C82" s="50"/>
    </row>
    <row r="83" spans="1:3">
      <c r="A83" s="11" t="s">
        <v>451</v>
      </c>
      <c r="B83" s="5" t="s">
        <v>252</v>
      </c>
      <c r="C83" s="50"/>
    </row>
    <row r="84" spans="1:3" s="41" customFormat="1" ht="25.5">
      <c r="A84" s="7" t="s">
        <v>403</v>
      </c>
      <c r="B84" s="8" t="s">
        <v>252</v>
      </c>
      <c r="C84" s="52"/>
    </row>
    <row r="85" spans="1:3">
      <c r="A85" s="11" t="s">
        <v>448</v>
      </c>
      <c r="B85" s="5" t="s">
        <v>475</v>
      </c>
      <c r="C85" s="50"/>
    </row>
    <row r="86" spans="1:3">
      <c r="A86" s="11" t="s">
        <v>449</v>
      </c>
      <c r="B86" s="5" t="s">
        <v>475</v>
      </c>
      <c r="C86" s="50"/>
    </row>
    <row r="87" spans="1:3">
      <c r="A87" s="11" t="s">
        <v>457</v>
      </c>
      <c r="B87" s="5" t="s">
        <v>475</v>
      </c>
      <c r="C87" s="50"/>
    </row>
    <row r="88" spans="1:3">
      <c r="A88" s="5" t="s">
        <v>456</v>
      </c>
      <c r="B88" s="5" t="s">
        <v>475</v>
      </c>
      <c r="C88" s="50"/>
    </row>
    <row r="89" spans="1:3">
      <c r="A89" s="5" t="s">
        <v>455</v>
      </c>
      <c r="B89" s="5" t="s">
        <v>475</v>
      </c>
      <c r="C89" s="50"/>
    </row>
    <row r="90" spans="1:3">
      <c r="A90" s="5" t="s">
        <v>466</v>
      </c>
      <c r="B90" s="5" t="s">
        <v>475</v>
      </c>
      <c r="C90" s="50"/>
    </row>
    <row r="91" spans="1:3">
      <c r="A91" s="11" t="s">
        <v>453</v>
      </c>
      <c r="B91" s="5" t="s">
        <v>475</v>
      </c>
      <c r="C91" s="50"/>
    </row>
    <row r="92" spans="1:3">
      <c r="A92" s="11" t="s">
        <v>452</v>
      </c>
      <c r="B92" s="5" t="s">
        <v>475</v>
      </c>
      <c r="C92" s="50"/>
    </row>
    <row r="93" spans="1:3">
      <c r="A93" s="11" t="s">
        <v>450</v>
      </c>
      <c r="B93" s="5" t="s">
        <v>475</v>
      </c>
      <c r="C93" s="50"/>
    </row>
    <row r="94" spans="1:3">
      <c r="A94" s="11" t="s">
        <v>451</v>
      </c>
      <c r="B94" s="5" t="s">
        <v>475</v>
      </c>
      <c r="C94" s="50"/>
    </row>
    <row r="95" spans="1:3" s="41" customFormat="1">
      <c r="A95" s="13" t="s">
        <v>404</v>
      </c>
      <c r="B95" s="8" t="s">
        <v>475</v>
      </c>
      <c r="C95" s="52"/>
    </row>
    <row r="96" spans="1:3">
      <c r="A96" s="11" t="s">
        <v>448</v>
      </c>
      <c r="B96" s="5" t="s">
        <v>256</v>
      </c>
      <c r="C96" s="50"/>
    </row>
    <row r="97" spans="1:3">
      <c r="A97" s="11" t="s">
        <v>449</v>
      </c>
      <c r="B97" s="5" t="s">
        <v>256</v>
      </c>
      <c r="C97" s="50"/>
    </row>
    <row r="98" spans="1:3">
      <c r="A98" s="11" t="s">
        <v>457</v>
      </c>
      <c r="B98" s="5" t="s">
        <v>256</v>
      </c>
      <c r="C98" s="50"/>
    </row>
    <row r="99" spans="1:3">
      <c r="A99" s="5" t="s">
        <v>456</v>
      </c>
      <c r="B99" s="5" t="s">
        <v>256</v>
      </c>
      <c r="C99" s="50"/>
    </row>
    <row r="100" spans="1:3">
      <c r="A100" s="5" t="s">
        <v>455</v>
      </c>
      <c r="B100" s="5" t="s">
        <v>256</v>
      </c>
      <c r="C100" s="50"/>
    </row>
    <row r="101" spans="1:3">
      <c r="A101" s="5" t="s">
        <v>454</v>
      </c>
      <c r="B101" s="5" t="s">
        <v>256</v>
      </c>
      <c r="C101" s="50"/>
    </row>
    <row r="102" spans="1:3">
      <c r="A102" s="11" t="s">
        <v>453</v>
      </c>
      <c r="B102" s="5" t="s">
        <v>256</v>
      </c>
      <c r="C102" s="50"/>
    </row>
    <row r="103" spans="1:3">
      <c r="A103" s="11" t="s">
        <v>458</v>
      </c>
      <c r="B103" s="5" t="s">
        <v>256</v>
      </c>
      <c r="C103" s="50"/>
    </row>
    <row r="104" spans="1:3">
      <c r="A104" s="11" t="s">
        <v>450</v>
      </c>
      <c r="B104" s="5" t="s">
        <v>256</v>
      </c>
      <c r="C104" s="50"/>
    </row>
    <row r="105" spans="1:3">
      <c r="A105" s="11" t="s">
        <v>451</v>
      </c>
      <c r="B105" s="5" t="s">
        <v>256</v>
      </c>
      <c r="C105" s="50"/>
    </row>
    <row r="106" spans="1:3" s="41" customFormat="1" ht="25.5">
      <c r="A106" s="7" t="s">
        <v>405</v>
      </c>
      <c r="B106" s="8" t="s">
        <v>256</v>
      </c>
      <c r="C106" s="52"/>
    </row>
    <row r="107" spans="1:3">
      <c r="A107" s="11" t="s">
        <v>448</v>
      </c>
      <c r="B107" s="5" t="s">
        <v>257</v>
      </c>
      <c r="C107" s="50"/>
    </row>
    <row r="108" spans="1:3">
      <c r="A108" s="11" t="s">
        <v>449</v>
      </c>
      <c r="B108" s="5" t="s">
        <v>257</v>
      </c>
      <c r="C108" s="50"/>
    </row>
    <row r="109" spans="1:3">
      <c r="A109" s="11" t="s">
        <v>457</v>
      </c>
      <c r="B109" s="5" t="s">
        <v>257</v>
      </c>
      <c r="C109" s="50"/>
    </row>
    <row r="110" spans="1:3">
      <c r="A110" s="5" t="s">
        <v>456</v>
      </c>
      <c r="B110" s="5" t="s">
        <v>257</v>
      </c>
      <c r="C110" s="50"/>
    </row>
    <row r="111" spans="1:3">
      <c r="A111" s="5" t="s">
        <v>455</v>
      </c>
      <c r="B111" s="5" t="s">
        <v>257</v>
      </c>
      <c r="C111" s="50"/>
    </row>
    <row r="112" spans="1:3">
      <c r="A112" s="5" t="s">
        <v>454</v>
      </c>
      <c r="B112" s="5" t="s">
        <v>257</v>
      </c>
      <c r="C112" s="50"/>
    </row>
    <row r="113" spans="1:3">
      <c r="A113" s="11" t="s">
        <v>453</v>
      </c>
      <c r="B113" s="5" t="s">
        <v>257</v>
      </c>
      <c r="C113" s="50"/>
    </row>
    <row r="114" spans="1:3">
      <c r="A114" s="11" t="s">
        <v>452</v>
      </c>
      <c r="B114" s="5" t="s">
        <v>257</v>
      </c>
      <c r="C114" s="50"/>
    </row>
    <row r="115" spans="1:3">
      <c r="A115" s="11" t="s">
        <v>450</v>
      </c>
      <c r="B115" s="5" t="s">
        <v>257</v>
      </c>
      <c r="C115" s="50"/>
    </row>
    <row r="116" spans="1:3">
      <c r="A116" s="11" t="s">
        <v>451</v>
      </c>
      <c r="B116" s="5" t="s">
        <v>257</v>
      </c>
      <c r="C116" s="50"/>
    </row>
    <row r="117" spans="1:3" s="41" customFormat="1">
      <c r="A117" s="13" t="s">
        <v>406</v>
      </c>
      <c r="B117" s="8" t="s">
        <v>257</v>
      </c>
      <c r="C117" s="52"/>
    </row>
  </sheetData>
  <mergeCells count="2">
    <mergeCell ref="A3:C3"/>
    <mergeCell ref="A4:C4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D11"/>
  <sheetViews>
    <sheetView workbookViewId="0">
      <selection activeCell="B1" sqref="B1"/>
    </sheetView>
  </sheetViews>
  <sheetFormatPr defaultRowHeight="15"/>
  <cols>
    <col min="1" max="1" width="75.5703125" bestFit="1" customWidth="1"/>
    <col min="2" max="2" width="7.5703125" bestFit="1" customWidth="1"/>
    <col min="3" max="3" width="21.85546875" customWidth="1"/>
    <col min="4" max="4" width="13.5703125" bestFit="1" customWidth="1"/>
  </cols>
  <sheetData>
    <row r="1" spans="1:4">
      <c r="B1" t="s">
        <v>524</v>
      </c>
    </row>
    <row r="2" spans="1:4">
      <c r="D2" s="95"/>
    </row>
    <row r="3" spans="1:4">
      <c r="A3" s="151" t="s">
        <v>514</v>
      </c>
      <c r="B3" s="152"/>
      <c r="C3" s="152"/>
      <c r="D3" s="152"/>
    </row>
    <row r="4" spans="1:4">
      <c r="A4" s="164" t="s">
        <v>509</v>
      </c>
      <c r="B4" s="152"/>
      <c r="C4" s="152"/>
      <c r="D4" s="152"/>
    </row>
    <row r="5" spans="1:4" ht="18">
      <c r="A5" s="98"/>
      <c r="B5" s="94"/>
      <c r="C5" s="94"/>
      <c r="D5" s="94"/>
    </row>
    <row r="6" spans="1:4">
      <c r="A6" s="99" t="s">
        <v>513</v>
      </c>
    </row>
    <row r="7" spans="1:4" ht="38.25">
      <c r="A7" s="43" t="s">
        <v>464</v>
      </c>
      <c r="B7" s="47" t="s">
        <v>15</v>
      </c>
      <c r="C7" s="47" t="s">
        <v>512</v>
      </c>
      <c r="D7" s="43" t="s">
        <v>2</v>
      </c>
    </row>
    <row r="8" spans="1:4">
      <c r="A8" s="100" t="s">
        <v>510</v>
      </c>
      <c r="B8" s="101" t="s">
        <v>167</v>
      </c>
      <c r="C8" s="50">
        <v>54992917</v>
      </c>
      <c r="D8" s="42">
        <v>54992917</v>
      </c>
    </row>
    <row r="9" spans="1:4">
      <c r="A9" s="100" t="s">
        <v>511</v>
      </c>
      <c r="B9" s="101" t="s">
        <v>167</v>
      </c>
      <c r="C9" s="39">
        <v>0</v>
      </c>
      <c r="D9" s="42">
        <v>0</v>
      </c>
    </row>
    <row r="10" spans="1:4">
      <c r="A10" s="43" t="s">
        <v>3</v>
      </c>
      <c r="B10" s="43"/>
      <c r="C10" s="42">
        <f>SUM(C8:C9)</f>
        <v>54992917</v>
      </c>
      <c r="D10" s="42">
        <f>SUM(D8:D9)</f>
        <v>54992917</v>
      </c>
    </row>
    <row r="11" spans="1:4">
      <c r="C11" s="41"/>
    </row>
  </sheetData>
  <mergeCells count="2"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1A. melléklet</vt:lpstr>
      <vt:lpstr>1B melléklet</vt:lpstr>
      <vt:lpstr>1. melléklet</vt:lpstr>
      <vt:lpstr>2A. melléklet</vt:lpstr>
      <vt:lpstr>2B melléklet</vt:lpstr>
      <vt:lpstr>2.melléklet</vt:lpstr>
      <vt:lpstr>3. melléklet</vt:lpstr>
      <vt:lpstr>4. melléklet</vt:lpstr>
      <vt:lpstr>5.melléklet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2018-01-17T08:38:02Z</cp:lastPrinted>
  <dcterms:created xsi:type="dcterms:W3CDTF">2014-01-03T21:48:14Z</dcterms:created>
  <dcterms:modified xsi:type="dcterms:W3CDTF">2020-04-06T13:31:27Z</dcterms:modified>
</cp:coreProperties>
</file>