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Munka1" sheetId="1" r:id="rId1"/>
  </sheets>
  <calcPr calcId="124519"/>
</workbook>
</file>

<file path=xl/calcChain.xml><?xml version="1.0" encoding="utf-8"?>
<calcChain xmlns="http://schemas.openxmlformats.org/spreadsheetml/2006/main">
  <c r="E69" i="1"/>
  <c r="E70"/>
  <c r="E71"/>
  <c r="E74"/>
  <c r="E75"/>
  <c r="E76"/>
  <c r="E77"/>
  <c r="E78"/>
  <c r="E79"/>
  <c r="E80"/>
  <c r="E81"/>
  <c r="E82"/>
  <c r="E84"/>
  <c r="E85"/>
  <c r="E86"/>
  <c r="E87"/>
  <c r="E88"/>
  <c r="E89"/>
  <c r="E91"/>
  <c r="E92"/>
  <c r="E94"/>
  <c r="E95"/>
  <c r="E97"/>
  <c r="E98"/>
  <c r="E99"/>
  <c r="D96"/>
  <c r="D93"/>
  <c r="D90"/>
  <c r="D83"/>
  <c r="D73"/>
  <c r="D68"/>
  <c r="C96"/>
  <c r="E96"/>
  <c r="C93"/>
  <c r="C90"/>
  <c r="E90"/>
  <c r="C83"/>
  <c r="E83"/>
  <c r="C73"/>
  <c r="E73"/>
  <c r="C68"/>
  <c r="E68"/>
  <c r="E27"/>
  <c r="E28"/>
  <c r="E29"/>
  <c r="E33"/>
  <c r="E35"/>
  <c r="E36"/>
  <c r="E37"/>
  <c r="E38"/>
  <c r="E39"/>
  <c r="E40"/>
  <c r="E41"/>
  <c r="E42"/>
  <c r="E43"/>
  <c r="E44"/>
  <c r="E45"/>
  <c r="E48"/>
  <c r="E49"/>
  <c r="E50"/>
  <c r="E51"/>
  <c r="E52"/>
  <c r="E53"/>
  <c r="E54"/>
  <c r="E55"/>
  <c r="E56"/>
  <c r="E57"/>
  <c r="E58"/>
  <c r="E59"/>
  <c r="E60"/>
  <c r="E61"/>
  <c r="E62"/>
  <c r="E63"/>
  <c r="E64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6"/>
  <c r="D47"/>
  <c r="E47"/>
  <c r="D34"/>
  <c r="D31"/>
  <c r="D30"/>
  <c r="F47"/>
  <c r="F34"/>
  <c r="C34"/>
  <c r="C32"/>
  <c r="E32"/>
  <c r="F96"/>
  <c r="F93"/>
  <c r="F90"/>
  <c r="F83"/>
  <c r="F73"/>
  <c r="F68"/>
  <c r="F62"/>
  <c r="F58"/>
  <c r="F57"/>
  <c r="F54"/>
  <c r="F43"/>
  <c r="F42"/>
  <c r="F32"/>
  <c r="F27"/>
  <c r="F20"/>
  <c r="F17"/>
  <c r="F8"/>
  <c r="E34"/>
  <c r="F46"/>
  <c r="D100"/>
  <c r="F7"/>
  <c r="F19"/>
  <c r="F6"/>
  <c r="F100"/>
  <c r="E93"/>
  <c r="C31"/>
  <c r="E31"/>
  <c r="C30"/>
  <c r="D46"/>
  <c r="E46"/>
  <c r="C100"/>
  <c r="E100"/>
  <c r="F31"/>
  <c r="F30"/>
  <c r="F66"/>
  <c r="D66"/>
  <c r="E30"/>
  <c r="E66"/>
  <c r="C66"/>
</calcChain>
</file>

<file path=xl/sharedStrings.xml><?xml version="1.0" encoding="utf-8"?>
<sst xmlns="http://schemas.openxmlformats.org/spreadsheetml/2006/main" count="106" uniqueCount="102">
  <si>
    <t xml:space="preserve">                                                    K I M U T A T Á S</t>
  </si>
  <si>
    <t xml:space="preserve">             </t>
  </si>
  <si>
    <t xml:space="preserve">                                          bevételeiről és kiadásairól</t>
  </si>
  <si>
    <t xml:space="preserve">         Ft-ban</t>
  </si>
  <si>
    <t>Terv</t>
  </si>
  <si>
    <t>I. Működési bevételek</t>
  </si>
  <si>
    <t>1. Intézmények működési bevételei</t>
  </si>
  <si>
    <t xml:space="preserve">    Alaptevékenység bevételei:</t>
  </si>
  <si>
    <t xml:space="preserve">    a., Szemétdíj bevétel</t>
  </si>
  <si>
    <t xml:space="preserve">    b., Kiszámlázott ÁFA</t>
  </si>
  <si>
    <t xml:space="preserve">    Kamatbevételek    </t>
  </si>
  <si>
    <t xml:space="preserve">    a., Egyéb ÁH-n kívülről származó kamatbevétel</t>
  </si>
  <si>
    <t>2. Önkormányzatok sajátos működési bevételei:</t>
  </si>
  <si>
    <t xml:space="preserve">    Helyi adók</t>
  </si>
  <si>
    <t xml:space="preserve">    a., Magánszemélyek kommunális adója</t>
  </si>
  <si>
    <t xml:space="preserve">    b., Építményadó</t>
  </si>
  <si>
    <t xml:space="preserve">    c., Iparűzési adó</t>
  </si>
  <si>
    <t xml:space="preserve">    Átengedett központi adók</t>
  </si>
  <si>
    <t xml:space="preserve">    a., Gépjárműadó</t>
  </si>
  <si>
    <t>II. Támogatások</t>
  </si>
  <si>
    <t>1. Önkormányzatok költségvetési támogatása</t>
  </si>
  <si>
    <t xml:space="preserve">    Költségvetési támogatás</t>
  </si>
  <si>
    <t xml:space="preserve">    a., Helyi önkormányzatok költségvetési kapcsolatokból származó bevételei</t>
  </si>
  <si>
    <t>III. Felhalmozási és tőke jellegű bevételek</t>
  </si>
  <si>
    <t>1. Pénzügyi befektetések bevételei</t>
  </si>
  <si>
    <t xml:space="preserve">    a., Osztalék és hozambevétel</t>
  </si>
  <si>
    <t>IV. Véglegesen átvett pénzeszközök</t>
  </si>
  <si>
    <t>1. Működési célú pénzeszköz átvét.ÁH-n belülről</t>
  </si>
  <si>
    <t xml:space="preserve">    a., Sajólászlófalva finanszírozás</t>
  </si>
  <si>
    <t xml:space="preserve">    a., Kondó finanszírozás</t>
  </si>
  <si>
    <t>2. Felhalmozási célú pénzeszk.átvétel</t>
  </si>
  <si>
    <t xml:space="preserve">    a., Vízrendezés</t>
  </si>
  <si>
    <t xml:space="preserve">    b., Ifjúsági szálláshely</t>
  </si>
  <si>
    <t>V. Támogatási kölcsönök visszatérülése</t>
  </si>
  <si>
    <t>1. Felhalmozási c.támog.kölcsön visszat.ÁH-n kívülről</t>
  </si>
  <si>
    <t xml:space="preserve">    a., Lakáskölcsön, szoc.kölcsön visszatér.</t>
  </si>
  <si>
    <t>VI. Előző évi pénzmaradvány</t>
  </si>
  <si>
    <t>VII. Finanszírozási bevétel</t>
  </si>
  <si>
    <t xml:space="preserve">   1. Működési célú hitelfelvétel</t>
  </si>
  <si>
    <t xml:space="preserve">   2. Felhalmozási célú hitelfelvétel</t>
  </si>
  <si>
    <t>BEVÉTELEK MINDÖSSZESEN</t>
  </si>
  <si>
    <t xml:space="preserve">                                 KIADÁSOK</t>
  </si>
  <si>
    <t xml:space="preserve">          Terv</t>
  </si>
  <si>
    <t>I. MŰKÖDÉSI KIADÁSOK</t>
  </si>
  <si>
    <t xml:space="preserve">   1. Személyi juttatások</t>
  </si>
  <si>
    <t xml:space="preserve">   2. Munkaadót terhelő járulékok</t>
  </si>
  <si>
    <t xml:space="preserve">   3. Dologi kiadások</t>
  </si>
  <si>
    <t>II. VÉGLEGESEN ÁTADOTT PÉNZESZKÖZÖK</t>
  </si>
  <si>
    <t xml:space="preserve">   1. Nonprofit szervezetek támogatása</t>
  </si>
  <si>
    <t xml:space="preserve">   2. Ügyelet + családsegítő és gyermekjóléti szolg.</t>
  </si>
  <si>
    <t xml:space="preserve">   3. Körjegyzőség finanszírozás</t>
  </si>
  <si>
    <t xml:space="preserve">   4. BURSA</t>
  </si>
  <si>
    <t xml:space="preserve">   5. Kistérségi társulás</t>
  </si>
  <si>
    <t xml:space="preserve">   6. Hulladékkezelési Társulás</t>
  </si>
  <si>
    <t xml:space="preserve">   7. Óvoda finanszírozása</t>
  </si>
  <si>
    <t xml:space="preserve">   8. Varbócska bértámogatás</t>
  </si>
  <si>
    <t>III. TÁRSADALOM- ÉS SZOC.POL.ELLÁTÁSOK</t>
  </si>
  <si>
    <t xml:space="preserve">   2. Rendszeres szociális segély</t>
  </si>
  <si>
    <t xml:space="preserve">   3. Egyéb pénzbeni juttatások</t>
  </si>
  <si>
    <t xml:space="preserve">   4. Lakásfenntartási támogatás</t>
  </si>
  <si>
    <t>IV. FELHALMOZÁSI, FELÚJÍTÁSI KIADÁSOK</t>
  </si>
  <si>
    <t>1. Felhalmozás</t>
  </si>
  <si>
    <t>2. Felújítás</t>
  </si>
  <si>
    <t>V. MŰK.ÉS FELHALM.C.NYÚJTOTT TÁM.KÖLCS.ÁH-N KÍV.</t>
  </si>
  <si>
    <t xml:space="preserve">   1. Működésre</t>
  </si>
  <si>
    <t xml:space="preserve">   2. Felhalmozásra</t>
  </si>
  <si>
    <t>VI. TARTALÉKOK</t>
  </si>
  <si>
    <t xml:space="preserve">   1. Általános tartaklék</t>
  </si>
  <si>
    <t xml:space="preserve">   2. Fejlesztési céltartalék</t>
  </si>
  <si>
    <t>VII. HITEL TÖRLESZTÉS</t>
  </si>
  <si>
    <t>KIADÁSOK MINDÖSSZESEN:</t>
  </si>
  <si>
    <t>I.févi mód.ei.</t>
  </si>
  <si>
    <t>Tény</t>
  </si>
  <si>
    <t xml:space="preserve">    c., Igazg.szolg.dijak</t>
  </si>
  <si>
    <t xml:space="preserve">    d., Idegenforg.adó</t>
  </si>
  <si>
    <t xml:space="preserve">    e., Pótlék, bírság</t>
  </si>
  <si>
    <t xml:space="preserve">    f., Helyszíni és szabs.</t>
  </si>
  <si>
    <t xml:space="preserve">    d., Kötbér, kártérítés</t>
  </si>
  <si>
    <t xml:space="preserve">    e., Közterület</t>
  </si>
  <si>
    <t xml:space="preserve">    f., Telefon</t>
  </si>
  <si>
    <t xml:space="preserve">    g., ÁFA visszatérülés</t>
  </si>
  <si>
    <t xml:space="preserve">   a. FHT</t>
  </si>
  <si>
    <t xml:space="preserve">   b. Lakásfenntartási támogatás</t>
  </si>
  <si>
    <t xml:space="preserve">   c. Rendszeres szoc.segély</t>
  </si>
  <si>
    <t xml:space="preserve">   d. Ápolási díj</t>
  </si>
  <si>
    <t xml:space="preserve">   e. Kompenzáció</t>
  </si>
  <si>
    <t xml:space="preserve">    c., Előző évi visszatérülések</t>
  </si>
  <si>
    <t xml:space="preserve">    d., Közfoglalkoztatás támogatása</t>
  </si>
  <si>
    <t xml:space="preserve">    e., Kistérségtől előző évi közmunkaprogramból</t>
  </si>
  <si>
    <t xml:space="preserve">    h., Egyéb sajátos bevételek</t>
  </si>
  <si>
    <t xml:space="preserve">    b.,  Kölcsön visszatérülés Hegyikristály Alap.</t>
  </si>
  <si>
    <t xml:space="preserve">   9. Református Iskola támogatás</t>
  </si>
  <si>
    <t xml:space="preserve">   1. FHT</t>
  </si>
  <si>
    <t xml:space="preserve">   5. Ápolási díj</t>
  </si>
  <si>
    <t xml:space="preserve">   6. Kieg.gyvt.</t>
  </si>
  <si>
    <t xml:space="preserve">  g., Központosított támogatás (lakott külterület)</t>
  </si>
  <si>
    <t xml:space="preserve">   f. Szerkezetátalakítási tartalékból (jöv.diff.mérs.; étkeztetés)</t>
  </si>
  <si>
    <t xml:space="preserve">     f., Rgyvt</t>
  </si>
  <si>
    <t>III. névi mód.</t>
  </si>
  <si>
    <t>III.né.mód.ei.</t>
  </si>
  <si>
    <t xml:space="preserve">                                   Varbó község Önkormányzatának                     2.sz.melléklet</t>
  </si>
  <si>
    <r>
      <t xml:space="preserve">    </t>
    </r>
    <r>
      <rPr>
        <i/>
        <sz val="9"/>
        <rFont val="Arial"/>
        <family val="2"/>
        <charset val="238"/>
      </rPr>
      <t>Kiegészítő támogatások</t>
    </r>
  </si>
</sst>
</file>

<file path=xl/styles.xml><?xml version="1.0" encoding="utf-8"?>
<styleSheet xmlns="http://schemas.openxmlformats.org/spreadsheetml/2006/main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</numFmts>
  <fonts count="25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b/>
      <i/>
      <u/>
      <sz val="9"/>
      <name val="Arial CE"/>
      <family val="2"/>
      <charset val="238"/>
    </font>
    <font>
      <i/>
      <sz val="9"/>
      <name val="Arial CE"/>
      <family val="2"/>
      <charset val="238"/>
    </font>
    <font>
      <i/>
      <sz val="9"/>
      <name val="Arial"/>
      <family val="2"/>
      <charset val="238"/>
    </font>
    <font>
      <sz val="9"/>
      <name val="Arial CE"/>
      <charset val="238"/>
    </font>
    <font>
      <b/>
      <i/>
      <u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i/>
      <sz val="9"/>
      <name val="Arial CE"/>
      <charset val="238"/>
    </font>
    <font>
      <sz val="9"/>
      <color indexed="8"/>
      <name val="Calibri"/>
      <family val="2"/>
      <charset val="238"/>
    </font>
    <font>
      <b/>
      <i/>
      <sz val="9"/>
      <name val="Arial CE"/>
      <family val="2"/>
      <charset val="238"/>
    </font>
    <font>
      <b/>
      <i/>
      <u val="singleAccounting"/>
      <sz val="9"/>
      <name val="Arial CE"/>
      <family val="2"/>
      <charset val="238"/>
    </font>
    <font>
      <b/>
      <i/>
      <u val="singleAccounting"/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i/>
      <u val="singleAccounting"/>
      <sz val="9"/>
      <color indexed="8"/>
      <name val="Arial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8">
    <xf numFmtId="0" fontId="0" fillId="0" borderId="0" xfId="0"/>
    <xf numFmtId="164" fontId="0" fillId="0" borderId="0" xfId="0" applyNumberFormat="1"/>
    <xf numFmtId="0" fontId="3" fillId="0" borderId="0" xfId="2" applyFont="1"/>
    <xf numFmtId="0" fontId="4" fillId="0" borderId="0" xfId="2" applyFont="1"/>
    <xf numFmtId="0" fontId="4" fillId="0" borderId="1" xfId="2" applyFont="1" applyBorder="1"/>
    <xf numFmtId="0" fontId="3" fillId="0" borderId="1" xfId="2" applyFont="1" applyBorder="1"/>
    <xf numFmtId="0" fontId="5" fillId="0" borderId="1" xfId="2" applyFont="1" applyBorder="1"/>
    <xf numFmtId="0" fontId="6" fillId="0" borderId="1" xfId="2" applyFont="1" applyBorder="1"/>
    <xf numFmtId="0" fontId="4" fillId="0" borderId="1" xfId="2" applyFont="1" applyBorder="1" applyAlignment="1">
      <alignment wrapText="1"/>
    </xf>
    <xf numFmtId="0" fontId="7" fillId="0" borderId="1" xfId="2" applyFont="1" applyBorder="1" applyAlignment="1">
      <alignment wrapText="1"/>
    </xf>
    <xf numFmtId="0" fontId="8" fillId="0" borderId="1" xfId="2" applyFont="1" applyBorder="1"/>
    <xf numFmtId="0" fontId="9" fillId="0" borderId="1" xfId="2" applyFont="1" applyBorder="1"/>
    <xf numFmtId="0" fontId="10" fillId="0" borderId="1" xfId="2" applyFont="1" applyBorder="1"/>
    <xf numFmtId="0" fontId="11" fillId="0" borderId="1" xfId="2" applyFont="1" applyBorder="1"/>
    <xf numFmtId="0" fontId="12" fillId="0" borderId="1" xfId="2" applyFont="1" applyBorder="1"/>
    <xf numFmtId="0" fontId="7" fillId="0" borderId="1" xfId="2" applyFont="1" applyBorder="1"/>
    <xf numFmtId="0" fontId="13" fillId="0" borderId="0" xfId="0" applyFont="1"/>
    <xf numFmtId="43" fontId="4" fillId="0" borderId="0" xfId="1" applyFont="1"/>
    <xf numFmtId="0" fontId="3" fillId="0" borderId="1" xfId="2" applyFont="1" applyBorder="1" applyAlignment="1">
      <alignment horizontal="center"/>
    </xf>
    <xf numFmtId="164" fontId="3" fillId="0" borderId="1" xfId="5" applyNumberFormat="1" applyFont="1" applyBorder="1"/>
    <xf numFmtId="164" fontId="14" fillId="0" borderId="1" xfId="5" applyNumberFormat="1" applyFont="1" applyFill="1" applyBorder="1"/>
    <xf numFmtId="164" fontId="6" fillId="0" borderId="1" xfId="5" applyNumberFormat="1" applyFont="1" applyBorder="1"/>
    <xf numFmtId="164" fontId="4" fillId="0" borderId="1" xfId="5" applyNumberFormat="1" applyFont="1" applyFill="1" applyBorder="1"/>
    <xf numFmtId="164" fontId="15" fillId="0" borderId="1" xfId="5" applyNumberFormat="1" applyFont="1" applyFill="1" applyBorder="1"/>
    <xf numFmtId="164" fontId="4" fillId="0" borderId="1" xfId="5" applyNumberFormat="1" applyFont="1" applyBorder="1"/>
    <xf numFmtId="164" fontId="3" fillId="0" borderId="1" xfId="5" applyNumberFormat="1" applyFont="1" applyFill="1" applyBorder="1"/>
    <xf numFmtId="164" fontId="15" fillId="0" borderId="1" xfId="5" applyNumberFormat="1" applyFont="1" applyBorder="1"/>
    <xf numFmtId="164" fontId="8" fillId="0" borderId="1" xfId="5" applyNumberFormat="1" applyFont="1" applyFill="1" applyBorder="1"/>
    <xf numFmtId="164" fontId="16" fillId="0" borderId="1" xfId="5" applyNumberFormat="1" applyFont="1" applyFill="1" applyBorder="1"/>
    <xf numFmtId="164" fontId="4" fillId="0" borderId="1" xfId="4" applyNumberFormat="1" applyFont="1" applyBorder="1"/>
    <xf numFmtId="164" fontId="10" fillId="0" borderId="1" xfId="5" applyNumberFormat="1" applyFont="1" applyFill="1" applyBorder="1"/>
    <xf numFmtId="164" fontId="11" fillId="0" borderId="1" xfId="5" applyNumberFormat="1" applyFont="1" applyBorder="1"/>
    <xf numFmtId="164" fontId="17" fillId="0" borderId="1" xfId="4" applyNumberFormat="1" applyFont="1" applyBorder="1"/>
    <xf numFmtId="164" fontId="8" fillId="0" borderId="1" xfId="5" applyNumberFormat="1" applyFont="1" applyBorder="1"/>
    <xf numFmtId="164" fontId="7" fillId="0" borderId="1" xfId="5" applyNumberFormat="1" applyFont="1" applyBorder="1"/>
    <xf numFmtId="164" fontId="18" fillId="0" borderId="0" xfId="4" applyNumberFormat="1" applyFont="1"/>
    <xf numFmtId="164" fontId="19" fillId="0" borderId="1" xfId="4" applyNumberFormat="1" applyFont="1" applyBorder="1"/>
    <xf numFmtId="164" fontId="17" fillId="0" borderId="1" xfId="5" applyNumberFormat="1" applyFont="1" applyBorder="1"/>
    <xf numFmtId="164" fontId="20" fillId="0" borderId="1" xfId="5" applyNumberFormat="1" applyFont="1" applyFill="1" applyBorder="1"/>
    <xf numFmtId="164" fontId="18" fillId="0" borderId="1" xfId="4" applyNumberFormat="1" applyFont="1" applyBorder="1"/>
    <xf numFmtId="164" fontId="21" fillId="0" borderId="1" xfId="4" applyNumberFormat="1" applyFont="1" applyBorder="1"/>
    <xf numFmtId="164" fontId="22" fillId="0" borderId="1" xfId="4" applyNumberFormat="1" applyFont="1" applyBorder="1"/>
    <xf numFmtId="164" fontId="17" fillId="0" borderId="1" xfId="5" applyNumberFormat="1" applyFont="1" applyFill="1" applyBorder="1"/>
    <xf numFmtId="164" fontId="16" fillId="0" borderId="1" xfId="5" applyNumberFormat="1" applyFont="1" applyBorder="1"/>
    <xf numFmtId="164" fontId="19" fillId="0" borderId="1" xfId="4" applyNumberFormat="1" applyFont="1" applyBorder="1" applyAlignment="1">
      <alignment wrapText="1"/>
    </xf>
    <xf numFmtId="164" fontId="23" fillId="0" borderId="1" xfId="4" applyNumberFormat="1" applyFont="1" applyBorder="1"/>
    <xf numFmtId="164" fontId="18" fillId="0" borderId="1" xfId="4" applyNumberFormat="1" applyFont="1" applyFill="1" applyBorder="1"/>
    <xf numFmtId="165" fontId="3" fillId="0" borderId="1" xfId="1" applyNumberFormat="1" applyFont="1" applyBorder="1"/>
  </cellXfs>
  <cellStyles count="7">
    <cellStyle name="Currency" xfId="4" builtinId="4"/>
    <cellStyle name="Ezres 2" xfId="1"/>
    <cellStyle name="Normal" xfId="0" builtinId="0"/>
    <cellStyle name="Normál 2" xfId="2"/>
    <cellStyle name="Normál 4" xfId="3"/>
    <cellStyle name="Pénznem 2" xfId="5"/>
    <cellStyle name="Pénznem 4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0"/>
  <sheetViews>
    <sheetView tabSelected="1" topLeftCell="A41" workbookViewId="0">
      <selection activeCell="C72" sqref="C72"/>
    </sheetView>
  </sheetViews>
  <sheetFormatPr defaultRowHeight="15"/>
  <cols>
    <col min="1" max="1" width="45.28515625" style="16" customWidth="1"/>
    <col min="2" max="2" width="14.42578125" style="16" customWidth="1"/>
    <col min="3" max="3" width="14.42578125" style="35" customWidth="1"/>
    <col min="4" max="4" width="13.7109375" style="35" customWidth="1"/>
    <col min="5" max="5" width="14.7109375" style="35" customWidth="1"/>
    <col min="6" max="6" width="14.42578125" style="35" customWidth="1"/>
    <col min="7" max="7" width="10" bestFit="1" customWidth="1"/>
  </cols>
  <sheetData>
    <row r="1" spans="1:6">
      <c r="A1" s="2" t="s">
        <v>0</v>
      </c>
      <c r="B1" s="3" t="s">
        <v>1</v>
      </c>
    </row>
    <row r="2" spans="1:6">
      <c r="A2" s="2" t="s">
        <v>100</v>
      </c>
      <c r="B2" s="3"/>
    </row>
    <row r="3" spans="1:6">
      <c r="A3" s="2" t="s">
        <v>2</v>
      </c>
      <c r="B3" s="3"/>
    </row>
    <row r="4" spans="1:6">
      <c r="A4" s="3"/>
      <c r="B4" s="17" t="s">
        <v>3</v>
      </c>
    </row>
    <row r="5" spans="1:6">
      <c r="A5" s="4"/>
      <c r="B5" s="18" t="s">
        <v>4</v>
      </c>
      <c r="C5" s="36" t="s">
        <v>71</v>
      </c>
      <c r="D5" s="44" t="s">
        <v>98</v>
      </c>
      <c r="E5" s="44" t="s">
        <v>99</v>
      </c>
      <c r="F5" s="36" t="s">
        <v>72</v>
      </c>
    </row>
    <row r="6" spans="1:6">
      <c r="A6" s="5" t="s">
        <v>5</v>
      </c>
      <c r="B6" s="19">
        <v>18858297</v>
      </c>
      <c r="C6" s="37">
        <v>18858297</v>
      </c>
      <c r="D6" s="39">
        <v>0</v>
      </c>
      <c r="E6" s="36">
        <f>C6+D6</f>
        <v>18858297</v>
      </c>
      <c r="F6" s="36">
        <f>F7+F19</f>
        <v>25935875</v>
      </c>
    </row>
    <row r="7" spans="1:6" ht="16.5">
      <c r="A7" s="6" t="s">
        <v>6</v>
      </c>
      <c r="B7" s="20">
        <v>7058297</v>
      </c>
      <c r="C7" s="38">
        <v>7058297</v>
      </c>
      <c r="D7" s="39">
        <v>0</v>
      </c>
      <c r="E7" s="45">
        <f t="shared" ref="E7:E64" si="0">C7+D7</f>
        <v>7058297</v>
      </c>
      <c r="F7" s="40">
        <f>F8+F17</f>
        <v>15559972</v>
      </c>
    </row>
    <row r="8" spans="1:6">
      <c r="A8" s="7" t="s">
        <v>7</v>
      </c>
      <c r="B8" s="21">
        <v>6558297</v>
      </c>
      <c r="C8" s="34">
        <v>6558297</v>
      </c>
      <c r="D8" s="39">
        <v>0</v>
      </c>
      <c r="E8" s="39">
        <f t="shared" si="0"/>
        <v>6558297</v>
      </c>
      <c r="F8" s="41">
        <f>SUM(F9:F16)</f>
        <v>14834207</v>
      </c>
    </row>
    <row r="9" spans="1:6">
      <c r="A9" s="4" t="s">
        <v>8</v>
      </c>
      <c r="B9" s="22">
        <v>5164003</v>
      </c>
      <c r="C9" s="39">
        <v>5164003</v>
      </c>
      <c r="D9" s="39">
        <v>0</v>
      </c>
      <c r="E9" s="39">
        <f t="shared" si="0"/>
        <v>5164003</v>
      </c>
      <c r="F9" s="39">
        <v>3467054</v>
      </c>
    </row>
    <row r="10" spans="1:6">
      <c r="A10" s="4" t="s">
        <v>9</v>
      </c>
      <c r="B10" s="22">
        <v>1394294</v>
      </c>
      <c r="C10" s="39">
        <v>1394294</v>
      </c>
      <c r="D10" s="39">
        <v>0</v>
      </c>
      <c r="E10" s="39">
        <f t="shared" si="0"/>
        <v>1394294</v>
      </c>
      <c r="F10" s="39">
        <v>1008740</v>
      </c>
    </row>
    <row r="11" spans="1:6">
      <c r="A11" s="4" t="s">
        <v>73</v>
      </c>
      <c r="B11" s="22">
        <v>0</v>
      </c>
      <c r="C11" s="39">
        <v>0</v>
      </c>
      <c r="D11" s="39">
        <v>0</v>
      </c>
      <c r="E11" s="39">
        <f t="shared" si="0"/>
        <v>0</v>
      </c>
      <c r="F11" s="39">
        <v>25250</v>
      </c>
    </row>
    <row r="12" spans="1:6">
      <c r="A12" s="4" t="s">
        <v>77</v>
      </c>
      <c r="B12" s="22">
        <v>0</v>
      </c>
      <c r="C12" s="39">
        <v>0</v>
      </c>
      <c r="D12" s="39">
        <v>0</v>
      </c>
      <c r="E12" s="39">
        <f t="shared" si="0"/>
        <v>0</v>
      </c>
      <c r="F12" s="39">
        <v>6876323</v>
      </c>
    </row>
    <row r="13" spans="1:6">
      <c r="A13" s="4" t="s">
        <v>78</v>
      </c>
      <c r="B13" s="22">
        <v>0</v>
      </c>
      <c r="C13" s="39">
        <v>0</v>
      </c>
      <c r="D13" s="39">
        <v>0</v>
      </c>
      <c r="E13" s="39">
        <f t="shared" si="0"/>
        <v>0</v>
      </c>
      <c r="F13" s="39">
        <v>106193</v>
      </c>
    </row>
    <row r="14" spans="1:6">
      <c r="A14" s="4" t="s">
        <v>79</v>
      </c>
      <c r="B14" s="22">
        <v>0</v>
      </c>
      <c r="C14" s="39">
        <v>0</v>
      </c>
      <c r="D14" s="39">
        <v>0</v>
      </c>
      <c r="E14" s="39">
        <f t="shared" si="0"/>
        <v>0</v>
      </c>
      <c r="F14" s="39">
        <v>189794</v>
      </c>
    </row>
    <row r="15" spans="1:6">
      <c r="A15" s="4" t="s">
        <v>80</v>
      </c>
      <c r="B15" s="22">
        <v>0</v>
      </c>
      <c r="C15" s="39">
        <v>0</v>
      </c>
      <c r="D15" s="39">
        <v>0</v>
      </c>
      <c r="E15" s="39">
        <f t="shared" si="0"/>
        <v>0</v>
      </c>
      <c r="F15" s="39">
        <v>3403785</v>
      </c>
    </row>
    <row r="16" spans="1:6">
      <c r="A16" s="4" t="s">
        <v>89</v>
      </c>
      <c r="B16" s="22">
        <v>0</v>
      </c>
      <c r="C16" s="39">
        <v>0</v>
      </c>
      <c r="D16" s="39">
        <v>0</v>
      </c>
      <c r="E16" s="39">
        <f t="shared" si="0"/>
        <v>0</v>
      </c>
      <c r="F16" s="39">
        <v>-242932</v>
      </c>
    </row>
    <row r="17" spans="1:6">
      <c r="A17" s="7" t="s">
        <v>10</v>
      </c>
      <c r="B17" s="21">
        <v>500000</v>
      </c>
      <c r="C17" s="34">
        <v>500000</v>
      </c>
      <c r="D17" s="39">
        <v>0</v>
      </c>
      <c r="E17" s="39">
        <f t="shared" si="0"/>
        <v>500000</v>
      </c>
      <c r="F17" s="41">
        <f>SUM(F18)</f>
        <v>725765</v>
      </c>
    </row>
    <row r="18" spans="1:6">
      <c r="A18" s="4" t="s">
        <v>11</v>
      </c>
      <c r="B18" s="22">
        <v>500000</v>
      </c>
      <c r="C18" s="39">
        <v>500000</v>
      </c>
      <c r="D18" s="39">
        <v>0</v>
      </c>
      <c r="E18" s="39">
        <f t="shared" si="0"/>
        <v>500000</v>
      </c>
      <c r="F18" s="39">
        <v>725765</v>
      </c>
    </row>
    <row r="19" spans="1:6" ht="16.5">
      <c r="A19" s="6" t="s">
        <v>12</v>
      </c>
      <c r="B19" s="23">
        <v>11800000</v>
      </c>
      <c r="C19" s="28">
        <v>11800000</v>
      </c>
      <c r="D19" s="39">
        <v>0</v>
      </c>
      <c r="E19" s="45">
        <f t="shared" si="0"/>
        <v>11800000</v>
      </c>
      <c r="F19" s="40">
        <f>F20+F27</f>
        <v>10375903</v>
      </c>
    </row>
    <row r="20" spans="1:6">
      <c r="A20" s="7" t="s">
        <v>13</v>
      </c>
      <c r="B20" s="21">
        <v>9800000</v>
      </c>
      <c r="C20" s="34">
        <v>9800000</v>
      </c>
      <c r="D20" s="39">
        <v>0</v>
      </c>
      <c r="E20" s="39">
        <f t="shared" si="0"/>
        <v>9800000</v>
      </c>
      <c r="F20" s="41">
        <f>SUM(F21:F26)</f>
        <v>9087994</v>
      </c>
    </row>
    <row r="21" spans="1:6">
      <c r="A21" s="4" t="s">
        <v>14</v>
      </c>
      <c r="B21" s="22">
        <v>0</v>
      </c>
      <c r="C21" s="39">
        <v>0</v>
      </c>
      <c r="D21" s="39">
        <v>0</v>
      </c>
      <c r="E21" s="39">
        <f t="shared" si="0"/>
        <v>0</v>
      </c>
      <c r="F21" s="39">
        <v>17047</v>
      </c>
    </row>
    <row r="22" spans="1:6">
      <c r="A22" s="4" t="s">
        <v>15</v>
      </c>
      <c r="B22" s="22">
        <v>1800000</v>
      </c>
      <c r="C22" s="39">
        <v>1800000</v>
      </c>
      <c r="D22" s="39">
        <v>0</v>
      </c>
      <c r="E22" s="39">
        <f t="shared" si="0"/>
        <v>1800000</v>
      </c>
      <c r="F22" s="39">
        <v>1129287</v>
      </c>
    </row>
    <row r="23" spans="1:6">
      <c r="A23" s="4" t="s">
        <v>16</v>
      </c>
      <c r="B23" s="22">
        <v>8000000</v>
      </c>
      <c r="C23" s="39">
        <v>8000000</v>
      </c>
      <c r="D23" s="39">
        <v>0</v>
      </c>
      <c r="E23" s="39">
        <f t="shared" si="0"/>
        <v>8000000</v>
      </c>
      <c r="F23" s="39">
        <v>7886350</v>
      </c>
    </row>
    <row r="24" spans="1:6">
      <c r="A24" s="4" t="s">
        <v>74</v>
      </c>
      <c r="B24" s="22">
        <v>0</v>
      </c>
      <c r="C24" s="39">
        <v>0</v>
      </c>
      <c r="D24" s="39">
        <v>0</v>
      </c>
      <c r="E24" s="39">
        <f t="shared" si="0"/>
        <v>0</v>
      </c>
      <c r="F24" s="39">
        <v>9100</v>
      </c>
    </row>
    <row r="25" spans="1:6">
      <c r="A25" s="4" t="s">
        <v>75</v>
      </c>
      <c r="B25" s="22">
        <v>0</v>
      </c>
      <c r="C25" s="39">
        <v>0</v>
      </c>
      <c r="D25" s="39">
        <v>0</v>
      </c>
      <c r="E25" s="39">
        <f t="shared" si="0"/>
        <v>0</v>
      </c>
      <c r="F25" s="39">
        <v>1000</v>
      </c>
    </row>
    <row r="26" spans="1:6">
      <c r="A26" s="4" t="s">
        <v>76</v>
      </c>
      <c r="B26" s="22">
        <v>0</v>
      </c>
      <c r="C26" s="39">
        <v>0</v>
      </c>
      <c r="D26" s="39">
        <v>0</v>
      </c>
      <c r="E26" s="39">
        <f t="shared" si="0"/>
        <v>0</v>
      </c>
      <c r="F26" s="39">
        <v>45210</v>
      </c>
    </row>
    <row r="27" spans="1:6">
      <c r="A27" s="7" t="s">
        <v>17</v>
      </c>
      <c r="B27" s="21">
        <v>2000000</v>
      </c>
      <c r="C27" s="34">
        <v>2000000</v>
      </c>
      <c r="D27" s="39">
        <v>0</v>
      </c>
      <c r="E27" s="39">
        <f t="shared" si="0"/>
        <v>2000000</v>
      </c>
      <c r="F27" s="41">
        <f>SUM(F28)</f>
        <v>1287909</v>
      </c>
    </row>
    <row r="28" spans="1:6">
      <c r="A28" s="4" t="s">
        <v>18</v>
      </c>
      <c r="B28" s="22">
        <v>2000000</v>
      </c>
      <c r="C28" s="39">
        <v>2000000</v>
      </c>
      <c r="D28" s="39">
        <v>0</v>
      </c>
      <c r="E28" s="39">
        <f t="shared" si="0"/>
        <v>2000000</v>
      </c>
      <c r="F28" s="39">
        <v>1287909</v>
      </c>
    </row>
    <row r="29" spans="1:6">
      <c r="A29" s="4"/>
      <c r="B29" s="24"/>
      <c r="C29" s="39"/>
      <c r="D29" s="39"/>
      <c r="E29" s="39">
        <f t="shared" si="0"/>
        <v>0</v>
      </c>
      <c r="F29" s="39"/>
    </row>
    <row r="30" spans="1:6">
      <c r="A30" s="5" t="s">
        <v>19</v>
      </c>
      <c r="B30" s="19">
        <v>40479844</v>
      </c>
      <c r="C30" s="37">
        <f>C32+C34</f>
        <v>48473696</v>
      </c>
      <c r="D30" s="36">
        <f>D31</f>
        <v>2878253</v>
      </c>
      <c r="E30" s="36">
        <f t="shared" si="0"/>
        <v>51351949</v>
      </c>
      <c r="F30" s="36">
        <f>F31</f>
        <v>40399440</v>
      </c>
    </row>
    <row r="31" spans="1:6" ht="16.5">
      <c r="A31" s="6" t="s">
        <v>20</v>
      </c>
      <c r="B31" s="23">
        <v>40479844</v>
      </c>
      <c r="C31" s="40">
        <f>C32+C34</f>
        <v>48473696</v>
      </c>
      <c r="D31" s="45">
        <f>D32+D34</f>
        <v>2878253</v>
      </c>
      <c r="E31" s="45">
        <f t="shared" si="0"/>
        <v>51351949</v>
      </c>
      <c r="F31" s="45">
        <f>F32+F34</f>
        <v>40399440</v>
      </c>
    </row>
    <row r="32" spans="1:6">
      <c r="A32" s="7" t="s">
        <v>21</v>
      </c>
      <c r="B32" s="21">
        <v>40479844</v>
      </c>
      <c r="C32" s="41">
        <f>SUM(C33)</f>
        <v>42475522</v>
      </c>
      <c r="D32" s="39">
        <v>0</v>
      </c>
      <c r="E32" s="41">
        <f t="shared" si="0"/>
        <v>42475522</v>
      </c>
      <c r="F32" s="41">
        <f>SUM(F33)</f>
        <v>31523013</v>
      </c>
    </row>
    <row r="33" spans="1:6" ht="24.75">
      <c r="A33" s="8" t="s">
        <v>22</v>
      </c>
      <c r="B33" s="24">
        <v>40479844</v>
      </c>
      <c r="C33" s="39">
        <v>42475522</v>
      </c>
      <c r="D33" s="39">
        <v>0</v>
      </c>
      <c r="E33" s="39">
        <f t="shared" si="0"/>
        <v>42475522</v>
      </c>
      <c r="F33" s="39">
        <v>31523013</v>
      </c>
    </row>
    <row r="34" spans="1:6">
      <c r="A34" s="8" t="s">
        <v>101</v>
      </c>
      <c r="B34" s="24"/>
      <c r="C34" s="41">
        <f>SUM(C35:C41)</f>
        <v>5998174</v>
      </c>
      <c r="D34" s="39">
        <f>SUM(D35:D41)</f>
        <v>2878253</v>
      </c>
      <c r="E34" s="41">
        <f t="shared" si="0"/>
        <v>8876427</v>
      </c>
      <c r="F34" s="41">
        <f>SUM(F35:F41)</f>
        <v>8876427</v>
      </c>
    </row>
    <row r="35" spans="1:6">
      <c r="A35" s="9" t="s">
        <v>81</v>
      </c>
      <c r="B35" s="24"/>
      <c r="C35" s="39">
        <v>2938464</v>
      </c>
      <c r="D35" s="39">
        <v>797696</v>
      </c>
      <c r="E35" s="39">
        <f t="shared" si="0"/>
        <v>3736160</v>
      </c>
      <c r="F35" s="39">
        <v>3736160</v>
      </c>
    </row>
    <row r="36" spans="1:6">
      <c r="A36" s="8" t="s">
        <v>82</v>
      </c>
      <c r="B36" s="24"/>
      <c r="C36" s="39">
        <v>1555110</v>
      </c>
      <c r="D36" s="39">
        <v>627120</v>
      </c>
      <c r="E36" s="39">
        <f t="shared" si="0"/>
        <v>2182230</v>
      </c>
      <c r="F36" s="39">
        <v>2182230</v>
      </c>
    </row>
    <row r="37" spans="1:6">
      <c r="A37" s="8" t="s">
        <v>83</v>
      </c>
      <c r="B37" s="24"/>
      <c r="C37" s="39">
        <v>161595</v>
      </c>
      <c r="D37" s="39">
        <v>69255</v>
      </c>
      <c r="E37" s="39">
        <f t="shared" si="0"/>
        <v>230850</v>
      </c>
      <c r="F37" s="39">
        <v>230850</v>
      </c>
    </row>
    <row r="38" spans="1:6">
      <c r="A38" s="8" t="s">
        <v>84</v>
      </c>
      <c r="B38" s="24"/>
      <c r="C38" s="39">
        <v>44250</v>
      </c>
      <c r="D38" s="39">
        <v>0</v>
      </c>
      <c r="E38" s="39">
        <f t="shared" si="0"/>
        <v>44250</v>
      </c>
      <c r="F38" s="39">
        <v>44250</v>
      </c>
    </row>
    <row r="39" spans="1:6">
      <c r="A39" s="8" t="s">
        <v>85</v>
      </c>
      <c r="B39" s="24"/>
      <c r="C39" s="39">
        <v>270897</v>
      </c>
      <c r="D39" s="39">
        <v>170688</v>
      </c>
      <c r="E39" s="39">
        <f t="shared" si="0"/>
        <v>441585</v>
      </c>
      <c r="F39" s="46">
        <v>441585</v>
      </c>
    </row>
    <row r="40" spans="1:6" ht="24.75">
      <c r="A40" s="8" t="s">
        <v>96</v>
      </c>
      <c r="B40" s="24"/>
      <c r="C40" s="39">
        <v>1001974</v>
      </c>
      <c r="D40" s="39">
        <v>1200552</v>
      </c>
      <c r="E40" s="39">
        <f t="shared" si="0"/>
        <v>2202526</v>
      </c>
      <c r="F40" s="46">
        <v>2202526</v>
      </c>
    </row>
    <row r="41" spans="1:6">
      <c r="A41" s="8" t="s">
        <v>95</v>
      </c>
      <c r="B41" s="24"/>
      <c r="C41" s="39">
        <v>25884</v>
      </c>
      <c r="D41" s="39">
        <v>12942</v>
      </c>
      <c r="E41" s="39">
        <f t="shared" si="0"/>
        <v>38826</v>
      </c>
      <c r="F41" s="46">
        <v>38826</v>
      </c>
    </row>
    <row r="42" spans="1:6">
      <c r="A42" s="5" t="s">
        <v>23</v>
      </c>
      <c r="B42" s="25">
        <v>250000</v>
      </c>
      <c r="C42" s="42">
        <v>250000</v>
      </c>
      <c r="D42" s="39">
        <v>0</v>
      </c>
      <c r="E42" s="36">
        <f t="shared" si="0"/>
        <v>250000</v>
      </c>
      <c r="F42" s="36">
        <f>F43</f>
        <v>422800</v>
      </c>
    </row>
    <row r="43" spans="1:6" ht="16.5">
      <c r="A43" s="6" t="s">
        <v>24</v>
      </c>
      <c r="B43" s="26">
        <v>250000</v>
      </c>
      <c r="C43" s="43">
        <v>250000</v>
      </c>
      <c r="D43" s="39">
        <v>0</v>
      </c>
      <c r="E43" s="45">
        <f t="shared" si="0"/>
        <v>250000</v>
      </c>
      <c r="F43" s="45">
        <f>SUM(F44)</f>
        <v>422800</v>
      </c>
    </row>
    <row r="44" spans="1:6">
      <c r="A44" s="4" t="s">
        <v>25</v>
      </c>
      <c r="B44" s="24">
        <v>250000</v>
      </c>
      <c r="C44" s="39">
        <v>250000</v>
      </c>
      <c r="D44" s="39">
        <v>0</v>
      </c>
      <c r="E44" s="39">
        <f t="shared" si="0"/>
        <v>250000</v>
      </c>
      <c r="F44" s="39">
        <v>422800</v>
      </c>
    </row>
    <row r="45" spans="1:6">
      <c r="A45" s="4"/>
      <c r="B45" s="24"/>
      <c r="C45" s="39"/>
      <c r="D45" s="39"/>
      <c r="E45" s="39">
        <f t="shared" si="0"/>
        <v>0</v>
      </c>
      <c r="F45" s="39"/>
    </row>
    <row r="46" spans="1:6">
      <c r="A46" s="5" t="s">
        <v>26</v>
      </c>
      <c r="B46" s="19">
        <v>132820905.10326603</v>
      </c>
      <c r="C46" s="37">
        <v>132820905.10326603</v>
      </c>
      <c r="D46" s="36">
        <f>D47+D54</f>
        <v>64830</v>
      </c>
      <c r="E46" s="36">
        <f t="shared" si="0"/>
        <v>132885735.10326603</v>
      </c>
      <c r="F46" s="36">
        <f>F47+F54</f>
        <v>158733312</v>
      </c>
    </row>
    <row r="47" spans="1:6" ht="16.5">
      <c r="A47" s="6" t="s">
        <v>27</v>
      </c>
      <c r="B47" s="23">
        <v>11169400.103266034</v>
      </c>
      <c r="C47" s="28">
        <v>11169400.103266034</v>
      </c>
      <c r="D47" s="45">
        <f>SUM(D48:D53)</f>
        <v>64830</v>
      </c>
      <c r="E47" s="45">
        <f t="shared" si="0"/>
        <v>11234230.103266034</v>
      </c>
      <c r="F47" s="45">
        <f>SUM(F48:F53)</f>
        <v>12934474</v>
      </c>
    </row>
    <row r="48" spans="1:6">
      <c r="A48" s="10" t="s">
        <v>28</v>
      </c>
      <c r="B48" s="27">
        <v>3513777.3635962978</v>
      </c>
      <c r="C48" s="39">
        <v>3513777</v>
      </c>
      <c r="D48" s="39">
        <v>0</v>
      </c>
      <c r="E48" s="39">
        <f t="shared" si="0"/>
        <v>3513777</v>
      </c>
      <c r="F48" s="39">
        <v>2235401</v>
      </c>
    </row>
    <row r="49" spans="1:6">
      <c r="A49" s="4" t="s">
        <v>29</v>
      </c>
      <c r="B49" s="24">
        <v>7655622.7396697355</v>
      </c>
      <c r="C49" s="39">
        <v>7655623</v>
      </c>
      <c r="D49" s="39">
        <v>0</v>
      </c>
      <c r="E49" s="39">
        <f t="shared" si="0"/>
        <v>7655623</v>
      </c>
      <c r="F49" s="39">
        <v>5741888</v>
      </c>
    </row>
    <row r="50" spans="1:6">
      <c r="A50" s="4" t="s">
        <v>86</v>
      </c>
      <c r="B50" s="24"/>
      <c r="C50" s="39">
        <v>0</v>
      </c>
      <c r="D50" s="39">
        <v>0</v>
      </c>
      <c r="E50" s="39">
        <f t="shared" si="0"/>
        <v>0</v>
      </c>
      <c r="F50" s="39">
        <v>208134</v>
      </c>
    </row>
    <row r="51" spans="1:6">
      <c r="A51" s="4" t="s">
        <v>87</v>
      </c>
      <c r="B51" s="24"/>
      <c r="C51" s="39">
        <v>0</v>
      </c>
      <c r="D51" s="39">
        <v>0</v>
      </c>
      <c r="E51" s="39">
        <f t="shared" si="0"/>
        <v>0</v>
      </c>
      <c r="F51" s="39">
        <v>3947160</v>
      </c>
    </row>
    <row r="52" spans="1:6">
      <c r="A52" s="4" t="s">
        <v>88</v>
      </c>
      <c r="B52" s="24"/>
      <c r="C52" s="39">
        <v>0</v>
      </c>
      <c r="D52" s="39">
        <v>0</v>
      </c>
      <c r="E52" s="39">
        <f t="shared" si="0"/>
        <v>0</v>
      </c>
      <c r="F52" s="39">
        <v>737061</v>
      </c>
    </row>
    <row r="53" spans="1:6">
      <c r="A53" s="4" t="s">
        <v>97</v>
      </c>
      <c r="B53" s="24"/>
      <c r="C53" s="39">
        <v>0</v>
      </c>
      <c r="D53" s="39">
        <v>64830</v>
      </c>
      <c r="E53" s="39">
        <f t="shared" si="0"/>
        <v>64830</v>
      </c>
      <c r="F53" s="39">
        <v>64830</v>
      </c>
    </row>
    <row r="54" spans="1:6" ht="16.5">
      <c r="A54" s="11" t="s">
        <v>30</v>
      </c>
      <c r="B54" s="28">
        <v>121651505</v>
      </c>
      <c r="C54" s="28">
        <v>121651505</v>
      </c>
      <c r="D54" s="29">
        <v>0</v>
      </c>
      <c r="E54" s="45">
        <f t="shared" si="0"/>
        <v>121651505</v>
      </c>
      <c r="F54" s="45">
        <f>SUM(F55:F56)</f>
        <v>145798838</v>
      </c>
    </row>
    <row r="55" spans="1:6">
      <c r="A55" s="4" t="s">
        <v>31</v>
      </c>
      <c r="B55" s="24">
        <v>82832120</v>
      </c>
      <c r="C55" s="29">
        <v>82832120</v>
      </c>
      <c r="D55" s="29">
        <v>0</v>
      </c>
      <c r="E55" s="39">
        <f t="shared" si="0"/>
        <v>82832120</v>
      </c>
      <c r="F55" s="39">
        <v>119949736</v>
      </c>
    </row>
    <row r="56" spans="1:6">
      <c r="A56" s="4" t="s">
        <v>32</v>
      </c>
      <c r="B56" s="24">
        <v>38819385</v>
      </c>
      <c r="C56" s="29">
        <v>38819385</v>
      </c>
      <c r="D56" s="29">
        <v>0</v>
      </c>
      <c r="E56" s="39">
        <f t="shared" si="0"/>
        <v>38819385</v>
      </c>
      <c r="F56" s="39">
        <v>25849102</v>
      </c>
    </row>
    <row r="57" spans="1:6">
      <c r="A57" s="5" t="s">
        <v>33</v>
      </c>
      <c r="B57" s="25">
        <v>30000</v>
      </c>
      <c r="C57" s="42">
        <v>30000</v>
      </c>
      <c r="D57" s="29">
        <v>0</v>
      </c>
      <c r="E57" s="36">
        <f t="shared" si="0"/>
        <v>30000</v>
      </c>
      <c r="F57" s="36">
        <f>F58</f>
        <v>363506</v>
      </c>
    </row>
    <row r="58" spans="1:6" ht="16.5">
      <c r="A58" s="6" t="s">
        <v>34</v>
      </c>
      <c r="B58" s="26">
        <v>30000</v>
      </c>
      <c r="C58" s="43">
        <v>30000</v>
      </c>
      <c r="D58" s="29">
        <v>0</v>
      </c>
      <c r="E58" s="45">
        <f t="shared" si="0"/>
        <v>30000</v>
      </c>
      <c r="F58" s="45">
        <f>SUM(F59:F60)</f>
        <v>363506</v>
      </c>
    </row>
    <row r="59" spans="1:6">
      <c r="A59" s="4" t="s">
        <v>35</v>
      </c>
      <c r="B59" s="24">
        <v>30000</v>
      </c>
      <c r="C59" s="29">
        <v>30000</v>
      </c>
      <c r="D59" s="29">
        <v>0</v>
      </c>
      <c r="E59" s="39">
        <f t="shared" si="0"/>
        <v>30000</v>
      </c>
      <c r="F59" s="39">
        <v>63506</v>
      </c>
    </row>
    <row r="60" spans="1:6">
      <c r="A60" s="4" t="s">
        <v>90</v>
      </c>
      <c r="B60" s="24"/>
      <c r="C60" s="29">
        <v>0</v>
      </c>
      <c r="D60" s="29">
        <v>0</v>
      </c>
      <c r="E60" s="39">
        <f t="shared" si="0"/>
        <v>0</v>
      </c>
      <c r="F60" s="39">
        <v>300000</v>
      </c>
    </row>
    <row r="61" spans="1:6">
      <c r="A61" s="12" t="s">
        <v>36</v>
      </c>
      <c r="B61" s="30">
        <v>31000000</v>
      </c>
      <c r="C61" s="32">
        <v>31000000</v>
      </c>
      <c r="D61" s="29">
        <v>0</v>
      </c>
      <c r="E61" s="36">
        <f t="shared" si="0"/>
        <v>31000000</v>
      </c>
      <c r="F61" s="36">
        <v>0</v>
      </c>
    </row>
    <row r="62" spans="1:6">
      <c r="A62" s="5" t="s">
        <v>37</v>
      </c>
      <c r="B62" s="19">
        <v>0</v>
      </c>
      <c r="C62" s="29">
        <v>0</v>
      </c>
      <c r="D62" s="29">
        <v>0</v>
      </c>
      <c r="E62" s="39">
        <f t="shared" si="0"/>
        <v>0</v>
      </c>
      <c r="F62" s="36">
        <f>SUM(F63:F64)</f>
        <v>0</v>
      </c>
    </row>
    <row r="63" spans="1:6">
      <c r="A63" s="13" t="s">
        <v>38</v>
      </c>
      <c r="B63" s="31"/>
      <c r="C63" s="29">
        <v>0</v>
      </c>
      <c r="D63" s="29">
        <v>0</v>
      </c>
      <c r="E63" s="39">
        <f t="shared" si="0"/>
        <v>0</v>
      </c>
      <c r="F63" s="39">
        <v>0</v>
      </c>
    </row>
    <row r="64" spans="1:6">
      <c r="A64" s="13" t="s">
        <v>39</v>
      </c>
      <c r="B64" s="31"/>
      <c r="C64" s="29">
        <v>0</v>
      </c>
      <c r="D64" s="29">
        <v>0</v>
      </c>
      <c r="E64" s="39">
        <f t="shared" si="0"/>
        <v>0</v>
      </c>
      <c r="F64" s="39">
        <v>0</v>
      </c>
    </row>
    <row r="65" spans="1:8">
      <c r="A65" s="5"/>
      <c r="B65" s="19"/>
      <c r="C65" s="29"/>
      <c r="D65" s="29"/>
      <c r="E65" s="29"/>
      <c r="F65" s="39"/>
    </row>
    <row r="66" spans="1:8">
      <c r="A66" s="5" t="s">
        <v>40</v>
      </c>
      <c r="B66" s="19">
        <v>223439046.10326603</v>
      </c>
      <c r="C66" s="32">
        <f>C6+C30+C42+C46+C57+C61+C62</f>
        <v>231432898.10326603</v>
      </c>
      <c r="D66" s="32">
        <f>D6+D30+D42+D46+D57+D61+D62</f>
        <v>2943083</v>
      </c>
      <c r="E66" s="32">
        <f>E6+E30+E42+E46+E57+E61+E62</f>
        <v>234375981.10326603</v>
      </c>
      <c r="F66" s="36">
        <f>F6+F30+F42+F46+F57+F61+F62</f>
        <v>225854933</v>
      </c>
      <c r="H66" s="1"/>
    </row>
    <row r="67" spans="1:8">
      <c r="A67" s="5" t="s">
        <v>41</v>
      </c>
      <c r="B67" s="47" t="s">
        <v>42</v>
      </c>
      <c r="C67" s="36" t="s">
        <v>71</v>
      </c>
      <c r="D67" s="44" t="s">
        <v>98</v>
      </c>
      <c r="E67" s="44" t="s">
        <v>99</v>
      </c>
      <c r="F67" s="36" t="s">
        <v>72</v>
      </c>
    </row>
    <row r="68" spans="1:8">
      <c r="A68" s="5" t="s">
        <v>43</v>
      </c>
      <c r="B68" s="19">
        <v>37742150</v>
      </c>
      <c r="C68" s="36">
        <f>SUM(C69:C71)</f>
        <v>37786400</v>
      </c>
      <c r="D68" s="39">
        <f>SUM(D69:D71)</f>
        <v>0</v>
      </c>
      <c r="E68" s="36">
        <f>C68+D68</f>
        <v>37786400</v>
      </c>
      <c r="F68" s="36">
        <f>SUM(F69:F71)</f>
        <v>34806636</v>
      </c>
    </row>
    <row r="69" spans="1:8">
      <c r="A69" s="4" t="s">
        <v>44</v>
      </c>
      <c r="B69" s="24">
        <v>10188465</v>
      </c>
      <c r="C69" s="39">
        <v>10232715</v>
      </c>
      <c r="D69" s="39">
        <v>0</v>
      </c>
      <c r="E69" s="39">
        <f t="shared" ref="E69:E100" si="1">C69+D69</f>
        <v>10232715</v>
      </c>
      <c r="F69" s="39">
        <v>8613674</v>
      </c>
    </row>
    <row r="70" spans="1:8">
      <c r="A70" s="4" t="s">
        <v>45</v>
      </c>
      <c r="B70" s="24">
        <v>2539547</v>
      </c>
      <c r="C70" s="39">
        <v>2539547</v>
      </c>
      <c r="D70" s="39">
        <v>0</v>
      </c>
      <c r="E70" s="39">
        <f t="shared" si="1"/>
        <v>2539547</v>
      </c>
      <c r="F70" s="39">
        <v>1791686</v>
      </c>
    </row>
    <row r="71" spans="1:8">
      <c r="A71" s="4" t="s">
        <v>46</v>
      </c>
      <c r="B71" s="24">
        <v>25014138</v>
      </c>
      <c r="C71" s="39">
        <v>25014138</v>
      </c>
      <c r="D71" s="39">
        <v>0</v>
      </c>
      <c r="E71" s="39">
        <f t="shared" si="1"/>
        <v>25014138</v>
      </c>
      <c r="F71" s="39">
        <v>24401276</v>
      </c>
    </row>
    <row r="72" spans="1:8">
      <c r="A72" s="4"/>
      <c r="B72" s="24"/>
      <c r="C72" s="39"/>
      <c r="D72" s="39"/>
      <c r="E72" s="39"/>
      <c r="F72" s="39"/>
    </row>
    <row r="73" spans="1:8">
      <c r="A73" s="5" t="s">
        <v>47</v>
      </c>
      <c r="B73" s="19">
        <v>42461727</v>
      </c>
      <c r="C73" s="36">
        <f>SUM(C74:C82)</f>
        <v>42461727</v>
      </c>
      <c r="D73" s="39">
        <f>SUM(D74:D82)</f>
        <v>0</v>
      </c>
      <c r="E73" s="36">
        <f t="shared" si="1"/>
        <v>42461727</v>
      </c>
      <c r="F73" s="36">
        <f>SUM(F74:F82)</f>
        <v>33009715</v>
      </c>
    </row>
    <row r="74" spans="1:8">
      <c r="A74" s="4" t="s">
        <v>48</v>
      </c>
      <c r="B74" s="24">
        <v>1300000</v>
      </c>
      <c r="C74" s="39">
        <v>1300000</v>
      </c>
      <c r="D74" s="39">
        <v>0</v>
      </c>
      <c r="E74" s="39">
        <f t="shared" si="1"/>
        <v>1300000</v>
      </c>
      <c r="F74" s="39">
        <v>2370000</v>
      </c>
    </row>
    <row r="75" spans="1:8">
      <c r="A75" s="4" t="s">
        <v>49</v>
      </c>
      <c r="B75" s="24">
        <v>1040000</v>
      </c>
      <c r="C75" s="39">
        <v>1040000</v>
      </c>
      <c r="D75" s="39">
        <v>0</v>
      </c>
      <c r="E75" s="39">
        <f t="shared" si="1"/>
        <v>1040000</v>
      </c>
      <c r="F75" s="39">
        <v>520030</v>
      </c>
    </row>
    <row r="76" spans="1:8">
      <c r="A76" s="4" t="s">
        <v>50</v>
      </c>
      <c r="B76" s="24">
        <v>20358727</v>
      </c>
      <c r="C76" s="29">
        <v>20358727</v>
      </c>
      <c r="D76" s="39">
        <v>0</v>
      </c>
      <c r="E76" s="39">
        <f t="shared" si="1"/>
        <v>20358727</v>
      </c>
      <c r="F76" s="39">
        <v>16186237</v>
      </c>
    </row>
    <row r="77" spans="1:8">
      <c r="A77" s="4" t="s">
        <v>51</v>
      </c>
      <c r="B77" s="24">
        <v>1150000</v>
      </c>
      <c r="C77" s="29">
        <v>1150000</v>
      </c>
      <c r="D77" s="39">
        <v>0</v>
      </c>
      <c r="E77" s="39">
        <f t="shared" si="1"/>
        <v>1150000</v>
      </c>
      <c r="F77" s="39">
        <v>420000</v>
      </c>
    </row>
    <row r="78" spans="1:8">
      <c r="A78" s="4" t="s">
        <v>52</v>
      </c>
      <c r="B78" s="24">
        <v>300000</v>
      </c>
      <c r="C78" s="29">
        <v>300000</v>
      </c>
      <c r="D78" s="39">
        <v>0</v>
      </c>
      <c r="E78" s="39">
        <f t="shared" si="1"/>
        <v>300000</v>
      </c>
      <c r="F78" s="39">
        <v>159759</v>
      </c>
    </row>
    <row r="79" spans="1:8">
      <c r="A79" s="4" t="s">
        <v>53</v>
      </c>
      <c r="B79" s="24">
        <v>111000</v>
      </c>
      <c r="C79" s="29">
        <v>111000</v>
      </c>
      <c r="D79" s="39">
        <v>0</v>
      </c>
      <c r="E79" s="39">
        <f t="shared" si="1"/>
        <v>111000</v>
      </c>
      <c r="F79" s="39">
        <v>118239</v>
      </c>
    </row>
    <row r="80" spans="1:8">
      <c r="A80" s="4" t="s">
        <v>54</v>
      </c>
      <c r="B80" s="24">
        <v>15402000</v>
      </c>
      <c r="C80" s="29">
        <v>15402000</v>
      </c>
      <c r="D80" s="39">
        <v>0</v>
      </c>
      <c r="E80" s="39">
        <f t="shared" si="1"/>
        <v>15402000</v>
      </c>
      <c r="F80" s="39">
        <v>11677490</v>
      </c>
    </row>
    <row r="81" spans="1:6">
      <c r="A81" s="4" t="s">
        <v>55</v>
      </c>
      <c r="B81" s="24">
        <v>2800000</v>
      </c>
      <c r="C81" s="29">
        <v>2800000</v>
      </c>
      <c r="D81" s="39">
        <v>0</v>
      </c>
      <c r="E81" s="39">
        <f t="shared" si="1"/>
        <v>2800000</v>
      </c>
      <c r="F81" s="39">
        <v>1507960</v>
      </c>
    </row>
    <row r="82" spans="1:6">
      <c r="A82" s="4" t="s">
        <v>91</v>
      </c>
      <c r="B82" s="24"/>
      <c r="C82" s="29">
        <v>0</v>
      </c>
      <c r="D82" s="39">
        <v>0</v>
      </c>
      <c r="E82" s="39">
        <f t="shared" si="1"/>
        <v>0</v>
      </c>
      <c r="F82" s="39">
        <v>50000</v>
      </c>
    </row>
    <row r="83" spans="1:6">
      <c r="A83" s="5" t="s">
        <v>56</v>
      </c>
      <c r="B83" s="19">
        <v>2563000</v>
      </c>
      <c r="C83" s="32">
        <f>SUM(C84:C89)</f>
        <v>7262419</v>
      </c>
      <c r="D83" s="36">
        <f>SUM(D84:D89)</f>
        <v>1558901</v>
      </c>
      <c r="E83" s="36">
        <f t="shared" si="1"/>
        <v>8821320</v>
      </c>
      <c r="F83" s="36">
        <f>SUM(F84:F89)</f>
        <v>7088905</v>
      </c>
    </row>
    <row r="84" spans="1:6">
      <c r="A84" s="13" t="s">
        <v>92</v>
      </c>
      <c r="B84" s="31">
        <v>1400000</v>
      </c>
      <c r="C84" s="29">
        <v>4338464</v>
      </c>
      <c r="D84" s="39">
        <v>797696</v>
      </c>
      <c r="E84" s="39">
        <f t="shared" si="1"/>
        <v>5136160</v>
      </c>
      <c r="F84" s="39">
        <v>4110040</v>
      </c>
    </row>
    <row r="85" spans="1:6">
      <c r="A85" s="4" t="s">
        <v>57</v>
      </c>
      <c r="B85" s="24">
        <v>83000</v>
      </c>
      <c r="C85" s="29">
        <v>244595</v>
      </c>
      <c r="D85" s="39">
        <v>69255</v>
      </c>
      <c r="E85" s="39">
        <f t="shared" si="1"/>
        <v>313850</v>
      </c>
      <c r="F85" s="39">
        <v>230850</v>
      </c>
    </row>
    <row r="86" spans="1:6">
      <c r="A86" s="4" t="s">
        <v>58</v>
      </c>
      <c r="B86" s="24">
        <v>800000</v>
      </c>
      <c r="C86" s="29">
        <v>800000</v>
      </c>
      <c r="D86" s="39">
        <v>0</v>
      </c>
      <c r="E86" s="39">
        <f t="shared" si="1"/>
        <v>800000</v>
      </c>
      <c r="F86" s="39">
        <v>484480</v>
      </c>
    </row>
    <row r="87" spans="1:6">
      <c r="A87" s="4" t="s">
        <v>59</v>
      </c>
      <c r="B87" s="24">
        <v>280000</v>
      </c>
      <c r="C87" s="29">
        <v>1835110</v>
      </c>
      <c r="D87" s="39">
        <v>627120</v>
      </c>
      <c r="E87" s="39">
        <f t="shared" si="1"/>
        <v>2462230</v>
      </c>
      <c r="F87" s="39">
        <v>2145605</v>
      </c>
    </row>
    <row r="88" spans="1:6">
      <c r="A88" s="4" t="s">
        <v>93</v>
      </c>
      <c r="B88" s="24"/>
      <c r="C88" s="29">
        <v>44250</v>
      </c>
      <c r="D88" s="39">
        <v>0</v>
      </c>
      <c r="E88" s="39">
        <f t="shared" si="1"/>
        <v>44250</v>
      </c>
      <c r="F88" s="39">
        <v>53100</v>
      </c>
    </row>
    <row r="89" spans="1:6">
      <c r="A89" s="4" t="s">
        <v>94</v>
      </c>
      <c r="B89" s="24"/>
      <c r="C89" s="29">
        <v>0</v>
      </c>
      <c r="D89" s="39">
        <v>64830</v>
      </c>
      <c r="E89" s="39">
        <f t="shared" si="1"/>
        <v>64830</v>
      </c>
      <c r="F89" s="39">
        <v>64830</v>
      </c>
    </row>
    <row r="90" spans="1:6">
      <c r="A90" s="5" t="s">
        <v>60</v>
      </c>
      <c r="B90" s="19">
        <v>118092790</v>
      </c>
      <c r="C90" s="32">
        <f>SUM(C91:C92)</f>
        <v>118092790</v>
      </c>
      <c r="D90" s="39">
        <f>SUM(D91:D92)</f>
        <v>0</v>
      </c>
      <c r="E90" s="36">
        <f t="shared" si="1"/>
        <v>118092790</v>
      </c>
      <c r="F90" s="36">
        <f>SUM(F91:F92)</f>
        <v>157928627</v>
      </c>
    </row>
    <row r="91" spans="1:6">
      <c r="A91" s="14" t="s">
        <v>61</v>
      </c>
      <c r="B91" s="33">
        <v>27000000</v>
      </c>
      <c r="C91" s="29">
        <v>27000000</v>
      </c>
      <c r="D91" s="39">
        <v>0</v>
      </c>
      <c r="E91" s="39">
        <f t="shared" si="1"/>
        <v>27000000</v>
      </c>
      <c r="F91" s="39">
        <v>23997503</v>
      </c>
    </row>
    <row r="92" spans="1:6">
      <c r="A92" s="15" t="s">
        <v>62</v>
      </c>
      <c r="B92" s="24">
        <v>91092790</v>
      </c>
      <c r="C92" s="29">
        <v>91092790</v>
      </c>
      <c r="D92" s="39">
        <v>0</v>
      </c>
      <c r="E92" s="39">
        <f t="shared" si="1"/>
        <v>91092790</v>
      </c>
      <c r="F92" s="39">
        <v>133931124</v>
      </c>
    </row>
    <row r="93" spans="1:6">
      <c r="A93" s="5" t="s">
        <v>63</v>
      </c>
      <c r="B93" s="19"/>
      <c r="C93" s="29">
        <f>SUM(C94:C95)</f>
        <v>0</v>
      </c>
      <c r="D93" s="39">
        <f>SUM(D94:D95)</f>
        <v>0</v>
      </c>
      <c r="E93" s="39">
        <f t="shared" si="1"/>
        <v>0</v>
      </c>
      <c r="F93" s="36">
        <f>SUM(F94:F95)</f>
        <v>300000</v>
      </c>
    </row>
    <row r="94" spans="1:6">
      <c r="A94" s="4" t="s">
        <v>64</v>
      </c>
      <c r="B94" s="24"/>
      <c r="C94" s="29">
        <v>0</v>
      </c>
      <c r="D94" s="39">
        <v>0</v>
      </c>
      <c r="E94" s="39">
        <f t="shared" si="1"/>
        <v>0</v>
      </c>
      <c r="F94" s="39">
        <v>300000</v>
      </c>
    </row>
    <row r="95" spans="1:6">
      <c r="A95" s="4" t="s">
        <v>65</v>
      </c>
      <c r="B95" s="24"/>
      <c r="C95" s="29">
        <v>0</v>
      </c>
      <c r="D95" s="39">
        <v>0</v>
      </c>
      <c r="E95" s="39">
        <f t="shared" si="1"/>
        <v>0</v>
      </c>
      <c r="F95" s="39">
        <v>0</v>
      </c>
    </row>
    <row r="96" spans="1:6">
      <c r="A96" s="5" t="s">
        <v>66</v>
      </c>
      <c r="B96" s="19">
        <v>22579379</v>
      </c>
      <c r="C96" s="32">
        <f>SUM(C97:C98)</f>
        <v>25829562</v>
      </c>
      <c r="D96" s="36">
        <f>SUM(D97:D98)</f>
        <v>1384182</v>
      </c>
      <c r="E96" s="36">
        <f t="shared" si="1"/>
        <v>27213744</v>
      </c>
      <c r="F96" s="36">
        <f>SUM(F97:F98)</f>
        <v>0</v>
      </c>
    </row>
    <row r="97" spans="1:6">
      <c r="A97" s="4" t="s">
        <v>67</v>
      </c>
      <c r="B97" s="24"/>
      <c r="C97" s="29">
        <v>3250183</v>
      </c>
      <c r="D97" s="39">
        <v>1384182</v>
      </c>
      <c r="E97" s="39">
        <f t="shared" si="1"/>
        <v>4634365</v>
      </c>
      <c r="F97" s="39">
        <v>0</v>
      </c>
    </row>
    <row r="98" spans="1:6">
      <c r="A98" s="4" t="s">
        <v>68</v>
      </c>
      <c r="B98" s="24">
        <v>22579379</v>
      </c>
      <c r="C98" s="29">
        <v>22579379</v>
      </c>
      <c r="D98" s="39">
        <v>0</v>
      </c>
      <c r="E98" s="39">
        <f t="shared" si="1"/>
        <v>22579379</v>
      </c>
      <c r="F98" s="39">
        <v>0</v>
      </c>
    </row>
    <row r="99" spans="1:6">
      <c r="A99" s="5" t="s">
        <v>69</v>
      </c>
      <c r="B99" s="19">
        <v>0</v>
      </c>
      <c r="C99" s="29">
        <v>0</v>
      </c>
      <c r="D99" s="39">
        <v>0</v>
      </c>
      <c r="E99" s="39">
        <f t="shared" si="1"/>
        <v>0</v>
      </c>
      <c r="F99" s="36">
        <v>0</v>
      </c>
    </row>
    <row r="100" spans="1:6">
      <c r="A100" s="5" t="s">
        <v>70</v>
      </c>
      <c r="B100" s="19">
        <v>223439046</v>
      </c>
      <c r="C100" s="32">
        <f>C68+C73+C83+C90+C93+C96+C99</f>
        <v>231432898</v>
      </c>
      <c r="D100" s="36">
        <f>D68+D73+D83+D90+D93+D96+D99</f>
        <v>2943083</v>
      </c>
      <c r="E100" s="36">
        <f t="shared" si="1"/>
        <v>234375981</v>
      </c>
      <c r="F100" s="36">
        <f>F68+F73+F83+F90+F93+F96+F99</f>
        <v>233133883</v>
      </c>
    </row>
  </sheetData>
  <phoneticPr fontId="24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Munka1</vt:lpstr>
    </vt:vector>
  </TitlesOfParts>
  <Company>The 609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2013-10-25T08:02:14Z</cp:lastPrinted>
  <dcterms:created xsi:type="dcterms:W3CDTF">2013-10-24T06:18:23Z</dcterms:created>
  <dcterms:modified xsi:type="dcterms:W3CDTF">2013-11-25T13:06:31Z</dcterms:modified>
</cp:coreProperties>
</file>