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firstSheet="11" activeTab="14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finanszírozás" sheetId="14" r:id="rId14"/>
    <sheet name="beruházások felújítások" sheetId="15" r:id="rId15"/>
    <sheet name="tartalékok" sheetId="16" r:id="rId16"/>
  </sheets>
  <externalReferences>
    <externalReference r:id="rId19"/>
  </externalReferences>
  <definedNames>
    <definedName name="_xlnm.Print_Area" localSheetId="14">'beruházások felújítások'!$A$1:$I$71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3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5">'tartalékok'!$A$1:$D$20</definedName>
  </definedNames>
  <calcPr fullCalcOnLoad="1"/>
</workbook>
</file>

<file path=xl/sharedStrings.xml><?xml version="1.0" encoding="utf-8"?>
<sst xmlns="http://schemas.openxmlformats.org/spreadsheetml/2006/main" count="2685" uniqueCount="527">
  <si>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</si>
  <si>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</si>
  <si>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</si>
  <si>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</si>
  <si>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</si>
  <si>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</si>
  <si>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</si>
  <si>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</si>
  <si>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</si>
  <si>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</si>
  <si>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</si>
  <si>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</si>
  <si>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</si>
  <si>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</si>
  <si>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</si>
  <si>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</si>
  <si>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</si>
  <si>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</si>
  <si>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</si>
  <si>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</si>
  <si>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</si>
  <si>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</si>
  <si>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MADARÁSZ JÓZSEF VÁROSI KÖNYVTÁR ELŐIRÁNYZATA</t>
  </si>
  <si>
    <t>SÁRBOGÁRD VÁROS ÖNKORMÁNYZAT ELŐIRÁNYZATA</t>
  </si>
  <si>
    <t>Számítástechnikai eszköz, szoftver beszerzés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</si>
  <si>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</si>
  <si>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</si>
  <si>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</si>
  <si>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</si>
  <si>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</si>
  <si>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</si>
  <si>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</si>
  <si>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</si>
  <si>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</si>
  <si>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</si>
  <si>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</si>
  <si>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</si>
  <si>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</si>
  <si>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</si>
  <si>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</si>
  <si>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</si>
  <si>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</si>
  <si>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</si>
  <si>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</si>
  <si>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</si>
  <si>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</si>
  <si>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</si>
  <si>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</si>
  <si>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</si>
  <si>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</si>
  <si>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</si>
  <si>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</si>
  <si>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</si>
  <si>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</si>
  <si>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</si>
  <si>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</si>
  <si>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</si>
  <si>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</si>
  <si>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</si>
  <si>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</si>
  <si>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</si>
  <si>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</si>
  <si>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</si>
  <si>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</si>
  <si>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</si>
  <si>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</si>
  <si>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</si>
  <si>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</si>
  <si>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</si>
  <si>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</si>
  <si>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</si>
  <si>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</si>
  <si>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</si>
  <si>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</si>
  <si>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</si>
  <si>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</si>
  <si>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</si>
  <si>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</si>
  <si>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</si>
  <si>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</si>
  <si>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</si>
  <si>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</si>
  <si>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</si>
  <si>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</si>
  <si>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</si>
  <si>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</si>
  <si>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</si>
  <si>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</si>
  <si>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</si>
  <si>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</si>
  <si>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</si>
  <si>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</si>
  <si>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</si>
  <si>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</si>
  <si>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</si>
  <si>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</si>
  <si>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</si>
  <si>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</si>
  <si>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</si>
  <si>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</si>
  <si>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</si>
  <si>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</si>
  <si>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</si>
  <si>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</si>
  <si>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</si>
  <si>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</si>
  <si>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</si>
  <si>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</si>
  <si>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</si>
  <si>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</si>
  <si>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</si>
  <si>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</si>
  <si>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</si>
  <si>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</si>
  <si>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</si>
  <si>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</si>
  <si>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</si>
  <si>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</si>
  <si>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</si>
  <si>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</si>
  <si>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</si>
  <si>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</si>
  <si>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</si>
  <si>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</si>
  <si>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</si>
  <si>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</si>
  <si>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</si>
  <si>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</si>
  <si>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</si>
  <si>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</si>
  <si>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</si>
  <si>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</si>
  <si>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</si>
  <si>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</si>
  <si>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</si>
  <si>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</si>
  <si>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</si>
  <si>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</si>
  <si>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</si>
  <si>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</si>
  <si>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</si>
  <si>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</si>
  <si>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</si>
  <si>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</si>
  <si>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</si>
  <si>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</si>
  <si>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</si>
  <si>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</si>
  <si>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</si>
  <si>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</si>
  <si>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</si>
  <si>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</si>
  <si>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</si>
  <si>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</si>
  <si>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</si>
  <si>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</si>
  <si>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</si>
  <si>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</si>
  <si>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</si>
  <si>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</si>
  <si>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</si>
  <si>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</si>
  <si>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</si>
  <si>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</si>
  <si>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</si>
  <si>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</si>
  <si>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</si>
  <si>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</si>
  <si>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</si>
  <si>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</si>
  <si>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</si>
  <si>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</si>
  <si>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</si>
  <si>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</si>
  <si>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</si>
  <si>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</si>
  <si>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</si>
  <si>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</si>
  <si>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</si>
  <si>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</si>
  <si>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</si>
  <si>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</si>
  <si>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</si>
  <si>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</si>
  <si>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</si>
  <si>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</si>
  <si>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</si>
  <si>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</si>
  <si>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</si>
  <si>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</si>
  <si>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</si>
  <si>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</si>
  <si>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</si>
  <si>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</si>
  <si>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</si>
  <si>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</si>
  <si>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</si>
  <si>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</si>
  <si>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</si>
  <si>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</si>
  <si>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</si>
  <si>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</si>
  <si>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</si>
  <si>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</si>
  <si>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</si>
  <si>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</si>
  <si>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</si>
  <si>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</si>
  <si>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</si>
  <si>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</si>
  <si>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</si>
  <si>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</si>
  <si>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</si>
  <si>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</si>
  <si>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</si>
  <si>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</si>
  <si>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</si>
  <si>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</si>
  <si>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</si>
  <si>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</si>
  <si>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</si>
  <si>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</si>
  <si>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</si>
  <si>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</si>
  <si>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</si>
  <si>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</si>
  <si>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</si>
  <si>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</si>
  <si>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</si>
  <si>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</si>
  <si>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</si>
  <si>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</si>
  <si>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</si>
  <si>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</si>
  <si>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</si>
  <si>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</si>
  <si>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</si>
  <si>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</si>
  <si>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</si>
  <si>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</si>
  <si>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</si>
  <si>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</si>
  <si>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</si>
  <si>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</si>
  <si>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</si>
  <si>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</si>
  <si>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</si>
  <si>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</si>
  <si>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</si>
  <si>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</si>
  <si>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</si>
  <si>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</si>
  <si>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</si>
  <si>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</si>
  <si>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</si>
  <si>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</si>
  <si>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</si>
  <si>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</si>
  <si>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</si>
  <si>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</si>
  <si>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</si>
  <si>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</si>
  <si>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</si>
  <si>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</si>
  <si>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</si>
  <si>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</si>
  <si>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</si>
  <si>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</si>
  <si>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</si>
  <si>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</si>
  <si>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</si>
  <si>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</si>
  <si>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</si>
  <si>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</si>
  <si>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</si>
  <si>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</si>
  <si>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</si>
  <si>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</si>
  <si>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</si>
  <si>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</si>
  <si>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</si>
  <si>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</si>
  <si>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</si>
  <si>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</si>
  <si>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</si>
  <si>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</si>
  <si>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</si>
  <si>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</si>
  <si>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</si>
  <si>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</si>
  <si>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</si>
  <si>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</si>
  <si>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</si>
  <si>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</si>
  <si>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</si>
  <si>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</si>
  <si>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</si>
  <si>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</si>
  <si>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</si>
  <si>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</si>
  <si>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</si>
  <si>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</si>
  <si>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</si>
  <si>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</si>
  <si>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</si>
  <si>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</si>
  <si>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</si>
  <si>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</si>
  <si>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</si>
  <si>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</si>
  <si>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</si>
  <si>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</si>
  <si>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</si>
  <si>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</si>
  <si>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</si>
  <si>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</si>
  <si>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</si>
  <si>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</si>
  <si>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</si>
  <si>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</si>
  <si>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</si>
  <si>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</si>
  <si>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</si>
  <si>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</si>
  <si>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</si>
  <si>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</si>
  <si>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</si>
  <si>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</si>
  <si>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</si>
  <si>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</si>
  <si>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</si>
  <si>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</si>
  <si>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</si>
  <si>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</si>
  <si>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</si>
  <si>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</si>
  <si>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</si>
  <si>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</si>
  <si>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</si>
  <si>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</si>
  <si>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</si>
  <si>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</si>
  <si>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</si>
  <si>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</si>
  <si>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</si>
  <si>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</si>
  <si>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</si>
  <si>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</si>
  <si>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</si>
  <si>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</si>
  <si>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</si>
  <si>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</si>
  <si>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</si>
  <si>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</si>
  <si>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</si>
  <si>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</si>
  <si>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</si>
  <si>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</si>
  <si>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</si>
  <si>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</si>
  <si>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</si>
  <si>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</si>
  <si>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</si>
  <si>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</si>
  <si>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</si>
  <si>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</si>
  <si>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</si>
  <si>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</si>
  <si>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</si>
  <si>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</si>
  <si>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</si>
  <si>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</si>
  <si>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</si>
  <si>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</si>
  <si>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</si>
  <si>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</si>
  <si>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</si>
  <si>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</si>
  <si>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</si>
  <si>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</si>
  <si>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</si>
  <si>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</si>
  <si>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</si>
  <si>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</si>
  <si>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</si>
  <si>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</si>
  <si>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</si>
  <si>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</si>
  <si>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</si>
  <si>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</si>
  <si>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</si>
  <si>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</si>
  <si>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</si>
  <si>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</si>
  <si>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</si>
  <si>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</si>
  <si>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</si>
  <si>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</si>
  <si>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</si>
  <si>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</si>
  <si>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</si>
  <si>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</si>
  <si>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</si>
  <si>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</si>
  <si>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</si>
  <si>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</si>
  <si>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</si>
  <si>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</si>
  <si>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</si>
  <si>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</si>
  <si>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</si>
  <si>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</si>
  <si>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</si>
  <si>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</si>
  <si>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</si>
  <si>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</si>
  <si>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</si>
  <si>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</si>
  <si>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</si>
  <si>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</si>
  <si>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</si>
  <si>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</si>
  <si>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</si>
  <si>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</si>
  <si>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</si>
  <si>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</si>
  <si>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</si>
  <si>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</si>
  <si>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</si>
  <si>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</si>
  <si>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</si>
  <si>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</si>
  <si>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</si>
  <si>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</si>
  <si>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</si>
  <si>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</si>
  <si>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</si>
  <si>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</si>
  <si>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</si>
  <si>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</si>
  <si>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</si>
  <si>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</si>
  <si>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</si>
  <si>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</si>
  <si>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</si>
  <si>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</si>
  <si>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</si>
  <si>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</si>
  <si>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</si>
  <si>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</si>
  <si>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</si>
  <si>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</si>
  <si>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</si>
  <si>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</si>
  <si>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</si>
  <si>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</si>
  <si>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</si>
  <si>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</si>
  <si>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</si>
  <si>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</si>
  <si>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</si>
  <si>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</si>
  <si>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</si>
  <si>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</si>
  <si>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</si>
  <si>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</si>
  <si>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</si>
  <si>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</si>
  <si>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</si>
  <si>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</si>
  <si>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</si>
  <si>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</si>
  <si>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</si>
  <si>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</si>
  <si>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</si>
  <si>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</si>
  <si>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</si>
  <si>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</si>
  <si>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</si>
  <si>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</si>
  <si>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</si>
  <si>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</si>
  <si>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</si>
  <si>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</si>
  <si>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</si>
  <si>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</si>
  <si>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</si>
  <si>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</si>
  <si>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</si>
  <si>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</si>
  <si>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</si>
  <si>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</si>
  <si>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</si>
  <si>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</si>
  <si>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Sárbogárdi Hársfavirág Bölcsőde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</si>
  <si>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</si>
  <si>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</si>
  <si>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</si>
  <si>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</si>
  <si>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</si>
  <si>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</si>
  <si>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</si>
  <si>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</si>
  <si>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</si>
  <si>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</si>
  <si>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</si>
  <si>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</si>
  <si>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</si>
  <si>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</si>
  <si>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</si>
  <si>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</si>
  <si>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</si>
  <si>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</si>
  <si>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</si>
  <si>
    <t>Lakáscélú hely. Felújítása</t>
  </si>
  <si>
    <t>Képviselőtest.tiszteletdíj emelés</t>
  </si>
  <si>
    <t>polgármester illetményenek emelése</t>
  </si>
  <si>
    <t>étkezési program díja</t>
  </si>
  <si>
    <t>műfüves pálya karbantart.ktg</t>
  </si>
  <si>
    <t>Közbeszerzési díj energiahaték.pály.</t>
  </si>
  <si>
    <t>Általános tartalékok május</t>
  </si>
  <si>
    <t>Általános tartalékok június</t>
  </si>
  <si>
    <t>Élelmezési program beszerzés</t>
  </si>
  <si>
    <t>Zengő Óvoda 2015. évi költségvetése</t>
  </si>
  <si>
    <t>ZENGŐ ÓVODA ELŐIRÁNYZATA</t>
  </si>
  <si>
    <t>Sárbogárdi Polgármesteri Hivatal 2015. évi költségvetése</t>
  </si>
  <si>
    <t>SÁRBOGÁRDI POLGÁRMESTERI HIVATAL ELŐIRÁNYZATA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</si>
</sst>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7" fillId="0" borderId="10" xfId="0" applyFont="1" applyFill="1" applyBorder="1" applyAlignment="1">
      <alignment horizontal="left" wrapText="1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mariann\Documents\rendeletm&#243;dos&#237;t&#225;s%202015\m&#225;jusi%20rendeletm&#243;d\k&#246;lts&#233;gvet&#233;s%20t&#225;bl&#225;k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beruházások felújítások"/>
      <sheetName val="tartalékok"/>
      <sheetName val="létszám"/>
    </sheetNames>
    <sheetDataSet>
      <sheetData sheetId="6">
        <row r="74">
          <cell r="C74">
            <v>329075</v>
          </cell>
        </row>
        <row r="97">
          <cell r="C97">
            <v>230</v>
          </cell>
        </row>
      </sheetData>
      <sheetData sheetId="8">
        <row r="74">
          <cell r="C74">
            <v>151875</v>
          </cell>
          <cell r="E74">
            <v>48247</v>
          </cell>
        </row>
        <row r="97">
          <cell r="C97">
            <v>2907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49" t="s">
        <v>475</v>
      </c>
      <c r="B1" s="150"/>
      <c r="C1" s="150"/>
      <c r="D1" s="150"/>
      <c r="E1" s="150"/>
      <c r="F1" s="150"/>
      <c r="G1" s="150"/>
    </row>
    <row r="2" spans="1:7" ht="24" customHeight="1">
      <c r="A2" s="151" t="s">
        <v>367</v>
      </c>
      <c r="B2" s="150"/>
      <c r="C2" s="150"/>
      <c r="D2" s="150"/>
      <c r="E2" s="150"/>
      <c r="F2" s="150"/>
      <c r="G2" s="150"/>
    </row>
    <row r="3" ht="15">
      <c r="G3" s="63" t="s">
        <v>293</v>
      </c>
    </row>
    <row r="4" spans="1:12" ht="60">
      <c r="A4" s="23"/>
      <c r="B4" s="56" t="s">
        <v>476</v>
      </c>
      <c r="C4" s="56" t="s">
        <v>41</v>
      </c>
      <c r="D4" s="56" t="s">
        <v>42</v>
      </c>
      <c r="E4" s="56" t="s">
        <v>36</v>
      </c>
      <c r="F4" s="56" t="s">
        <v>37</v>
      </c>
      <c r="G4" s="38" t="s">
        <v>51</v>
      </c>
      <c r="H4" s="3"/>
      <c r="I4" s="3"/>
      <c r="J4" s="3"/>
      <c r="K4" s="3"/>
      <c r="L4" s="3"/>
    </row>
    <row r="5" spans="1:12" ht="15">
      <c r="A5" s="60" t="s">
        <v>54</v>
      </c>
      <c r="B5" s="105">
        <v>13911</v>
      </c>
      <c r="C5" s="105">
        <v>13970</v>
      </c>
      <c r="D5" s="105">
        <v>170301</v>
      </c>
      <c r="E5" s="105">
        <v>115875</v>
      </c>
      <c r="F5" s="105">
        <v>217161</v>
      </c>
      <c r="G5" s="105">
        <f aca="true" t="shared" si="0" ref="G5:G11">SUM(B5:F5)</f>
        <v>531218</v>
      </c>
      <c r="H5" s="3"/>
      <c r="I5" s="3"/>
      <c r="J5" s="3"/>
      <c r="K5" s="3"/>
      <c r="L5" s="3"/>
    </row>
    <row r="6" spans="1:12" ht="15">
      <c r="A6" s="38" t="s">
        <v>55</v>
      </c>
      <c r="B6" s="105">
        <v>3700</v>
      </c>
      <c r="C6" s="105">
        <v>3795</v>
      </c>
      <c r="D6" s="105">
        <v>48945</v>
      </c>
      <c r="E6" s="105">
        <v>33343</v>
      </c>
      <c r="F6" s="105">
        <v>36155</v>
      </c>
      <c r="G6" s="105">
        <f t="shared" si="0"/>
        <v>125938</v>
      </c>
      <c r="H6" s="3"/>
      <c r="I6" s="3"/>
      <c r="J6" s="3"/>
      <c r="K6" s="3"/>
      <c r="L6" s="3"/>
    </row>
    <row r="7" spans="1:12" ht="15">
      <c r="A7" s="38" t="s">
        <v>56</v>
      </c>
      <c r="B7" s="105">
        <v>5903</v>
      </c>
      <c r="C7" s="105">
        <v>14140</v>
      </c>
      <c r="D7" s="105">
        <v>109677</v>
      </c>
      <c r="E7" s="105">
        <v>50804</v>
      </c>
      <c r="F7" s="105">
        <v>328326</v>
      </c>
      <c r="G7" s="105">
        <f t="shared" si="0"/>
        <v>508850</v>
      </c>
      <c r="H7" s="3"/>
      <c r="I7" s="3"/>
      <c r="J7" s="3"/>
      <c r="K7" s="3"/>
      <c r="L7" s="3"/>
    </row>
    <row r="8" spans="1:12" ht="15">
      <c r="A8" s="38" t="s">
        <v>57</v>
      </c>
      <c r="B8" s="105"/>
      <c r="C8" s="105"/>
      <c r="D8" s="105"/>
      <c r="E8" s="105"/>
      <c r="F8" s="105">
        <v>88210</v>
      </c>
      <c r="G8" s="105">
        <f t="shared" si="0"/>
        <v>88210</v>
      </c>
      <c r="H8" s="3"/>
      <c r="I8" s="3"/>
      <c r="J8" s="3"/>
      <c r="K8" s="3"/>
      <c r="L8" s="3"/>
    </row>
    <row r="9" spans="1:12" ht="15">
      <c r="A9" s="38" t="s">
        <v>58</v>
      </c>
      <c r="B9" s="105">
        <v>15</v>
      </c>
      <c r="C9" s="105">
        <v>58</v>
      </c>
      <c r="D9" s="105">
        <v>152</v>
      </c>
      <c r="E9" s="105">
        <v>100</v>
      </c>
      <c r="F9" s="105">
        <v>340649</v>
      </c>
      <c r="G9" s="105">
        <f>SUM(B9:F9)</f>
        <v>340974</v>
      </c>
      <c r="H9" s="3"/>
      <c r="I9" s="3"/>
      <c r="J9" s="3"/>
      <c r="K9" s="3"/>
      <c r="L9" s="3"/>
    </row>
    <row r="10" spans="1:12" ht="15">
      <c r="A10" s="38" t="s">
        <v>59</v>
      </c>
      <c r="B10" s="105">
        <v>64</v>
      </c>
      <c r="C10" s="105">
        <v>900</v>
      </c>
      <c r="D10" s="105">
        <v>230</v>
      </c>
      <c r="E10" s="105">
        <v>2907</v>
      </c>
      <c r="F10" s="105">
        <v>45233</v>
      </c>
      <c r="G10" s="105">
        <f t="shared" si="0"/>
        <v>49334</v>
      </c>
      <c r="H10" s="3"/>
      <c r="I10" s="3"/>
      <c r="J10" s="3"/>
      <c r="K10" s="3"/>
      <c r="L10" s="3"/>
    </row>
    <row r="11" spans="1:12" ht="15">
      <c r="A11" s="38" t="s">
        <v>60</v>
      </c>
      <c r="B11" s="105"/>
      <c r="C11" s="105"/>
      <c r="D11" s="105"/>
      <c r="E11" s="105"/>
      <c r="F11" s="105">
        <v>20360</v>
      </c>
      <c r="G11" s="105">
        <f t="shared" si="0"/>
        <v>20360</v>
      </c>
      <c r="H11" s="3"/>
      <c r="I11" s="3"/>
      <c r="J11" s="3"/>
      <c r="K11" s="3"/>
      <c r="L11" s="3"/>
    </row>
    <row r="12" spans="1:12" ht="15">
      <c r="A12" s="38" t="s">
        <v>61</v>
      </c>
      <c r="B12" s="105"/>
      <c r="C12" s="105"/>
      <c r="D12" s="105"/>
      <c r="E12" s="105"/>
      <c r="F12" s="105">
        <v>3380</v>
      </c>
      <c r="G12" s="105">
        <f>F12-C17-E17</f>
        <v>3380</v>
      </c>
      <c r="H12" s="3"/>
      <c r="I12" s="3"/>
      <c r="J12" s="3"/>
      <c r="K12" s="3"/>
      <c r="L12" s="3"/>
    </row>
    <row r="13" spans="1:12" ht="15">
      <c r="A13" s="39" t="s">
        <v>53</v>
      </c>
      <c r="B13" s="106">
        <f aca="true" t="shared" si="1" ref="B13:G13">SUM(B5:B12)</f>
        <v>23593</v>
      </c>
      <c r="C13" s="106">
        <f t="shared" si="1"/>
        <v>32863</v>
      </c>
      <c r="D13" s="106">
        <f t="shared" si="1"/>
        <v>329305</v>
      </c>
      <c r="E13" s="106">
        <f t="shared" si="1"/>
        <v>203029</v>
      </c>
      <c r="F13" s="106">
        <f t="shared" si="1"/>
        <v>1079474</v>
      </c>
      <c r="G13" s="107">
        <f t="shared" si="1"/>
        <v>1668264</v>
      </c>
      <c r="H13" s="3"/>
      <c r="I13" s="3"/>
      <c r="J13" s="3"/>
      <c r="K13" s="3"/>
      <c r="L13" s="3"/>
    </row>
    <row r="14" spans="1:12" ht="15">
      <c r="A14" s="39" t="s">
        <v>62</v>
      </c>
      <c r="B14" s="105"/>
      <c r="C14" s="105"/>
      <c r="D14" s="105"/>
      <c r="E14" s="105"/>
      <c r="F14" s="105">
        <f>SUM(B26+C26+D26+E26)</f>
        <v>536006</v>
      </c>
      <c r="G14" s="105"/>
      <c r="H14" s="3"/>
      <c r="I14" s="3"/>
      <c r="J14" s="3"/>
      <c r="K14" s="3"/>
      <c r="L14" s="3"/>
    </row>
    <row r="15" spans="1:12" ht="15">
      <c r="A15" s="55" t="s">
        <v>451</v>
      </c>
      <c r="B15" s="108">
        <f>SUM(B13)</f>
        <v>23593</v>
      </c>
      <c r="C15" s="108">
        <f>SUM(C13)</f>
        <v>32863</v>
      </c>
      <c r="D15" s="108">
        <f>SUM(D13:D14)</f>
        <v>329305</v>
      </c>
      <c r="E15" s="108">
        <f>SUM(E13:E14)</f>
        <v>203029</v>
      </c>
      <c r="F15" s="108">
        <f>SUM(F13:F14)</f>
        <v>1615480</v>
      </c>
      <c r="G15" s="108">
        <f>SUM(G13,G14)</f>
        <v>1668264</v>
      </c>
      <c r="H15" s="3"/>
      <c r="I15" s="3"/>
      <c r="J15" s="3"/>
      <c r="K15" s="3"/>
      <c r="L15" s="3"/>
    </row>
    <row r="16" spans="1:12" ht="15">
      <c r="A16" s="38" t="s">
        <v>64</v>
      </c>
      <c r="B16" s="105"/>
      <c r="C16" s="105"/>
      <c r="D16" s="105"/>
      <c r="E16" s="105"/>
      <c r="F16" s="105">
        <v>1076916</v>
      </c>
      <c r="G16" s="105">
        <f>SUM(F16)</f>
        <v>1076916</v>
      </c>
      <c r="H16" s="3"/>
      <c r="I16" s="3"/>
      <c r="J16" s="3"/>
      <c r="K16" s="3"/>
      <c r="L16" s="3"/>
    </row>
    <row r="17" spans="1:12" ht="15">
      <c r="A17" s="38" t="s">
        <v>65</v>
      </c>
      <c r="B17" s="105"/>
      <c r="C17" s="105"/>
      <c r="D17" s="105"/>
      <c r="E17" s="105"/>
      <c r="F17" s="105">
        <v>15486</v>
      </c>
      <c r="G17" s="105">
        <f>F17</f>
        <v>15486</v>
      </c>
      <c r="H17" s="3"/>
      <c r="I17" s="3"/>
      <c r="J17" s="3"/>
      <c r="K17" s="3"/>
      <c r="L17" s="3"/>
    </row>
    <row r="18" spans="1:12" ht="15">
      <c r="A18" s="38" t="s">
        <v>66</v>
      </c>
      <c r="B18" s="105"/>
      <c r="C18" s="105"/>
      <c r="D18" s="105"/>
      <c r="E18" s="105">
        <v>150</v>
      </c>
      <c r="F18" s="105">
        <v>282905</v>
      </c>
      <c r="G18" s="105">
        <f>SUM(E18:F18)</f>
        <v>283055</v>
      </c>
      <c r="H18" s="3"/>
      <c r="I18" s="3"/>
      <c r="J18" s="3"/>
      <c r="K18" s="3"/>
      <c r="L18" s="3"/>
    </row>
    <row r="19" spans="1:12" ht="15">
      <c r="A19" s="38" t="s">
        <v>67</v>
      </c>
      <c r="B19" s="105">
        <v>1892</v>
      </c>
      <c r="C19" s="105">
        <v>2615</v>
      </c>
      <c r="D19" s="105">
        <v>22818</v>
      </c>
      <c r="E19" s="105">
        <v>12027</v>
      </c>
      <c r="F19" s="105">
        <v>94412</v>
      </c>
      <c r="G19" s="105">
        <f>SUM(B19:F19)</f>
        <v>133764</v>
      </c>
      <c r="H19" s="3"/>
      <c r="I19" s="3"/>
      <c r="J19" s="3"/>
      <c r="K19" s="3"/>
      <c r="L19" s="3"/>
    </row>
    <row r="20" spans="1:12" ht="15">
      <c r="A20" s="38" t="s">
        <v>68</v>
      </c>
      <c r="B20" s="105"/>
      <c r="C20" s="105"/>
      <c r="D20" s="105"/>
      <c r="E20" s="105"/>
      <c r="F20" s="105">
        <v>10808</v>
      </c>
      <c r="G20" s="105">
        <f>SUM(B20:F20)</f>
        <v>10808</v>
      </c>
      <c r="H20" s="3"/>
      <c r="I20" s="3"/>
      <c r="J20" s="3"/>
      <c r="K20" s="3"/>
      <c r="L20" s="3"/>
    </row>
    <row r="21" spans="1:12" ht="15">
      <c r="A21" s="38" t="s">
        <v>69</v>
      </c>
      <c r="B21" s="105"/>
      <c r="C21" s="105"/>
      <c r="D21" s="105"/>
      <c r="E21" s="105"/>
      <c r="F21" s="105"/>
      <c r="G21" s="105">
        <f>SUM(B21:F21)</f>
        <v>0</v>
      </c>
      <c r="H21" s="3"/>
      <c r="I21" s="3"/>
      <c r="J21" s="3"/>
      <c r="K21" s="3"/>
      <c r="L21" s="3"/>
    </row>
    <row r="22" spans="1:12" ht="15">
      <c r="A22" s="38" t="s">
        <v>70</v>
      </c>
      <c r="B22" s="105"/>
      <c r="C22" s="105"/>
      <c r="D22" s="105"/>
      <c r="E22" s="105"/>
      <c r="F22" s="105">
        <v>4000</v>
      </c>
      <c r="G22" s="105">
        <f>SUM(B22:F22)</f>
        <v>4000</v>
      </c>
      <c r="H22" s="3"/>
      <c r="I22" s="3"/>
      <c r="J22" s="3"/>
      <c r="K22" s="3"/>
      <c r="L22" s="3"/>
    </row>
    <row r="23" spans="1:12" ht="15">
      <c r="A23" s="39" t="s">
        <v>63</v>
      </c>
      <c r="B23" s="106">
        <f aca="true" t="shared" si="2" ref="B23:G23">SUM(B16:B22)</f>
        <v>1892</v>
      </c>
      <c r="C23" s="106">
        <f t="shared" si="2"/>
        <v>2615</v>
      </c>
      <c r="D23" s="106">
        <f t="shared" si="2"/>
        <v>22818</v>
      </c>
      <c r="E23" s="106">
        <f t="shared" si="2"/>
        <v>12177</v>
      </c>
      <c r="F23" s="106">
        <f t="shared" si="2"/>
        <v>1484527</v>
      </c>
      <c r="G23" s="106">
        <f t="shared" si="2"/>
        <v>1524029</v>
      </c>
      <c r="H23" s="3"/>
      <c r="I23" s="3"/>
      <c r="J23" s="3"/>
      <c r="K23" s="3"/>
      <c r="L23" s="3"/>
    </row>
    <row r="24" spans="1:12" ht="15">
      <c r="A24" s="39" t="s">
        <v>71</v>
      </c>
      <c r="B24" s="107">
        <f>B25+B26</f>
        <v>21701</v>
      </c>
      <c r="C24" s="107">
        <f>SUM(C25:C27)</f>
        <v>30248</v>
      </c>
      <c r="D24" s="107">
        <f>SUM(D25:D27)</f>
        <v>306487</v>
      </c>
      <c r="E24" s="107">
        <f>SUM(E25:E27)</f>
        <v>190852</v>
      </c>
      <c r="F24" s="107">
        <f>SUM(F25:F27)</f>
        <v>130953</v>
      </c>
      <c r="G24" s="107">
        <f>SUM(G25:G27)</f>
        <v>144235</v>
      </c>
      <c r="H24" s="3"/>
      <c r="I24" s="3"/>
      <c r="J24" s="3"/>
      <c r="K24" s="3"/>
      <c r="L24" s="3"/>
    </row>
    <row r="25" spans="1:12" s="78" customFormat="1" ht="15">
      <c r="A25" s="146" t="s">
        <v>513</v>
      </c>
      <c r="B25" s="110">
        <v>736</v>
      </c>
      <c r="C25" s="110">
        <v>821</v>
      </c>
      <c r="D25" s="110">
        <v>5194</v>
      </c>
      <c r="E25" s="110">
        <v>6531</v>
      </c>
      <c r="F25" s="110">
        <v>115953</v>
      </c>
      <c r="G25" s="111">
        <f>SUM(B25:F25)</f>
        <v>129235</v>
      </c>
      <c r="H25" s="67"/>
      <c r="I25" s="67"/>
      <c r="J25" s="67"/>
      <c r="K25" s="67"/>
      <c r="L25" s="67"/>
    </row>
    <row r="26" spans="1:12" s="78" customFormat="1" ht="15">
      <c r="A26" s="147" t="s">
        <v>499</v>
      </c>
      <c r="B26" s="105">
        <v>20965</v>
      </c>
      <c r="C26" s="105">
        <v>29427</v>
      </c>
      <c r="D26" s="105">
        <v>301293</v>
      </c>
      <c r="E26" s="105">
        <v>184321</v>
      </c>
      <c r="F26" s="105"/>
      <c r="G26" s="111"/>
      <c r="H26" s="67"/>
      <c r="I26" s="67"/>
      <c r="J26" s="67"/>
      <c r="K26" s="67"/>
      <c r="L26" s="67"/>
    </row>
    <row r="27" spans="1:12" s="78" customFormat="1" ht="15">
      <c r="A27" s="147" t="s">
        <v>500</v>
      </c>
      <c r="B27" s="105"/>
      <c r="C27" s="105"/>
      <c r="D27" s="105"/>
      <c r="E27" s="105"/>
      <c r="F27" s="105">
        <v>15000</v>
      </c>
      <c r="G27" s="111">
        <f>SUM(F27)</f>
        <v>15000</v>
      </c>
      <c r="H27" s="67"/>
      <c r="I27" s="67"/>
      <c r="J27" s="67"/>
      <c r="K27" s="67"/>
      <c r="L27" s="67"/>
    </row>
    <row r="28" spans="1:12" ht="15">
      <c r="A28" s="55" t="s">
        <v>452</v>
      </c>
      <c r="B28" s="108">
        <f>SUM(B23:B24)</f>
        <v>23593</v>
      </c>
      <c r="C28" s="108">
        <f>SUM(C23:C24)</f>
        <v>32863</v>
      </c>
      <c r="D28" s="108">
        <f>SUM(D23:D24)</f>
        <v>329305</v>
      </c>
      <c r="E28" s="108">
        <f>SUM(E23:E24)</f>
        <v>203029</v>
      </c>
      <c r="F28" s="108">
        <f>SUM(F23:F24)</f>
        <v>1615480</v>
      </c>
      <c r="G28" s="108">
        <f>SUM(G23,G24)</f>
        <v>1668264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09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24/2015.(VI. 24.)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C100" sqref="C10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474</v>
      </c>
      <c r="B1" s="153"/>
      <c r="C1" s="153"/>
      <c r="D1" s="153"/>
      <c r="E1" s="153"/>
      <c r="F1" s="154"/>
    </row>
    <row r="2" spans="1:6" ht="23.25" customHeight="1">
      <c r="A2" s="151" t="s">
        <v>15</v>
      </c>
      <c r="B2" s="156"/>
      <c r="C2" s="156"/>
      <c r="D2" s="156"/>
      <c r="E2" s="156"/>
      <c r="F2" s="154"/>
    </row>
    <row r="3" ht="18">
      <c r="A3" s="43"/>
    </row>
    <row r="4" ht="15">
      <c r="A4" t="s">
        <v>23</v>
      </c>
    </row>
    <row r="5" spans="1:6" ht="45">
      <c r="A5" s="1" t="s">
        <v>72</v>
      </c>
      <c r="B5" s="2" t="s">
        <v>50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>
        <v>844853</v>
      </c>
      <c r="D12" s="107"/>
      <c r="E12" s="107"/>
      <c r="F12" s="107">
        <f>SUM(C12:E12)</f>
        <v>844853</v>
      </c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>
        <v>232063</v>
      </c>
      <c r="D17" s="111"/>
      <c r="E17" s="111"/>
      <c r="F17" s="111">
        <f>SUM(C17:E17)</f>
        <v>232063</v>
      </c>
    </row>
    <row r="18" spans="1:6" ht="15" customHeight="1">
      <c r="A18" s="35" t="s">
        <v>454</v>
      </c>
      <c r="B18" s="45" t="s">
        <v>264</v>
      </c>
      <c r="C18" s="107">
        <f>SUM(C12:C17)</f>
        <v>1076916</v>
      </c>
      <c r="D18" s="107"/>
      <c r="E18" s="107"/>
      <c r="F18" s="107">
        <f>SUM(F12:F17)</f>
        <v>1076916</v>
      </c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>
        <v>208828</v>
      </c>
      <c r="D25" s="111">
        <v>27224</v>
      </c>
      <c r="E25" s="111">
        <v>948</v>
      </c>
      <c r="F25" s="111">
        <f>SUM(C25:E25)</f>
        <v>237000</v>
      </c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>
        <v>37400</v>
      </c>
      <c r="D28" s="111"/>
      <c r="E28" s="111"/>
      <c r="F28" s="111">
        <f>SUM(C28:E28)</f>
        <v>37400</v>
      </c>
    </row>
    <row r="29" spans="1:6" ht="15" customHeight="1">
      <c r="A29" s="4" t="s">
        <v>430</v>
      </c>
      <c r="B29" s="5" t="s">
        <v>284</v>
      </c>
      <c r="C29" s="111">
        <v>3080</v>
      </c>
      <c r="D29" s="111"/>
      <c r="E29" s="111"/>
      <c r="F29" s="111">
        <f>SUM(C29:E29)</f>
        <v>3080</v>
      </c>
    </row>
    <row r="30" spans="1:6" ht="15" customHeight="1">
      <c r="A30" s="6" t="s">
        <v>2</v>
      </c>
      <c r="B30" s="7" t="s">
        <v>285</v>
      </c>
      <c r="C30" s="135">
        <f>SUM(C25:C29)</f>
        <v>249308</v>
      </c>
      <c r="D30" s="135">
        <f>SUM(D25:D29)</f>
        <v>27224</v>
      </c>
      <c r="E30" s="135">
        <f>SUM(E25:E29)</f>
        <v>948</v>
      </c>
      <c r="F30" s="135">
        <f>SUM(F25:F29)</f>
        <v>277480</v>
      </c>
    </row>
    <row r="31" spans="1:6" ht="15" customHeight="1">
      <c r="A31" s="4" t="s">
        <v>431</v>
      </c>
      <c r="B31" s="5" t="s">
        <v>286</v>
      </c>
      <c r="C31" s="111">
        <v>5425</v>
      </c>
      <c r="D31" s="111"/>
      <c r="E31" s="111"/>
      <c r="F31" s="111">
        <f>SUM(C31:E31)</f>
        <v>5425</v>
      </c>
    </row>
    <row r="32" spans="1:6" ht="15" customHeight="1">
      <c r="A32" s="35" t="s">
        <v>3</v>
      </c>
      <c r="B32" s="45" t="s">
        <v>287</v>
      </c>
      <c r="C32" s="107">
        <f>SUM(C30:C31)</f>
        <v>254733</v>
      </c>
      <c r="D32" s="107">
        <f>SUM(D30:D31)</f>
        <v>27224</v>
      </c>
      <c r="E32" s="107">
        <f>SUM(E30:E31)</f>
        <v>948</v>
      </c>
      <c r="F32" s="107">
        <f>SUM(F30:F31)</f>
        <v>282905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89916</v>
      </c>
      <c r="D43" s="107">
        <v>4496</v>
      </c>
      <c r="E43" s="107"/>
      <c r="F43" s="107">
        <f>SUM(C43:E43)</f>
        <v>94412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>
        <f>SUM(C46:E46)</f>
        <v>0</v>
      </c>
    </row>
    <row r="47" spans="1:6" ht="15" customHeight="1">
      <c r="A47" s="35" t="s">
        <v>6</v>
      </c>
      <c r="B47" s="45" t="s">
        <v>316</v>
      </c>
      <c r="C47" s="107">
        <f>SUM(C44:C46)</f>
        <v>0</v>
      </c>
      <c r="D47" s="107"/>
      <c r="E47" s="107"/>
      <c r="F47" s="107">
        <f>SUM(F44:F46)</f>
        <v>0</v>
      </c>
    </row>
    <row r="48" spans="1:6" ht="15" customHeight="1">
      <c r="A48" s="48" t="s">
        <v>18</v>
      </c>
      <c r="B48" s="90"/>
      <c r="C48" s="107">
        <f>C47+C43+C32+C18</f>
        <v>1421565</v>
      </c>
      <c r="D48" s="107">
        <f>D43+D32+D18</f>
        <v>31720</v>
      </c>
      <c r="E48" s="107">
        <f>E43+E32+E18</f>
        <v>948</v>
      </c>
      <c r="F48" s="107">
        <f>F47+F43+F32+F18</f>
        <v>1454233</v>
      </c>
    </row>
    <row r="49" spans="1:6" ht="15" customHeight="1">
      <c r="A49" s="4" t="s">
        <v>265</v>
      </c>
      <c r="B49" s="5" t="s">
        <v>266</v>
      </c>
      <c r="C49" s="111">
        <v>486</v>
      </c>
      <c r="D49" s="111"/>
      <c r="E49" s="111"/>
      <c r="F49" s="111">
        <f>SUM(C49:E49)</f>
        <v>486</v>
      </c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>
        <v>15000</v>
      </c>
      <c r="D53" s="111"/>
      <c r="E53" s="111"/>
      <c r="F53" s="111">
        <f>SUM(C53:E53)</f>
        <v>15000</v>
      </c>
    </row>
    <row r="54" spans="1:6" ht="15" customHeight="1">
      <c r="A54" s="35" t="s">
        <v>0</v>
      </c>
      <c r="B54" s="45" t="s">
        <v>272</v>
      </c>
      <c r="C54" s="107">
        <f>SUM(C49:C53)</f>
        <v>15486</v>
      </c>
      <c r="D54" s="107"/>
      <c r="E54" s="107"/>
      <c r="F54" s="107">
        <f>SUM(F49:F53)</f>
        <v>15486</v>
      </c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>
        <v>10808</v>
      </c>
      <c r="D56" s="111"/>
      <c r="E56" s="111"/>
      <c r="F56" s="111">
        <f>SUM(C56:E56)</f>
        <v>10808</v>
      </c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>
        <f>SUM(C55:C59)</f>
        <v>10808</v>
      </c>
      <c r="D60" s="107"/>
      <c r="E60" s="107"/>
      <c r="F60" s="107">
        <f>SUM(F55:F59)</f>
        <v>10808</v>
      </c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>
        <v>4000</v>
      </c>
      <c r="D63" s="111"/>
      <c r="E63" s="111"/>
      <c r="F63" s="111">
        <v>4000</v>
      </c>
    </row>
    <row r="64" spans="1:6" ht="15" customHeight="1">
      <c r="A64" s="35" t="s">
        <v>8</v>
      </c>
      <c r="B64" s="45" t="s">
        <v>321</v>
      </c>
      <c r="C64" s="107">
        <f>SUM(C61:C63)</f>
        <v>4000</v>
      </c>
      <c r="D64" s="107"/>
      <c r="E64" s="107"/>
      <c r="F64" s="107">
        <f>SUM(C64:E64)</f>
        <v>4000</v>
      </c>
    </row>
    <row r="65" spans="1:6" ht="15" customHeight="1">
      <c r="A65" s="48" t="s">
        <v>17</v>
      </c>
      <c r="B65" s="91"/>
      <c r="C65" s="107">
        <f>C64+C60+C54</f>
        <v>30294</v>
      </c>
      <c r="D65" s="107">
        <f>D64+D60+D54</f>
        <v>0</v>
      </c>
      <c r="E65" s="107">
        <f>E64+E60+E54</f>
        <v>0</v>
      </c>
      <c r="F65" s="107">
        <f>F64+F60+F54</f>
        <v>30294</v>
      </c>
    </row>
    <row r="66" spans="1:6" ht="15.75">
      <c r="A66" s="42" t="s">
        <v>7</v>
      </c>
      <c r="B66" s="31" t="s">
        <v>322</v>
      </c>
      <c r="C66" s="107">
        <f>C64+C47+C60+C43+C32+C18+C54</f>
        <v>1451859</v>
      </c>
      <c r="D66" s="107">
        <f>D64+D47+D60+D43+D32</f>
        <v>31720</v>
      </c>
      <c r="E66" s="107">
        <f>E64+E47+E60+E43+E32</f>
        <v>948</v>
      </c>
      <c r="F66" s="107">
        <f>F64+F47+F60+F43+F32+F18+F54</f>
        <v>1484527</v>
      </c>
    </row>
    <row r="67" spans="1:6" ht="15.75">
      <c r="A67" s="52" t="s">
        <v>29</v>
      </c>
      <c r="B67" s="51"/>
      <c r="C67" s="111">
        <f>C48-'kiadások működés önkormányzat'!C74</f>
        <v>451733</v>
      </c>
      <c r="D67" s="111">
        <f>D48-'kiadások működés önkormányzat'!D74</f>
        <v>-2639</v>
      </c>
      <c r="E67" s="111">
        <f>E48-'kiadások működés önkormányzat'!E74</f>
        <v>78</v>
      </c>
      <c r="F67" s="111">
        <f>SUM(C67:E67)</f>
        <v>449172</v>
      </c>
    </row>
    <row r="68" spans="1:6" ht="15.75">
      <c r="A68" s="52" t="s">
        <v>30</v>
      </c>
      <c r="B68" s="51"/>
      <c r="C68" s="111">
        <f>C65-'kiadások működés önkormányzat'!C97</f>
        <v>-38679</v>
      </c>
      <c r="D68" s="111">
        <f>D65-'kiadások működés önkormányzat'!D97</f>
        <v>0</v>
      </c>
      <c r="E68" s="111">
        <f>E65-'kiadások működés önkormányzat'!E97</f>
        <v>0</v>
      </c>
      <c r="F68" s="111">
        <f>SUM(C68:E68)</f>
        <v>-38679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>
        <v>15000</v>
      </c>
      <c r="D72" s="111"/>
      <c r="E72" s="111"/>
      <c r="F72" s="111">
        <f>SUM(C72:E72)</f>
        <v>15000</v>
      </c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115953</v>
      </c>
      <c r="D82" s="111"/>
      <c r="E82" s="111"/>
      <c r="F82" s="111">
        <f>SUM(C82:E82)</f>
        <v>115953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/>
      <c r="D85" s="111"/>
      <c r="E85" s="111"/>
      <c r="F85" s="111"/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130953</v>
      </c>
      <c r="D88" s="107"/>
      <c r="E88" s="107"/>
      <c r="F88" s="107">
        <f>SUM(C88:E88)</f>
        <v>130953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C88+C93+C94</f>
        <v>130953</v>
      </c>
      <c r="D95" s="107"/>
      <c r="E95" s="107"/>
      <c r="F95" s="107">
        <f>SUM(C95:E95)</f>
        <v>130953</v>
      </c>
    </row>
    <row r="96" spans="1:6" ht="15.75">
      <c r="A96" s="40" t="s">
        <v>452</v>
      </c>
      <c r="B96" s="41"/>
      <c r="C96" s="107">
        <f>C66+C95</f>
        <v>1582812</v>
      </c>
      <c r="D96" s="107">
        <f>D95+D66</f>
        <v>31720</v>
      </c>
      <c r="E96" s="107">
        <f>E95+E66</f>
        <v>948</v>
      </c>
      <c r="F96" s="107">
        <f>F95+F66</f>
        <v>1615480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&amp;R1/3.melléklet a 24/2015.(VI. 24.)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111" sqref="C111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52" t="s">
        <v>474</v>
      </c>
      <c r="B1" s="153"/>
      <c r="C1" s="153"/>
      <c r="D1" s="153"/>
      <c r="E1" s="153"/>
      <c r="F1" s="154"/>
    </row>
    <row r="2" spans="1:6" ht="18.75" customHeight="1">
      <c r="A2" s="151" t="s">
        <v>16</v>
      </c>
      <c r="B2" s="156"/>
      <c r="C2" s="156"/>
      <c r="D2" s="156"/>
      <c r="E2" s="156"/>
      <c r="F2" s="154"/>
    </row>
    <row r="3" ht="18">
      <c r="A3" s="43"/>
    </row>
    <row r="4" ht="15">
      <c r="A4" t="s">
        <v>23</v>
      </c>
    </row>
    <row r="5" spans="1:6" ht="45">
      <c r="A5" s="1" t="s">
        <v>72</v>
      </c>
      <c r="B5" s="2" t="s">
        <v>73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hidden="1">
      <c r="A6" s="24" t="s">
        <v>74</v>
      </c>
      <c r="B6" s="25" t="s">
        <v>75</v>
      </c>
      <c r="C6" s="38"/>
      <c r="D6" s="38"/>
      <c r="E6" s="38"/>
      <c r="F6" s="23"/>
    </row>
    <row r="7" spans="1:6" ht="15" hidden="1">
      <c r="A7" s="24" t="s">
        <v>76</v>
      </c>
      <c r="B7" s="26" t="s">
        <v>77</v>
      </c>
      <c r="C7" s="38"/>
      <c r="D7" s="38"/>
      <c r="E7" s="38"/>
      <c r="F7" s="23"/>
    </row>
    <row r="8" spans="1:6" ht="15" hidden="1">
      <c r="A8" s="24" t="s">
        <v>78</v>
      </c>
      <c r="B8" s="26" t="s">
        <v>79</v>
      </c>
      <c r="C8" s="38"/>
      <c r="D8" s="38"/>
      <c r="E8" s="38"/>
      <c r="F8" s="23"/>
    </row>
    <row r="9" spans="1:6" ht="15" hidden="1">
      <c r="A9" s="27" t="s">
        <v>80</v>
      </c>
      <c r="B9" s="26" t="s">
        <v>81</v>
      </c>
      <c r="C9" s="38"/>
      <c r="D9" s="38"/>
      <c r="E9" s="38"/>
      <c r="F9" s="23"/>
    </row>
    <row r="10" spans="1:6" ht="15" hidden="1">
      <c r="A10" s="27" t="s">
        <v>82</v>
      </c>
      <c r="B10" s="26" t="s">
        <v>83</v>
      </c>
      <c r="C10" s="38"/>
      <c r="D10" s="38"/>
      <c r="E10" s="38"/>
      <c r="F10" s="23"/>
    </row>
    <row r="11" spans="1:6" ht="15" hidden="1">
      <c r="A11" s="27" t="s">
        <v>84</v>
      </c>
      <c r="B11" s="26" t="s">
        <v>85</v>
      </c>
      <c r="C11" s="38"/>
      <c r="D11" s="38"/>
      <c r="E11" s="38"/>
      <c r="F11" s="23"/>
    </row>
    <row r="12" spans="1:6" ht="15" hidden="1">
      <c r="A12" s="27" t="s">
        <v>86</v>
      </c>
      <c r="B12" s="26" t="s">
        <v>87</v>
      </c>
      <c r="C12" s="38"/>
      <c r="D12" s="38"/>
      <c r="E12" s="38"/>
      <c r="F12" s="23"/>
    </row>
    <row r="13" spans="1:6" ht="15" hidden="1">
      <c r="A13" s="27" t="s">
        <v>88</v>
      </c>
      <c r="B13" s="26" t="s">
        <v>89</v>
      </c>
      <c r="C13" s="38"/>
      <c r="D13" s="38"/>
      <c r="E13" s="38"/>
      <c r="F13" s="23"/>
    </row>
    <row r="14" spans="1:6" ht="15" hidden="1">
      <c r="A14" s="4" t="s">
        <v>90</v>
      </c>
      <c r="B14" s="26" t="s">
        <v>91</v>
      </c>
      <c r="C14" s="38"/>
      <c r="D14" s="38"/>
      <c r="E14" s="38"/>
      <c r="F14" s="23"/>
    </row>
    <row r="15" spans="1:6" ht="15" hidden="1">
      <c r="A15" s="4" t="s">
        <v>92</v>
      </c>
      <c r="B15" s="26" t="s">
        <v>93</v>
      </c>
      <c r="C15" s="38"/>
      <c r="D15" s="38"/>
      <c r="E15" s="38"/>
      <c r="F15" s="23"/>
    </row>
    <row r="16" spans="1:6" ht="15" hidden="1">
      <c r="A16" s="4" t="s">
        <v>94</v>
      </c>
      <c r="B16" s="26" t="s">
        <v>95</v>
      </c>
      <c r="C16" s="38"/>
      <c r="D16" s="38"/>
      <c r="E16" s="38"/>
      <c r="F16" s="23"/>
    </row>
    <row r="17" spans="1:6" ht="15" hidden="1">
      <c r="A17" s="4" t="s">
        <v>96</v>
      </c>
      <c r="B17" s="26" t="s">
        <v>97</v>
      </c>
      <c r="C17" s="38"/>
      <c r="D17" s="38"/>
      <c r="E17" s="38"/>
      <c r="F17" s="23"/>
    </row>
    <row r="18" spans="1:6" ht="15" hidden="1">
      <c r="A18" s="4" t="s">
        <v>382</v>
      </c>
      <c r="B18" s="26" t="s">
        <v>98</v>
      </c>
      <c r="C18" s="38"/>
      <c r="D18" s="38"/>
      <c r="E18" s="38"/>
      <c r="F18" s="23"/>
    </row>
    <row r="19" spans="1:6" ht="15">
      <c r="A19" s="28" t="s">
        <v>359</v>
      </c>
      <c r="B19" s="29" t="s">
        <v>99</v>
      </c>
      <c r="C19" s="120">
        <v>187745</v>
      </c>
      <c r="D19" s="120"/>
      <c r="E19" s="120"/>
      <c r="F19" s="121">
        <f>SUM(C19:E19)</f>
        <v>187745</v>
      </c>
    </row>
    <row r="20" spans="1:6" ht="15" hidden="1">
      <c r="A20" s="4" t="s">
        <v>100</v>
      </c>
      <c r="B20" s="26" t="s">
        <v>101</v>
      </c>
      <c r="C20" s="120"/>
      <c r="D20" s="120"/>
      <c r="E20" s="120"/>
      <c r="F20" s="121"/>
    </row>
    <row r="21" spans="1:6" ht="15" hidden="1">
      <c r="A21" s="4" t="s">
        <v>102</v>
      </c>
      <c r="B21" s="26" t="s">
        <v>103</v>
      </c>
      <c r="C21" s="120"/>
      <c r="D21" s="120"/>
      <c r="E21" s="120"/>
      <c r="F21" s="121"/>
    </row>
    <row r="22" spans="1:6" ht="15" hidden="1">
      <c r="A22" s="5" t="s">
        <v>104</v>
      </c>
      <c r="B22" s="26" t="s">
        <v>105</v>
      </c>
      <c r="C22" s="120"/>
      <c r="D22" s="120"/>
      <c r="E22" s="120"/>
      <c r="F22" s="121"/>
    </row>
    <row r="23" spans="1:6" ht="15">
      <c r="A23" s="6" t="s">
        <v>360</v>
      </c>
      <c r="B23" s="29" t="s">
        <v>106</v>
      </c>
      <c r="C23" s="120">
        <v>14838</v>
      </c>
      <c r="D23" s="120">
        <v>14578</v>
      </c>
      <c r="E23" s="120"/>
      <c r="F23" s="121">
        <f>SUM(C23:E23)</f>
        <v>29416</v>
      </c>
    </row>
    <row r="24" spans="1:6" ht="15">
      <c r="A24" s="46" t="s">
        <v>412</v>
      </c>
      <c r="B24" s="47" t="s">
        <v>107</v>
      </c>
      <c r="C24" s="122">
        <f>SUM(C19:C23)</f>
        <v>202583</v>
      </c>
      <c r="D24" s="122">
        <f>SUM(D23)</f>
        <v>14578</v>
      </c>
      <c r="E24" s="120"/>
      <c r="F24" s="122">
        <f>SUM(C24:E24)</f>
        <v>217161</v>
      </c>
    </row>
    <row r="25" spans="1:6" ht="15">
      <c r="A25" s="35" t="s">
        <v>383</v>
      </c>
      <c r="B25" s="47" t="s">
        <v>108</v>
      </c>
      <c r="C25" s="122">
        <v>32219</v>
      </c>
      <c r="D25" s="122">
        <v>3936</v>
      </c>
      <c r="E25" s="120"/>
      <c r="F25" s="122">
        <f>SUM(C25:E25)</f>
        <v>36155</v>
      </c>
    </row>
    <row r="26" spans="1:6" ht="15" hidden="1">
      <c r="A26" s="4" t="s">
        <v>109</v>
      </c>
      <c r="B26" s="26" t="s">
        <v>110</v>
      </c>
      <c r="C26" s="120"/>
      <c r="D26" s="120"/>
      <c r="E26" s="120"/>
      <c r="F26" s="121"/>
    </row>
    <row r="27" spans="1:6" ht="15" hidden="1">
      <c r="A27" s="4" t="s">
        <v>111</v>
      </c>
      <c r="B27" s="26" t="s">
        <v>112</v>
      </c>
      <c r="C27" s="120"/>
      <c r="D27" s="120"/>
      <c r="E27" s="120"/>
      <c r="F27" s="121"/>
    </row>
    <row r="28" spans="1:6" ht="15" hidden="1">
      <c r="A28" s="4" t="s">
        <v>113</v>
      </c>
      <c r="B28" s="26" t="s">
        <v>114</v>
      </c>
      <c r="C28" s="120"/>
      <c r="D28" s="120"/>
      <c r="E28" s="120"/>
      <c r="F28" s="121"/>
    </row>
    <row r="29" spans="1:6" ht="15">
      <c r="A29" s="6" t="s">
        <v>361</v>
      </c>
      <c r="B29" s="29" t="s">
        <v>115</v>
      </c>
      <c r="C29" s="120">
        <v>22413</v>
      </c>
      <c r="D29" s="120">
        <v>5300</v>
      </c>
      <c r="E29" s="120">
        <v>380</v>
      </c>
      <c r="F29" s="121">
        <f>SUM(C29:E29)</f>
        <v>28093</v>
      </c>
    </row>
    <row r="30" spans="1:6" ht="15" hidden="1">
      <c r="A30" s="4" t="s">
        <v>116</v>
      </c>
      <c r="B30" s="26" t="s">
        <v>117</v>
      </c>
      <c r="C30" s="120"/>
      <c r="D30" s="120"/>
      <c r="E30" s="120"/>
      <c r="F30" s="121"/>
    </row>
    <row r="31" spans="1:6" ht="15" hidden="1">
      <c r="A31" s="4" t="s">
        <v>118</v>
      </c>
      <c r="B31" s="26" t="s">
        <v>119</v>
      </c>
      <c r="C31" s="120"/>
      <c r="D31" s="120"/>
      <c r="E31" s="120"/>
      <c r="F31" s="121"/>
    </row>
    <row r="32" spans="1:6" ht="15" customHeight="1">
      <c r="A32" s="6" t="s">
        <v>413</v>
      </c>
      <c r="B32" s="29" t="s">
        <v>120</v>
      </c>
      <c r="C32" s="120">
        <v>2342</v>
      </c>
      <c r="D32" s="120"/>
      <c r="E32" s="120">
        <v>130</v>
      </c>
      <c r="F32" s="121">
        <f>SUM(C32:E32)</f>
        <v>2472</v>
      </c>
    </row>
    <row r="33" spans="1:6" ht="15" hidden="1">
      <c r="A33" s="4" t="s">
        <v>121</v>
      </c>
      <c r="B33" s="26" t="s">
        <v>122</v>
      </c>
      <c r="C33" s="120"/>
      <c r="D33" s="120"/>
      <c r="E33" s="120"/>
      <c r="F33" s="121"/>
    </row>
    <row r="34" spans="1:6" ht="15" hidden="1">
      <c r="A34" s="4" t="s">
        <v>123</v>
      </c>
      <c r="B34" s="26" t="s">
        <v>124</v>
      </c>
      <c r="C34" s="120"/>
      <c r="D34" s="120"/>
      <c r="E34" s="120"/>
      <c r="F34" s="121"/>
    </row>
    <row r="35" spans="1:6" ht="15" hidden="1">
      <c r="A35" s="4" t="s">
        <v>384</v>
      </c>
      <c r="B35" s="26" t="s">
        <v>125</v>
      </c>
      <c r="C35" s="120"/>
      <c r="D35" s="120"/>
      <c r="E35" s="120"/>
      <c r="F35" s="121"/>
    </row>
    <row r="36" spans="1:6" ht="15" hidden="1">
      <c r="A36" s="4" t="s">
        <v>126</v>
      </c>
      <c r="B36" s="26" t="s">
        <v>127</v>
      </c>
      <c r="C36" s="120"/>
      <c r="D36" s="120"/>
      <c r="E36" s="120"/>
      <c r="F36" s="121"/>
    </row>
    <row r="37" spans="1:6" ht="15" hidden="1">
      <c r="A37" s="9" t="s">
        <v>385</v>
      </c>
      <c r="B37" s="26" t="s">
        <v>128</v>
      </c>
      <c r="C37" s="120"/>
      <c r="D37" s="120"/>
      <c r="E37" s="120"/>
      <c r="F37" s="121"/>
    </row>
    <row r="38" spans="1:6" ht="15" hidden="1">
      <c r="A38" s="5" t="s">
        <v>129</v>
      </c>
      <c r="B38" s="26" t="s">
        <v>130</v>
      </c>
      <c r="C38" s="120"/>
      <c r="D38" s="120"/>
      <c r="E38" s="120"/>
      <c r="F38" s="121"/>
    </row>
    <row r="39" spans="1:6" ht="15" hidden="1">
      <c r="A39" s="4" t="s">
        <v>386</v>
      </c>
      <c r="B39" s="26" t="s">
        <v>131</v>
      </c>
      <c r="C39" s="120"/>
      <c r="D39" s="120"/>
      <c r="E39" s="120"/>
      <c r="F39" s="121"/>
    </row>
    <row r="40" spans="1:6" ht="15">
      <c r="A40" s="6" t="s">
        <v>362</v>
      </c>
      <c r="B40" s="29" t="s">
        <v>132</v>
      </c>
      <c r="C40" s="120">
        <v>226311</v>
      </c>
      <c r="D40" s="120"/>
      <c r="E40" s="120">
        <v>160</v>
      </c>
      <c r="F40" s="121">
        <f>SUM(C40:E40)</f>
        <v>226471</v>
      </c>
    </row>
    <row r="41" spans="1:6" ht="15" hidden="1">
      <c r="A41" s="4" t="s">
        <v>133</v>
      </c>
      <c r="B41" s="26" t="s">
        <v>134</v>
      </c>
      <c r="C41" s="120"/>
      <c r="D41" s="120"/>
      <c r="E41" s="120"/>
      <c r="F41" s="121"/>
    </row>
    <row r="42" spans="1:6" ht="15" hidden="1">
      <c r="A42" s="4" t="s">
        <v>135</v>
      </c>
      <c r="B42" s="26" t="s">
        <v>136</v>
      </c>
      <c r="C42" s="120"/>
      <c r="D42" s="120"/>
      <c r="E42" s="120"/>
      <c r="F42" s="121"/>
    </row>
    <row r="43" spans="1:6" ht="15">
      <c r="A43" s="6" t="s">
        <v>363</v>
      </c>
      <c r="B43" s="29" t="s">
        <v>137</v>
      </c>
      <c r="C43" s="120">
        <v>1245</v>
      </c>
      <c r="D43" s="120"/>
      <c r="E43" s="120"/>
      <c r="F43" s="121">
        <f>SUM(C43:E43)</f>
        <v>1245</v>
      </c>
    </row>
    <row r="44" spans="1:6" ht="15" hidden="1">
      <c r="A44" s="4" t="s">
        <v>138</v>
      </c>
      <c r="B44" s="26" t="s">
        <v>139</v>
      </c>
      <c r="C44" s="120"/>
      <c r="D44" s="120"/>
      <c r="E44" s="120"/>
      <c r="F44" s="121"/>
    </row>
    <row r="45" spans="1:6" ht="15" hidden="1">
      <c r="A45" s="4" t="s">
        <v>140</v>
      </c>
      <c r="B45" s="26" t="s">
        <v>141</v>
      </c>
      <c r="C45" s="120"/>
      <c r="D45" s="120"/>
      <c r="E45" s="120"/>
      <c r="F45" s="121"/>
    </row>
    <row r="46" spans="1:6" ht="15" hidden="1">
      <c r="A46" s="4" t="s">
        <v>387</v>
      </c>
      <c r="B46" s="26" t="s">
        <v>142</v>
      </c>
      <c r="C46" s="120"/>
      <c r="D46" s="120"/>
      <c r="E46" s="120"/>
      <c r="F46" s="121"/>
    </row>
    <row r="47" spans="1:6" ht="15" hidden="1">
      <c r="A47" s="4" t="s">
        <v>388</v>
      </c>
      <c r="B47" s="26" t="s">
        <v>143</v>
      </c>
      <c r="C47" s="120"/>
      <c r="D47" s="120"/>
      <c r="E47" s="120"/>
      <c r="F47" s="121"/>
    </row>
    <row r="48" spans="1:6" ht="15" hidden="1">
      <c r="A48" s="4" t="s">
        <v>144</v>
      </c>
      <c r="B48" s="26" t="s">
        <v>145</v>
      </c>
      <c r="C48" s="120"/>
      <c r="D48" s="120"/>
      <c r="E48" s="120"/>
      <c r="F48" s="121"/>
    </row>
    <row r="49" spans="1:6" ht="15">
      <c r="A49" s="6" t="s">
        <v>364</v>
      </c>
      <c r="B49" s="29" t="s">
        <v>146</v>
      </c>
      <c r="C49" s="120">
        <v>69845</v>
      </c>
      <c r="D49" s="120"/>
      <c r="E49" s="120">
        <v>200</v>
      </c>
      <c r="F49" s="121">
        <f>SUM(C49:E49)</f>
        <v>70045</v>
      </c>
    </row>
    <row r="50" spans="1:6" ht="15">
      <c r="A50" s="35" t="s">
        <v>365</v>
      </c>
      <c r="B50" s="47" t="s">
        <v>147</v>
      </c>
      <c r="C50" s="122">
        <v>316716</v>
      </c>
      <c r="D50" s="122">
        <f>SUM(D29:D49)</f>
        <v>5300</v>
      </c>
      <c r="E50" s="122">
        <f>SUM(E29:E49)</f>
        <v>870</v>
      </c>
      <c r="F50" s="122">
        <f>SUM(F29:F49)</f>
        <v>328326</v>
      </c>
    </row>
    <row r="51" spans="1:6" ht="15" hidden="1">
      <c r="A51" s="11" t="s">
        <v>148</v>
      </c>
      <c r="B51" s="26" t="s">
        <v>149</v>
      </c>
      <c r="C51" s="120"/>
      <c r="D51" s="120"/>
      <c r="E51" s="120"/>
      <c r="F51" s="121"/>
    </row>
    <row r="52" spans="1:6" ht="15" hidden="1">
      <c r="A52" s="11" t="s">
        <v>366</v>
      </c>
      <c r="B52" s="26" t="s">
        <v>150</v>
      </c>
      <c r="C52" s="120"/>
      <c r="D52" s="120"/>
      <c r="E52" s="120"/>
      <c r="F52" s="121"/>
    </row>
    <row r="53" spans="1:6" ht="15" hidden="1">
      <c r="A53" s="14" t="s">
        <v>389</v>
      </c>
      <c r="B53" s="26" t="s">
        <v>151</v>
      </c>
      <c r="C53" s="120"/>
      <c r="D53" s="120"/>
      <c r="E53" s="120"/>
      <c r="F53" s="121"/>
    </row>
    <row r="54" spans="1:6" ht="15" hidden="1">
      <c r="A54" s="14" t="s">
        <v>390</v>
      </c>
      <c r="B54" s="26" t="s">
        <v>152</v>
      </c>
      <c r="C54" s="120"/>
      <c r="D54" s="120"/>
      <c r="E54" s="120"/>
      <c r="F54" s="121"/>
    </row>
    <row r="55" spans="1:6" ht="15" hidden="1">
      <c r="A55" s="14" t="s">
        <v>391</v>
      </c>
      <c r="B55" s="26" t="s">
        <v>153</v>
      </c>
      <c r="C55" s="120"/>
      <c r="D55" s="120"/>
      <c r="E55" s="120"/>
      <c r="F55" s="121"/>
    </row>
    <row r="56" spans="1:6" ht="15" hidden="1">
      <c r="A56" s="11" t="s">
        <v>392</v>
      </c>
      <c r="B56" s="26" t="s">
        <v>154</v>
      </c>
      <c r="C56" s="120"/>
      <c r="D56" s="120"/>
      <c r="E56" s="120"/>
      <c r="F56" s="121"/>
    </row>
    <row r="57" spans="1:6" ht="15" hidden="1">
      <c r="A57" s="11" t="s">
        <v>393</v>
      </c>
      <c r="B57" s="26" t="s">
        <v>155</v>
      </c>
      <c r="C57" s="120"/>
      <c r="D57" s="120"/>
      <c r="E57" s="120"/>
      <c r="F57" s="121"/>
    </row>
    <row r="58" spans="1:6" ht="15" hidden="1">
      <c r="A58" s="11" t="s">
        <v>394</v>
      </c>
      <c r="B58" s="26" t="s">
        <v>156</v>
      </c>
      <c r="C58" s="120"/>
      <c r="D58" s="120"/>
      <c r="E58" s="120"/>
      <c r="F58" s="121"/>
    </row>
    <row r="59" spans="1:6" ht="15">
      <c r="A59" s="44" t="s">
        <v>368</v>
      </c>
      <c r="B59" s="47" t="s">
        <v>157</v>
      </c>
      <c r="C59" s="122">
        <v>88210</v>
      </c>
      <c r="D59" s="122"/>
      <c r="E59" s="122"/>
      <c r="F59" s="122">
        <f>SUM(C59:E59)</f>
        <v>88210</v>
      </c>
    </row>
    <row r="60" spans="1:6" ht="15">
      <c r="A60" s="10" t="s">
        <v>395</v>
      </c>
      <c r="B60" s="26" t="s">
        <v>158</v>
      </c>
      <c r="C60" s="120"/>
      <c r="D60" s="120"/>
      <c r="E60" s="120"/>
      <c r="F60" s="121"/>
    </row>
    <row r="61" spans="1:6" ht="15">
      <c r="A61" s="10" t="s">
        <v>159</v>
      </c>
      <c r="B61" s="26" t="s">
        <v>160</v>
      </c>
      <c r="C61" s="120">
        <v>109050</v>
      </c>
      <c r="D61" s="120"/>
      <c r="E61" s="120"/>
      <c r="F61" s="121">
        <f>SUM(C61:E61)</f>
        <v>109050</v>
      </c>
    </row>
    <row r="62" spans="1:6" ht="15">
      <c r="A62" s="10" t="s">
        <v>161</v>
      </c>
      <c r="B62" s="26" t="s">
        <v>162</v>
      </c>
      <c r="C62" s="120"/>
      <c r="D62" s="120"/>
      <c r="E62" s="120"/>
      <c r="F62" s="121"/>
    </row>
    <row r="63" spans="1:6" ht="15">
      <c r="A63" s="10" t="s">
        <v>369</v>
      </c>
      <c r="B63" s="26" t="s">
        <v>163</v>
      </c>
      <c r="C63" s="120"/>
      <c r="D63" s="120"/>
      <c r="E63" s="120"/>
      <c r="F63" s="121"/>
    </row>
    <row r="64" spans="1:6" ht="15">
      <c r="A64" s="10" t="s">
        <v>396</v>
      </c>
      <c r="B64" s="26" t="s">
        <v>164</v>
      </c>
      <c r="C64" s="120"/>
      <c r="D64" s="120"/>
      <c r="E64" s="120"/>
      <c r="F64" s="121"/>
    </row>
    <row r="65" spans="1:6" ht="15">
      <c r="A65" s="10" t="s">
        <v>370</v>
      </c>
      <c r="B65" s="26" t="s">
        <v>165</v>
      </c>
      <c r="C65" s="120">
        <v>179936</v>
      </c>
      <c r="D65" s="120">
        <v>100</v>
      </c>
      <c r="E65" s="120"/>
      <c r="F65" s="121">
        <f>SUM(C65:E65)</f>
        <v>180036</v>
      </c>
    </row>
    <row r="66" spans="1:6" ht="15">
      <c r="A66" s="10" t="s">
        <v>397</v>
      </c>
      <c r="B66" s="26" t="s">
        <v>166</v>
      </c>
      <c r="C66" s="120"/>
      <c r="D66" s="120"/>
      <c r="E66" s="120"/>
      <c r="F66" s="121"/>
    </row>
    <row r="67" spans="1:6" ht="15">
      <c r="A67" s="10" t="s">
        <v>398</v>
      </c>
      <c r="B67" s="26" t="s">
        <v>167</v>
      </c>
      <c r="C67" s="120"/>
      <c r="D67" s="120"/>
      <c r="E67" s="120"/>
      <c r="F67" s="121"/>
    </row>
    <row r="68" spans="1:6" ht="15">
      <c r="A68" s="10" t="s">
        <v>168</v>
      </c>
      <c r="B68" s="26" t="s">
        <v>169</v>
      </c>
      <c r="C68" s="120"/>
      <c r="D68" s="120"/>
      <c r="E68" s="120"/>
      <c r="F68" s="121"/>
    </row>
    <row r="69" spans="1:6" ht="15">
      <c r="A69" s="16" t="s">
        <v>170</v>
      </c>
      <c r="B69" s="26" t="s">
        <v>171</v>
      </c>
      <c r="C69" s="120"/>
      <c r="D69" s="120"/>
      <c r="E69" s="120"/>
      <c r="F69" s="121"/>
    </row>
    <row r="70" spans="1:6" ht="15">
      <c r="A70" s="10" t="s">
        <v>399</v>
      </c>
      <c r="B70" s="26" t="s">
        <v>173</v>
      </c>
      <c r="C70" s="120">
        <v>38398</v>
      </c>
      <c r="D70" s="120">
        <v>10445</v>
      </c>
      <c r="E70" s="120"/>
      <c r="F70" s="121">
        <f>SUM(C70:E70)</f>
        <v>48843</v>
      </c>
    </row>
    <row r="71" spans="1:6" ht="15">
      <c r="A71" s="16" t="s">
        <v>31</v>
      </c>
      <c r="B71" s="26" t="s">
        <v>503</v>
      </c>
      <c r="C71" s="120">
        <v>2720</v>
      </c>
      <c r="D71" s="120"/>
      <c r="E71" s="120"/>
      <c r="F71" s="121">
        <f>SUM(C71:E71)</f>
        <v>2720</v>
      </c>
    </row>
    <row r="72" spans="1:6" ht="15">
      <c r="A72" s="16" t="s">
        <v>32</v>
      </c>
      <c r="B72" s="26" t="s">
        <v>503</v>
      </c>
      <c r="C72" s="120"/>
      <c r="D72" s="120"/>
      <c r="E72" s="120"/>
      <c r="F72" s="121"/>
    </row>
    <row r="73" spans="1:6" ht="15">
      <c r="A73" s="44" t="s">
        <v>371</v>
      </c>
      <c r="B73" s="47" t="s">
        <v>174</v>
      </c>
      <c r="C73" s="122">
        <f>SUM(C60:C72)</f>
        <v>330104</v>
      </c>
      <c r="D73" s="122">
        <f>SUM(D60:D72)</f>
        <v>10545</v>
      </c>
      <c r="E73" s="122"/>
      <c r="F73" s="122">
        <f>SUM(F60:F72)</f>
        <v>340649</v>
      </c>
    </row>
    <row r="74" spans="1:6" ht="15.75">
      <c r="A74" s="48" t="s">
        <v>18</v>
      </c>
      <c r="B74" s="47"/>
      <c r="C74" s="122">
        <f>C73+C59+C50+C25+C24</f>
        <v>969832</v>
      </c>
      <c r="D74" s="122">
        <f>D73+D59+D50+D25+D24</f>
        <v>34359</v>
      </c>
      <c r="E74" s="122">
        <f>E73+E59+E50+E25+E24</f>
        <v>870</v>
      </c>
      <c r="F74" s="122">
        <f>F73+F59+F50+F25+F24</f>
        <v>1010501</v>
      </c>
    </row>
    <row r="75" spans="1:6" ht="15">
      <c r="A75" s="30" t="s">
        <v>175</v>
      </c>
      <c r="B75" s="26" t="s">
        <v>176</v>
      </c>
      <c r="C75" s="120"/>
      <c r="D75" s="120"/>
      <c r="E75" s="120"/>
      <c r="F75" s="121"/>
    </row>
    <row r="76" spans="1:6" ht="15">
      <c r="A76" s="30" t="s">
        <v>400</v>
      </c>
      <c r="B76" s="26" t="s">
        <v>177</v>
      </c>
      <c r="C76" s="120">
        <v>23247</v>
      </c>
      <c r="D76" s="120"/>
      <c r="E76" s="120"/>
      <c r="F76" s="121">
        <f>SUM(C76:E76)</f>
        <v>23247</v>
      </c>
    </row>
    <row r="77" spans="1:6" ht="15">
      <c r="A77" s="30" t="s">
        <v>178</v>
      </c>
      <c r="B77" s="26" t="s">
        <v>179</v>
      </c>
      <c r="C77" s="120">
        <v>440</v>
      </c>
      <c r="D77" s="120"/>
      <c r="E77" s="120"/>
      <c r="F77" s="121">
        <f>SUM(C77:E77)</f>
        <v>440</v>
      </c>
    </row>
    <row r="78" spans="1:6" ht="15">
      <c r="A78" s="30" t="s">
        <v>180</v>
      </c>
      <c r="B78" s="26" t="s">
        <v>181</v>
      </c>
      <c r="C78" s="120">
        <v>11929</v>
      </c>
      <c r="D78" s="120"/>
      <c r="E78" s="120"/>
      <c r="F78" s="121">
        <f>SUM(C78:E78)</f>
        <v>11929</v>
      </c>
    </row>
    <row r="79" spans="1:6" ht="15">
      <c r="A79" s="5" t="s">
        <v>182</v>
      </c>
      <c r="B79" s="26" t="s">
        <v>183</v>
      </c>
      <c r="C79" s="120"/>
      <c r="D79" s="120"/>
      <c r="E79" s="120"/>
      <c r="F79" s="121">
        <f>SUM(C79:E79)</f>
        <v>0</v>
      </c>
    </row>
    <row r="80" spans="1:6" ht="15">
      <c r="A80" s="5" t="s">
        <v>184</v>
      </c>
      <c r="B80" s="26" t="s">
        <v>185</v>
      </c>
      <c r="C80" s="120"/>
      <c r="D80" s="120"/>
      <c r="E80" s="120"/>
      <c r="F80" s="121"/>
    </row>
    <row r="81" spans="1:6" ht="15">
      <c r="A81" s="5" t="s">
        <v>186</v>
      </c>
      <c r="B81" s="26" t="s">
        <v>187</v>
      </c>
      <c r="C81" s="120">
        <v>9617</v>
      </c>
      <c r="D81" s="120"/>
      <c r="E81" s="120"/>
      <c r="F81" s="121">
        <f>SUM(C81:E81)</f>
        <v>9617</v>
      </c>
    </row>
    <row r="82" spans="1:6" ht="15">
      <c r="A82" s="45" t="s">
        <v>373</v>
      </c>
      <c r="B82" s="47" t="s">
        <v>188</v>
      </c>
      <c r="C82" s="122">
        <f>SUM(C75:C81)</f>
        <v>45233</v>
      </c>
      <c r="D82" s="122"/>
      <c r="E82" s="122"/>
      <c r="F82" s="122">
        <f>SUM(F75:F81)</f>
        <v>45233</v>
      </c>
    </row>
    <row r="83" spans="1:6" ht="15">
      <c r="A83" s="11" t="s">
        <v>189</v>
      </c>
      <c r="B83" s="26" t="s">
        <v>190</v>
      </c>
      <c r="C83" s="120">
        <v>16032</v>
      </c>
      <c r="D83" s="120"/>
      <c r="E83" s="120"/>
      <c r="F83" s="121">
        <f>SUM(C83:E83)</f>
        <v>16032</v>
      </c>
    </row>
    <row r="84" spans="1:6" ht="15">
      <c r="A84" s="11" t="s">
        <v>191</v>
      </c>
      <c r="B84" s="26" t="s">
        <v>192</v>
      </c>
      <c r="C84" s="120"/>
      <c r="D84" s="120"/>
      <c r="E84" s="120"/>
      <c r="F84" s="121"/>
    </row>
    <row r="85" spans="1:6" ht="15">
      <c r="A85" s="11" t="s">
        <v>193</v>
      </c>
      <c r="B85" s="26" t="s">
        <v>194</v>
      </c>
      <c r="C85" s="120"/>
      <c r="D85" s="120"/>
      <c r="E85" s="120"/>
      <c r="F85" s="121"/>
    </row>
    <row r="86" spans="1:6" ht="15">
      <c r="A86" s="11" t="s">
        <v>195</v>
      </c>
      <c r="B86" s="26" t="s">
        <v>196</v>
      </c>
      <c r="C86" s="120">
        <v>4328</v>
      </c>
      <c r="D86" s="120"/>
      <c r="E86" s="120"/>
      <c r="F86" s="121">
        <f>SUM(C86:E86)</f>
        <v>4328</v>
      </c>
    </row>
    <row r="87" spans="1:6" ht="15">
      <c r="A87" s="44" t="s">
        <v>374</v>
      </c>
      <c r="B87" s="47" t="s">
        <v>197</v>
      </c>
      <c r="C87" s="122">
        <f>SUM(C83:C86)</f>
        <v>20360</v>
      </c>
      <c r="D87" s="122"/>
      <c r="E87" s="122"/>
      <c r="F87" s="122">
        <f>SUM(F83:F86)</f>
        <v>20360</v>
      </c>
    </row>
    <row r="88" spans="1:6" ht="30">
      <c r="A88" s="11" t="s">
        <v>198</v>
      </c>
      <c r="B88" s="26" t="s">
        <v>199</v>
      </c>
      <c r="C88" s="120"/>
      <c r="D88" s="120"/>
      <c r="E88" s="120"/>
      <c r="F88" s="121"/>
    </row>
    <row r="89" spans="1:6" ht="15">
      <c r="A89" s="11" t="s">
        <v>401</v>
      </c>
      <c r="B89" s="26" t="s">
        <v>200</v>
      </c>
      <c r="C89" s="120"/>
      <c r="D89" s="120"/>
      <c r="E89" s="120"/>
      <c r="F89" s="121"/>
    </row>
    <row r="90" spans="1:6" ht="30">
      <c r="A90" s="11" t="s">
        <v>402</v>
      </c>
      <c r="B90" s="26" t="s">
        <v>201</v>
      </c>
      <c r="C90" s="120"/>
      <c r="D90" s="120"/>
      <c r="E90" s="120"/>
      <c r="F90" s="121"/>
    </row>
    <row r="91" spans="1:6" ht="15">
      <c r="A91" s="11" t="s">
        <v>403</v>
      </c>
      <c r="B91" s="26" t="s">
        <v>202</v>
      </c>
      <c r="C91" s="120">
        <v>3380</v>
      </c>
      <c r="D91" s="120"/>
      <c r="E91" s="120"/>
      <c r="F91" s="121">
        <f>SUM(C91:E91)</f>
        <v>3380</v>
      </c>
    </row>
    <row r="92" spans="1:6" ht="30">
      <c r="A92" s="11" t="s">
        <v>404</v>
      </c>
      <c r="B92" s="26" t="s">
        <v>203</v>
      </c>
      <c r="C92" s="120"/>
      <c r="D92" s="120"/>
      <c r="E92" s="120"/>
      <c r="F92" s="121"/>
    </row>
    <row r="93" spans="1:6" ht="15">
      <c r="A93" s="11" t="s">
        <v>405</v>
      </c>
      <c r="B93" s="26" t="s">
        <v>204</v>
      </c>
      <c r="C93" s="120"/>
      <c r="D93" s="120"/>
      <c r="E93" s="120"/>
      <c r="F93" s="121"/>
    </row>
    <row r="94" spans="1:6" ht="15">
      <c r="A94" s="11" t="s">
        <v>205</v>
      </c>
      <c r="B94" s="26" t="s">
        <v>206</v>
      </c>
      <c r="C94" s="120"/>
      <c r="D94" s="120"/>
      <c r="E94" s="120"/>
      <c r="F94" s="121"/>
    </row>
    <row r="95" spans="1:6" ht="15">
      <c r="A95" s="11" t="s">
        <v>406</v>
      </c>
      <c r="B95" s="26" t="s">
        <v>207</v>
      </c>
      <c r="C95" s="120"/>
      <c r="D95" s="120"/>
      <c r="E95" s="120"/>
      <c r="F95" s="121"/>
    </row>
    <row r="96" spans="1:6" ht="15">
      <c r="A96" s="44" t="s">
        <v>375</v>
      </c>
      <c r="B96" s="47" t="s">
        <v>208</v>
      </c>
      <c r="C96" s="122">
        <f>SUM(C88:C95)</f>
        <v>3380</v>
      </c>
      <c r="D96" s="122"/>
      <c r="E96" s="122"/>
      <c r="F96" s="122">
        <f>SUM(F88:F95)</f>
        <v>3380</v>
      </c>
    </row>
    <row r="97" spans="1:6" ht="15.75">
      <c r="A97" s="48" t="s">
        <v>17</v>
      </c>
      <c r="B97" s="47"/>
      <c r="C97" s="120">
        <f>C96+C87+C82</f>
        <v>68973</v>
      </c>
      <c r="D97" s="120">
        <f>D96+D87+D82</f>
        <v>0</v>
      </c>
      <c r="E97" s="120">
        <f>E96+E87+E82</f>
        <v>0</v>
      </c>
      <c r="F97" s="121">
        <f>F96+F87+F82</f>
        <v>68973</v>
      </c>
    </row>
    <row r="98" spans="1:6" ht="15.75">
      <c r="A98" s="31" t="s">
        <v>414</v>
      </c>
      <c r="B98" s="32" t="s">
        <v>209</v>
      </c>
      <c r="C98" s="122">
        <f>C96+C87+C82+C73+C59+C50+C25+C24</f>
        <v>1038805</v>
      </c>
      <c r="D98" s="122">
        <f>D73+D50+D25+D24</f>
        <v>34359</v>
      </c>
      <c r="E98" s="122">
        <f>E50</f>
        <v>870</v>
      </c>
      <c r="F98" s="122">
        <f>F96+F87+F82+F73+F59+F50+F25+F24</f>
        <v>1079474</v>
      </c>
    </row>
    <row r="99" spans="1:25" ht="15">
      <c r="A99" s="11" t="s">
        <v>407</v>
      </c>
      <c r="B99" s="4" t="s">
        <v>210</v>
      </c>
      <c r="C99" s="136"/>
      <c r="D99" s="136"/>
      <c r="E99" s="136"/>
      <c r="F99" s="136">
        <f>SUM(C99:E99)</f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36"/>
      <c r="D100" s="136"/>
      <c r="E100" s="136"/>
      <c r="F100" s="136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36"/>
      <c r="D101" s="136"/>
      <c r="E101" s="136"/>
      <c r="F101" s="136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37">
        <f>SUM(C99:C101)</f>
        <v>0</v>
      </c>
      <c r="D102" s="137"/>
      <c r="E102" s="137"/>
      <c r="F102" s="137">
        <f>SUM(F99:F101)</f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38"/>
      <c r="D103" s="138"/>
      <c r="E103" s="138"/>
      <c r="F103" s="138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38"/>
      <c r="D104" s="138"/>
      <c r="E104" s="138"/>
      <c r="F104" s="138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36"/>
      <c r="D105" s="136"/>
      <c r="E105" s="136"/>
      <c r="F105" s="136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36"/>
      <c r="D106" s="136"/>
      <c r="E106" s="136"/>
      <c r="F106" s="136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39"/>
      <c r="D107" s="139"/>
      <c r="E107" s="139"/>
      <c r="F107" s="13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38"/>
      <c r="D108" s="138"/>
      <c r="E108" s="138"/>
      <c r="F108" s="138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38"/>
      <c r="D109" s="138"/>
      <c r="E109" s="138"/>
      <c r="F109" s="138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39">
        <v>536006</v>
      </c>
      <c r="D110" s="139"/>
      <c r="E110" s="139"/>
      <c r="F110" s="139">
        <f>SUM(C110:E110)</f>
        <v>536006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38"/>
      <c r="D111" s="138"/>
      <c r="E111" s="138"/>
      <c r="F111" s="138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38"/>
      <c r="D112" s="138"/>
      <c r="E112" s="138"/>
      <c r="F112" s="138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38"/>
      <c r="D113" s="138"/>
      <c r="E113" s="138"/>
      <c r="F113" s="138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39"/>
      <c r="D114" s="139"/>
      <c r="E114" s="139"/>
      <c r="F114" s="13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38"/>
      <c r="D115" s="138"/>
      <c r="E115" s="138"/>
      <c r="F115" s="138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36"/>
      <c r="D116" s="136"/>
      <c r="E116" s="136"/>
      <c r="F116" s="136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38"/>
      <c r="D117" s="138"/>
      <c r="E117" s="138"/>
      <c r="F117" s="138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38"/>
      <c r="D118" s="138"/>
      <c r="E118" s="138"/>
      <c r="F118" s="138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39"/>
      <c r="D119" s="139"/>
      <c r="E119" s="139"/>
      <c r="F119" s="13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36"/>
      <c r="D120" s="136"/>
      <c r="E120" s="136"/>
      <c r="F120" s="136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39">
        <f>C110+C102</f>
        <v>536006</v>
      </c>
      <c r="D121" s="139"/>
      <c r="E121" s="139"/>
      <c r="F121" s="139">
        <f>F110+F102</f>
        <v>536006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40" t="s">
        <v>451</v>
      </c>
      <c r="B122" s="41"/>
      <c r="C122" s="140">
        <f>C98+C121</f>
        <v>1574811</v>
      </c>
      <c r="D122" s="140">
        <f>D98</f>
        <v>34359</v>
      </c>
      <c r="E122" s="140">
        <f>E98</f>
        <v>870</v>
      </c>
      <c r="F122" s="140">
        <f>F121+F98</f>
        <v>1615480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24/2015(VI. 24.)önkormányzati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67" sqref="C6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474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497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>
        <f>'bevételek önkorm.'!C12</f>
        <v>844853</v>
      </c>
      <c r="D12" s="107"/>
      <c r="E12" s="107"/>
      <c r="F12" s="107">
        <f>SUM(C12:E12)</f>
        <v>844853</v>
      </c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>
        <f>'bevételek önkorm.'!C17</f>
        <v>232063</v>
      </c>
      <c r="D17" s="111"/>
      <c r="E17" s="111"/>
      <c r="F17" s="111">
        <f>SUM(C17:E17)</f>
        <v>232063</v>
      </c>
    </row>
    <row r="18" spans="1:6" ht="15" customHeight="1">
      <c r="A18" s="35" t="s">
        <v>454</v>
      </c>
      <c r="B18" s="45" t="s">
        <v>264</v>
      </c>
      <c r="C18" s="107">
        <f>SUM(C12:C17)</f>
        <v>1076916</v>
      </c>
      <c r="D18" s="107"/>
      <c r="E18" s="107"/>
      <c r="F18" s="107">
        <f>SUM(F12:F17)</f>
        <v>1076916</v>
      </c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>
        <v>208828</v>
      </c>
      <c r="D25" s="111">
        <v>27224</v>
      </c>
      <c r="E25" s="111">
        <v>948</v>
      </c>
      <c r="F25" s="111">
        <f>SUM(C25:E25)</f>
        <v>237000</v>
      </c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>
        <v>37400</v>
      </c>
      <c r="D28" s="111"/>
      <c r="E28" s="111"/>
      <c r="F28" s="111">
        <f>SUM(C28:E28)</f>
        <v>37400</v>
      </c>
    </row>
    <row r="29" spans="1:6" ht="15" customHeight="1">
      <c r="A29" s="4" t="s">
        <v>430</v>
      </c>
      <c r="B29" s="5" t="s">
        <v>284</v>
      </c>
      <c r="C29" s="111">
        <v>3080</v>
      </c>
      <c r="D29" s="111"/>
      <c r="E29" s="111"/>
      <c r="F29" s="111">
        <f>SUM(C29:E29)</f>
        <v>3080</v>
      </c>
    </row>
    <row r="30" spans="1:6" ht="15" customHeight="1">
      <c r="A30" s="6" t="s">
        <v>2</v>
      </c>
      <c r="B30" s="7" t="s">
        <v>285</v>
      </c>
      <c r="C30" s="106">
        <f>SUM(C25:C29)</f>
        <v>249308</v>
      </c>
      <c r="D30" s="106">
        <f>SUM(D25:D29)</f>
        <v>27224</v>
      </c>
      <c r="E30" s="106">
        <f>SUM(E25:E29)</f>
        <v>948</v>
      </c>
      <c r="F30" s="106">
        <f>SUM(F25:F29)</f>
        <v>277480</v>
      </c>
    </row>
    <row r="31" spans="1:6" ht="15" customHeight="1">
      <c r="A31" s="4" t="s">
        <v>431</v>
      </c>
      <c r="B31" s="5" t="s">
        <v>286</v>
      </c>
      <c r="C31" s="111">
        <v>5538</v>
      </c>
      <c r="D31" s="111"/>
      <c r="E31" s="111">
        <v>37</v>
      </c>
      <c r="F31" s="111">
        <f>SUM(C31:E31)</f>
        <v>5575</v>
      </c>
    </row>
    <row r="32" spans="1:6" ht="15" customHeight="1">
      <c r="A32" s="35" t="s">
        <v>3</v>
      </c>
      <c r="B32" s="45" t="s">
        <v>287</v>
      </c>
      <c r="C32" s="107">
        <f>SUM(C30:C31)</f>
        <v>254846</v>
      </c>
      <c r="D32" s="107">
        <f>SUM(D30:D31)</f>
        <v>27224</v>
      </c>
      <c r="E32" s="107">
        <f>SUM(E30:E31)</f>
        <v>985</v>
      </c>
      <c r="F32" s="107">
        <f>SUM(F30:F31)</f>
        <v>283055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129268</v>
      </c>
      <c r="D43" s="107">
        <v>4496</v>
      </c>
      <c r="E43" s="107"/>
      <c r="F43" s="107">
        <f>SUM(C43:E43)</f>
        <v>133764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>
        <f>SUM(C46:E46)</f>
        <v>0</v>
      </c>
    </row>
    <row r="47" spans="1:6" ht="15" customHeight="1">
      <c r="A47" s="35" t="s">
        <v>6</v>
      </c>
      <c r="B47" s="45" t="s">
        <v>316</v>
      </c>
      <c r="C47" s="107">
        <f>SUM(C44:C46)</f>
        <v>0</v>
      </c>
      <c r="D47" s="107"/>
      <c r="E47" s="107"/>
      <c r="F47" s="107">
        <f>SUM(F44:F46)</f>
        <v>0</v>
      </c>
    </row>
    <row r="48" spans="1:6" ht="15" customHeight="1">
      <c r="A48" s="48" t="s">
        <v>18</v>
      </c>
      <c r="B48" s="90"/>
      <c r="C48" s="107">
        <f>C47+C43+C32+C18</f>
        <v>1461030</v>
      </c>
      <c r="D48" s="107">
        <f>D47+D43+D32+D18</f>
        <v>31720</v>
      </c>
      <c r="E48" s="107">
        <f>E43+E32+E18</f>
        <v>985</v>
      </c>
      <c r="F48" s="107">
        <f>F47+F43+F32+F18</f>
        <v>1493735</v>
      </c>
    </row>
    <row r="49" spans="1:6" ht="15" customHeight="1">
      <c r="A49" s="4" t="s">
        <v>265</v>
      </c>
      <c r="B49" s="5" t="s">
        <v>266</v>
      </c>
      <c r="C49" s="111">
        <f>'bevételek önkorm.'!C49</f>
        <v>486</v>
      </c>
      <c r="D49" s="111"/>
      <c r="E49" s="111"/>
      <c r="F49" s="111">
        <f>SUM(C49:E49)</f>
        <v>486</v>
      </c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>
        <v>15000</v>
      </c>
      <c r="D53" s="111"/>
      <c r="E53" s="111"/>
      <c r="F53" s="111">
        <f>SUM(C53:E53)</f>
        <v>15000</v>
      </c>
    </row>
    <row r="54" spans="1:6" ht="15" customHeight="1">
      <c r="A54" s="35" t="s">
        <v>0</v>
      </c>
      <c r="B54" s="45" t="s">
        <v>272</v>
      </c>
      <c r="C54" s="107">
        <f>SUM(C49:C53)</f>
        <v>15486</v>
      </c>
      <c r="D54" s="107"/>
      <c r="E54" s="107"/>
      <c r="F54" s="107">
        <f>SUM(F49:F53)</f>
        <v>15486</v>
      </c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>
        <v>10808</v>
      </c>
      <c r="D56" s="111"/>
      <c r="E56" s="111"/>
      <c r="F56" s="111">
        <f>SUM(C56:E56)</f>
        <v>10808</v>
      </c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>
        <f>SUM(C55:C59)</f>
        <v>10808</v>
      </c>
      <c r="D60" s="107"/>
      <c r="E60" s="107"/>
      <c r="F60" s="107">
        <f>SUM(F55:F59)</f>
        <v>10808</v>
      </c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>
        <v>4000</v>
      </c>
      <c r="D63" s="111"/>
      <c r="E63" s="111"/>
      <c r="F63" s="111">
        <f>SUM(C63:E63)</f>
        <v>4000</v>
      </c>
    </row>
    <row r="64" spans="1:6" ht="15" customHeight="1">
      <c r="A64" s="35" t="s">
        <v>8</v>
      </c>
      <c r="B64" s="45" t="s">
        <v>321</v>
      </c>
      <c r="C64" s="107">
        <f>SUM(C63)</f>
        <v>4000</v>
      </c>
      <c r="D64" s="107"/>
      <c r="E64" s="107"/>
      <c r="F64" s="107">
        <f>SUM(C64:E64)</f>
        <v>4000</v>
      </c>
    </row>
    <row r="65" spans="1:6" ht="15" customHeight="1">
      <c r="A65" s="48" t="s">
        <v>17</v>
      </c>
      <c r="B65" s="90"/>
      <c r="C65" s="107">
        <f>C64+C60+C54</f>
        <v>30294</v>
      </c>
      <c r="D65" s="107">
        <f>D64+D60+D54</f>
        <v>0</v>
      </c>
      <c r="E65" s="107">
        <f>E64+E60+E54</f>
        <v>0</v>
      </c>
      <c r="F65" s="107">
        <f>F64+F60+F54</f>
        <v>30294</v>
      </c>
    </row>
    <row r="66" spans="1:6" ht="15.75">
      <c r="A66" s="42" t="s">
        <v>7</v>
      </c>
      <c r="B66" s="31" t="s">
        <v>322</v>
      </c>
      <c r="C66" s="107">
        <f>C64+C47+C60+C43+C32+C18+C54</f>
        <v>1491324</v>
      </c>
      <c r="D66" s="107">
        <f>D64+D47+D60+D43+D32</f>
        <v>31720</v>
      </c>
      <c r="E66" s="107">
        <f>E64+E47+E60+E43+E32</f>
        <v>985</v>
      </c>
      <c r="F66" s="107">
        <f>F64+F47+F60+F43+F32+F18+F54</f>
        <v>1524029</v>
      </c>
    </row>
    <row r="67" spans="1:6" ht="15.75">
      <c r="A67" s="73" t="s">
        <v>29</v>
      </c>
      <c r="B67" s="51"/>
      <c r="C67" s="111">
        <f>C48-'kiadások működés önk+költs.szer'!C74</f>
        <v>-45244</v>
      </c>
      <c r="D67" s="111">
        <f>D48-'kiadások működés önk+költs.szer'!D74</f>
        <v>-2639</v>
      </c>
      <c r="E67" s="111">
        <f>E48-'kiadások működés önk+költs.szer'!E74</f>
        <v>-48132</v>
      </c>
      <c r="F67" s="111">
        <f>F48-'kiadások működés önk+költs.szer'!F74</f>
        <v>-101455</v>
      </c>
    </row>
    <row r="68" spans="1:6" ht="15.75">
      <c r="A68" s="73" t="s">
        <v>30</v>
      </c>
      <c r="B68" s="51"/>
      <c r="C68" s="111">
        <f>C65-'kiadások működés önk+költs.szer'!C97</f>
        <v>-42780</v>
      </c>
      <c r="D68" s="111">
        <f>D65-'kiadások működés önk+költs.szer'!D97</f>
        <v>0</v>
      </c>
      <c r="E68" s="111">
        <f>E65-'kiadások működés önk+költs.szer'!E97</f>
        <v>0</v>
      </c>
      <c r="F68" s="111">
        <f>F65-'kiadások működés önk+költs.szer'!F97</f>
        <v>-42780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>
        <f>'bevételek önkorm.'!C72</f>
        <v>15000</v>
      </c>
      <c r="D72" s="111"/>
      <c r="E72" s="111"/>
      <c r="F72" s="111">
        <f>SUM(C72:E72)</f>
        <v>15000</v>
      </c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129235</v>
      </c>
      <c r="D82" s="111"/>
      <c r="E82" s="111"/>
      <c r="F82" s="111">
        <f>SUM(C82:E82)</f>
        <v>129235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/>
      <c r="D85" s="111"/>
      <c r="E85" s="111"/>
      <c r="F85" s="111">
        <f>SUM(C85:E85)</f>
        <v>0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144235</v>
      </c>
      <c r="D88" s="107">
        <f>SUM(D72:D87)</f>
        <v>0</v>
      </c>
      <c r="E88" s="107">
        <f>SUM(E72:E87)</f>
        <v>0</v>
      </c>
      <c r="F88" s="107">
        <f>SUM(C88:E88)</f>
        <v>144235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C88+C93+C94</f>
        <v>144235</v>
      </c>
      <c r="D95" s="107">
        <f>SUM(D72:D94)</f>
        <v>0</v>
      </c>
      <c r="E95" s="107">
        <f>SUM(E72:E94)</f>
        <v>0</v>
      </c>
      <c r="F95" s="107">
        <f>SUM(C95:E95)</f>
        <v>144235</v>
      </c>
    </row>
    <row r="96" spans="1:6" ht="15.75">
      <c r="A96" s="71" t="s">
        <v>452</v>
      </c>
      <c r="B96" s="72"/>
      <c r="C96" s="107">
        <f>C66+C95</f>
        <v>1635559</v>
      </c>
      <c r="D96" s="107">
        <f>D95+D66</f>
        <v>31720</v>
      </c>
      <c r="E96" s="107">
        <f>E95+E66</f>
        <v>985</v>
      </c>
      <c r="F96" s="107">
        <f>F95+F66</f>
        <v>1668264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&amp;R1/4.melléklet a 24/2015.(VI. 24.)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C75" sqref="C75:C81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52" t="s">
        <v>474</v>
      </c>
      <c r="B1" s="156"/>
      <c r="C1" s="156"/>
      <c r="D1" s="156"/>
      <c r="E1" s="156"/>
      <c r="F1" s="154"/>
    </row>
    <row r="2" spans="1:6" ht="18.7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3" t="s">
        <v>40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f>'kiadások működés Bölcsőde'!C19+'kiadások működés Könyvtár'!C19+'kiadások működés önkormányzat'!C19+'kiadások működés Zengő Óvoda'!C19+'kiadások működés Polg.Hiv'!C19</f>
        <v>471884</v>
      </c>
      <c r="D19" s="110"/>
      <c r="E19" s="110">
        <v>28505</v>
      </c>
      <c r="F19" s="111">
        <f>SUM(C19:E19)</f>
        <v>500389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15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>
        <f>'kiadások működés Bölcsőde'!C23+'kiadások működés Könyvtár'!C23+'kiadások működés önkormányzat'!C23+'kiadások működés Zengő Óvoda'!C23+'kiadások működés Polg.Hiv'!C23</f>
        <v>15911</v>
      </c>
      <c r="D23" s="110">
        <f>'kiadások működés önkormányzat'!D23</f>
        <v>14578</v>
      </c>
      <c r="E23" s="110">
        <v>340</v>
      </c>
      <c r="F23" s="111">
        <f>SUM(C23:E23)</f>
        <v>30829</v>
      </c>
    </row>
    <row r="24" spans="1:6" ht="15">
      <c r="A24" s="46" t="s">
        <v>412</v>
      </c>
      <c r="B24" s="47" t="s">
        <v>107</v>
      </c>
      <c r="C24" s="107">
        <f>SUM(C19:C23)</f>
        <v>487795</v>
      </c>
      <c r="D24" s="107">
        <f>SUM(D23)</f>
        <v>14578</v>
      </c>
      <c r="E24" s="107">
        <f>SUM(E19:E23)</f>
        <v>28845</v>
      </c>
      <c r="F24" s="107">
        <f>SUM(C24:E24)</f>
        <v>531218</v>
      </c>
    </row>
    <row r="25" spans="1:6" ht="15">
      <c r="A25" s="35" t="s">
        <v>383</v>
      </c>
      <c r="B25" s="47" t="s">
        <v>108</v>
      </c>
      <c r="C25" s="107">
        <f>'kiadások működés Bölcsőde'!C25+'kiadások működés Könyvtár'!C25+'kiadások működés Zengő Óvoda'!C25+'kiadások működés Polg.Hiv'!C25+'kiadások működés önkormányzat'!C25</f>
        <v>113694</v>
      </c>
      <c r="D25" s="107">
        <f>'kiadások működés önkormányzat'!D25</f>
        <v>3936</v>
      </c>
      <c r="E25" s="107">
        <v>8308</v>
      </c>
      <c r="F25" s="107">
        <f>SUM(C25:E25)</f>
        <v>125938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f>'kiadások működés Bölcsőde'!C29+'kiadások működés Könyvtár'!C29+'kiadások működés Zengő Óvoda'!C29+'kiadások működés Polg.Hiv'!C29+'kiadások működés önkormányzat'!C29</f>
        <v>38478</v>
      </c>
      <c r="D29" s="110">
        <v>5300</v>
      </c>
      <c r="E29" s="110">
        <v>1680</v>
      </c>
      <c r="F29" s="111">
        <f>SUM(C29:E29)</f>
        <v>45458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/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/>
    </row>
    <row r="32" spans="1:6" ht="15" customHeight="1">
      <c r="A32" s="6" t="s">
        <v>413</v>
      </c>
      <c r="B32" s="29" t="s">
        <v>120</v>
      </c>
      <c r="C32" s="110">
        <f>'kiadások működés Bölcsőde'!C32+'kiadások működés Könyvtár'!C32+'kiadások működés Zengő Óvoda'!C32+'kiadások működés Polg.Hiv'!C32+'kiadások működés önkormányzat'!C32</f>
        <v>6664</v>
      </c>
      <c r="D32" s="110"/>
      <c r="E32" s="110">
        <v>440</v>
      </c>
      <c r="F32" s="111">
        <f>SUM(C32:E32)</f>
        <v>7104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/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/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/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/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/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/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/>
    </row>
    <row r="40" spans="1:6" ht="15">
      <c r="A40" s="6" t="s">
        <v>362</v>
      </c>
      <c r="B40" s="29" t="s">
        <v>132</v>
      </c>
      <c r="C40" s="110">
        <f>'kiadások működés Bölcsőde'!C40+'kiadások működés Könyvtár'!C40+'kiadások működés Zengő Óvoda'!C40+'kiadások működés Polg.Hiv'!C40+'kiadások működés önkormányzat'!C40</f>
        <v>340080</v>
      </c>
      <c r="D40" s="110"/>
      <c r="E40" s="110">
        <v>7630</v>
      </c>
      <c r="F40" s="111">
        <f>SUM(C40:E40)</f>
        <v>347710</v>
      </c>
    </row>
    <row r="41" spans="1:6" ht="15" hidden="1">
      <c r="A41" s="4" t="s">
        <v>133</v>
      </c>
      <c r="B41" s="26" t="s">
        <v>134</v>
      </c>
      <c r="C41" s="110">
        <f>'kiadások működés Bölcsőde'!C41+'kiadások működés Könyvtár'!C41+'kiadások működés Zengő Óvoda'!C41+'kiadások működés Polg.Hiv'!C41+'kiadások működés önkormányzat'!C41</f>
        <v>0</v>
      </c>
      <c r="D41" s="110"/>
      <c r="E41" s="110"/>
      <c r="F41" s="111"/>
    </row>
    <row r="42" spans="1:6" ht="15" hidden="1">
      <c r="A42" s="4" t="s">
        <v>135</v>
      </c>
      <c r="B42" s="26" t="s">
        <v>136</v>
      </c>
      <c r="C42" s="110">
        <f>'kiadások működés Bölcsőde'!C42+'kiadások működés Könyvtár'!C42+'kiadások működés Zengő Óvoda'!C42+'kiadások működés Polg.Hiv'!C42+'kiadások működés önkormányzat'!C42</f>
        <v>0</v>
      </c>
      <c r="D42" s="110"/>
      <c r="E42" s="110"/>
      <c r="F42" s="111"/>
    </row>
    <row r="43" spans="1:6" ht="15">
      <c r="A43" s="6" t="s">
        <v>363</v>
      </c>
      <c r="B43" s="29" t="s">
        <v>137</v>
      </c>
      <c r="C43" s="110">
        <f>'kiadások működés Bölcsőde'!C43+'kiadások működés Könyvtár'!C43+'kiadások működés Zengő Óvoda'!C43+'kiadások működés Polg.Hiv'!C43+'kiadások működés önkormányzat'!C43</f>
        <v>2470</v>
      </c>
      <c r="D43" s="110"/>
      <c r="E43" s="110">
        <v>125</v>
      </c>
      <c r="F43" s="111">
        <f>SUM(C43:E43)</f>
        <v>2595</v>
      </c>
    </row>
    <row r="44" spans="1:6" ht="15" hidden="1">
      <c r="A44" s="4" t="s">
        <v>138</v>
      </c>
      <c r="B44" s="26" t="s">
        <v>139</v>
      </c>
      <c r="C44" s="110">
        <f>'kiadások működés Bölcsőde'!C44+'kiadások működés Könyvtár'!C44+'kiadások működés Zengő Óvoda'!C44+'kiadások működés Polg.Hiv'!C44+'kiadások működés önkormányzat'!C44</f>
        <v>0</v>
      </c>
      <c r="D44" s="110"/>
      <c r="E44" s="110"/>
      <c r="F44" s="111"/>
    </row>
    <row r="45" spans="1:6" ht="15" hidden="1">
      <c r="A45" s="4" t="s">
        <v>140</v>
      </c>
      <c r="B45" s="26" t="s">
        <v>141</v>
      </c>
      <c r="C45" s="110">
        <f>'kiadások működés Bölcsőde'!C45+'kiadások működés Könyvtár'!C45+'kiadások működés Zengő Óvoda'!C45+'kiadások működés Polg.Hiv'!C45+'kiadások működés önkormányzat'!C45</f>
        <v>0</v>
      </c>
      <c r="D45" s="110"/>
      <c r="E45" s="110"/>
      <c r="F45" s="111"/>
    </row>
    <row r="46" spans="1:6" ht="15" hidden="1">
      <c r="A46" s="4" t="s">
        <v>387</v>
      </c>
      <c r="B46" s="26" t="s">
        <v>142</v>
      </c>
      <c r="C46" s="110">
        <f>'kiadások működés Bölcsőde'!C46+'kiadások működés Könyvtár'!C46+'kiadások működés Zengő Óvoda'!C46+'kiadások működés Polg.Hiv'!C46+'kiadások működés önkormányzat'!C46</f>
        <v>0</v>
      </c>
      <c r="D46" s="110"/>
      <c r="E46" s="110"/>
      <c r="F46" s="111"/>
    </row>
    <row r="47" spans="1:6" ht="15" hidden="1">
      <c r="A47" s="4" t="s">
        <v>388</v>
      </c>
      <c r="B47" s="26" t="s">
        <v>143</v>
      </c>
      <c r="C47" s="110">
        <f>'kiadások működés Bölcsőde'!C47+'kiadások működés Könyvtár'!C47+'kiadások működés Zengő Óvoda'!C47+'kiadások működés Polg.Hiv'!C47+'kiadások működés önkormányzat'!C47</f>
        <v>0</v>
      </c>
      <c r="D47" s="110"/>
      <c r="E47" s="110"/>
      <c r="F47" s="111"/>
    </row>
    <row r="48" spans="1:6" ht="15" hidden="1">
      <c r="A48" s="4" t="s">
        <v>144</v>
      </c>
      <c r="B48" s="26" t="s">
        <v>145</v>
      </c>
      <c r="C48" s="110">
        <f>'kiadások működés Bölcsőde'!C48+'kiadások működés Könyvtár'!C48+'kiadások működés Zengő Óvoda'!C48+'kiadások működés Polg.Hiv'!C48+'kiadások működés önkormányzat'!C48</f>
        <v>0</v>
      </c>
      <c r="D48" s="110"/>
      <c r="E48" s="110"/>
      <c r="F48" s="111"/>
    </row>
    <row r="49" spans="1:6" ht="15">
      <c r="A49" s="6" t="s">
        <v>364</v>
      </c>
      <c r="B49" s="29" t="s">
        <v>146</v>
      </c>
      <c r="C49" s="110">
        <f>'kiadások működés Bölcsőde'!C49+'kiadások működés Könyvtár'!C49+'kiadások működés Zengő Óvoda'!C49+'kiadások működés Polg.Hiv'!C49+'kiadások működés önkormányzat'!C49</f>
        <v>103894</v>
      </c>
      <c r="D49" s="110"/>
      <c r="E49" s="110">
        <v>2089</v>
      </c>
      <c r="F49" s="111">
        <f>SUM(C49:E49)</f>
        <v>105983</v>
      </c>
    </row>
    <row r="50" spans="1:6" ht="15">
      <c r="A50" s="35" t="s">
        <v>365</v>
      </c>
      <c r="B50" s="47" t="s">
        <v>147</v>
      </c>
      <c r="C50" s="110">
        <f>'kiadások működés Bölcsőde'!C50+'kiadások működés Könyvtár'!C50+'kiadások működés Zengő Óvoda'!C50+'kiadások működés Polg.Hiv'!C50+'kiadások működés önkormányzat'!C50</f>
        <v>486146</v>
      </c>
      <c r="D50" s="107">
        <f>SUM(D29:D49)</f>
        <v>5300</v>
      </c>
      <c r="E50" s="107">
        <f>SUM(E29:E49)</f>
        <v>11964</v>
      </c>
      <c r="F50" s="107">
        <f>SUM(F29:F49)</f>
        <v>508850</v>
      </c>
    </row>
    <row r="51" spans="1:6" ht="15" hidden="1">
      <c r="A51" s="11" t="s">
        <v>148</v>
      </c>
      <c r="B51" s="26" t="s">
        <v>149</v>
      </c>
      <c r="C51" s="110">
        <f>'kiadások működés Bölcsőde'!C51+'kiadások működés Könyvtár'!C51+'kiadások működés Zengő Óvoda'!C51+'kiadások működés Polg.Hiv'!C51+'kiadások működés önkormányzat'!C51</f>
        <v>0</v>
      </c>
      <c r="D51" s="110"/>
      <c r="E51" s="110"/>
      <c r="F51" s="111"/>
    </row>
    <row r="52" spans="1:6" ht="15" hidden="1">
      <c r="A52" s="11" t="s">
        <v>366</v>
      </c>
      <c r="B52" s="26" t="s">
        <v>150</v>
      </c>
      <c r="C52" s="110">
        <f>'kiadások működés Bölcsőde'!C52+'kiadások működés Könyvtár'!C52+'kiadások működés Zengő Óvoda'!C52+'kiadások működés Polg.Hiv'!C52+'kiadások működés önkormányzat'!C52</f>
        <v>0</v>
      </c>
      <c r="D52" s="110"/>
      <c r="E52" s="110"/>
      <c r="F52" s="111"/>
    </row>
    <row r="53" spans="1:6" ht="15" hidden="1">
      <c r="A53" s="14" t="s">
        <v>389</v>
      </c>
      <c r="B53" s="26" t="s">
        <v>151</v>
      </c>
      <c r="C53" s="110">
        <f>'kiadások működés Bölcsőde'!C53+'kiadások működés Könyvtár'!C53+'kiadások működés Zengő Óvoda'!C53+'kiadások működés Polg.Hiv'!C53+'kiadások működés önkormányzat'!C53</f>
        <v>0</v>
      </c>
      <c r="D53" s="110"/>
      <c r="E53" s="110"/>
      <c r="F53" s="111"/>
    </row>
    <row r="54" spans="1:6" ht="15" hidden="1">
      <c r="A54" s="14" t="s">
        <v>390</v>
      </c>
      <c r="B54" s="26" t="s">
        <v>152</v>
      </c>
      <c r="C54" s="110">
        <f>'kiadások működés Bölcsőde'!C54+'kiadások működés Könyvtár'!C54+'kiadások működés Zengő Óvoda'!C54+'kiadások működés Polg.Hiv'!C54+'kiadások működés önkormányzat'!C54</f>
        <v>0</v>
      </c>
      <c r="D54" s="110"/>
      <c r="E54" s="110"/>
      <c r="F54" s="111"/>
    </row>
    <row r="55" spans="1:6" ht="15" hidden="1">
      <c r="A55" s="14" t="s">
        <v>391</v>
      </c>
      <c r="B55" s="26" t="s">
        <v>153</v>
      </c>
      <c r="C55" s="110">
        <f>'kiadások működés Bölcsőde'!C55+'kiadások működés Könyvtár'!C55+'kiadások működés Zengő Óvoda'!C55+'kiadások működés Polg.Hiv'!C55+'kiadások működés önkormányzat'!C55</f>
        <v>0</v>
      </c>
      <c r="D55" s="110"/>
      <c r="E55" s="110"/>
      <c r="F55" s="111"/>
    </row>
    <row r="56" spans="1:6" ht="15" hidden="1">
      <c r="A56" s="11" t="s">
        <v>392</v>
      </c>
      <c r="B56" s="26" t="s">
        <v>154</v>
      </c>
      <c r="C56" s="110">
        <f>'kiadások működés Bölcsőde'!C56+'kiadások működés Könyvtár'!C56+'kiadások működés Zengő Óvoda'!C56+'kiadások működés Polg.Hiv'!C56+'kiadások működés önkormányzat'!C56</f>
        <v>0</v>
      </c>
      <c r="D56" s="110"/>
      <c r="E56" s="110"/>
      <c r="F56" s="111"/>
    </row>
    <row r="57" spans="1:6" ht="15" hidden="1">
      <c r="A57" s="11" t="s">
        <v>393</v>
      </c>
      <c r="B57" s="26" t="s">
        <v>155</v>
      </c>
      <c r="C57" s="110">
        <f>'kiadások működés Bölcsőde'!C57+'kiadások működés Könyvtár'!C57+'kiadások működés Zengő Óvoda'!C57+'kiadások működés Polg.Hiv'!C57+'kiadások működés önkormányzat'!C57</f>
        <v>0</v>
      </c>
      <c r="D57" s="110"/>
      <c r="E57" s="110"/>
      <c r="F57" s="111"/>
    </row>
    <row r="58" spans="1:6" ht="15" hidden="1">
      <c r="A58" s="11" t="s">
        <v>394</v>
      </c>
      <c r="B58" s="26" t="s">
        <v>156</v>
      </c>
      <c r="C58" s="110">
        <f>'kiadások működés Bölcsőde'!C58+'kiadások működés Könyvtár'!C58+'kiadások működés Zengő Óvoda'!C58+'kiadások működés Polg.Hiv'!C58+'kiadások működés önkormányzat'!C58</f>
        <v>0</v>
      </c>
      <c r="D58" s="110"/>
      <c r="E58" s="110"/>
      <c r="F58" s="111"/>
    </row>
    <row r="59" spans="1:6" ht="15">
      <c r="A59" s="44" t="s">
        <v>368</v>
      </c>
      <c r="B59" s="47" t="s">
        <v>157</v>
      </c>
      <c r="C59" s="107">
        <v>88210</v>
      </c>
      <c r="D59" s="107"/>
      <c r="E59" s="107"/>
      <c r="F59" s="107">
        <f>SUM(C59:E59)</f>
        <v>88210</v>
      </c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f>'kiadások működés Bölcsőde'!C61+'kiadások működés Könyvtár'!C61+'kiadások működés Zengő Óvoda'!C61+'kiadások működés Polg.Hiv'!C61+'kiadások működés önkormányzat'!C61</f>
        <v>109375</v>
      </c>
      <c r="D61" s="110"/>
      <c r="E61" s="110"/>
      <c r="F61" s="111">
        <f>SUM(C61:E61)</f>
        <v>109375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>
        <f>'kiadások működés önkormányzat'!C65</f>
        <v>179936</v>
      </c>
      <c r="D65" s="110">
        <v>100</v>
      </c>
      <c r="E65" s="110"/>
      <c r="F65" s="111">
        <f>SUM(C65:E65)</f>
        <v>180036</v>
      </c>
    </row>
    <row r="66" spans="1:6" ht="15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>
        <f>'kiadások működés önkormányzat'!C70</f>
        <v>38398</v>
      </c>
      <c r="D70" s="110">
        <v>10445</v>
      </c>
      <c r="E70" s="110"/>
      <c r="F70" s="111">
        <f>SUM(C70:E70)</f>
        <v>48843</v>
      </c>
    </row>
    <row r="71" spans="1:6" ht="15">
      <c r="A71" s="16" t="s">
        <v>31</v>
      </c>
      <c r="B71" s="26" t="s">
        <v>503</v>
      </c>
      <c r="C71" s="110">
        <f>'kiadások működés önkormányzat'!C71</f>
        <v>2720</v>
      </c>
      <c r="D71" s="110"/>
      <c r="E71" s="110"/>
      <c r="F71" s="111">
        <f>SUM(C71:E71)</f>
        <v>2720</v>
      </c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SUM(C60:C72)</f>
        <v>330429</v>
      </c>
      <c r="D73" s="107">
        <f>SUM(D60:D72)</f>
        <v>10545</v>
      </c>
      <c r="E73" s="107"/>
      <c r="F73" s="107">
        <f>SUM(F60:F72)</f>
        <v>340974</v>
      </c>
    </row>
    <row r="74" spans="1:6" ht="15.75">
      <c r="A74" s="48" t="s">
        <v>18</v>
      </c>
      <c r="B74" s="92"/>
      <c r="C74" s="107">
        <f>C73+C59+C50+C25+C24</f>
        <v>1506274</v>
      </c>
      <c r="D74" s="107">
        <f>D73+D59+D50+D25+D24</f>
        <v>34359</v>
      </c>
      <c r="E74" s="107">
        <f>E73+E59+E50+E25+E24</f>
        <v>49117</v>
      </c>
      <c r="F74" s="107">
        <f>F73+F59+F50+F25+F24</f>
        <v>1595190</v>
      </c>
    </row>
    <row r="75" spans="1:6" ht="15">
      <c r="A75" s="30" t="s">
        <v>175</v>
      </c>
      <c r="B75" s="26" t="s">
        <v>176</v>
      </c>
      <c r="C75" s="110">
        <f>'kiadások működés Bölcsőde'!C76+'kiadások működés Könyvtár'!C75+'kiadások működés Zengő Óvoda'!C75+'kiadások működés Polg.Hiv'!C75+'kiadások működés önkormányzat'!C75</f>
        <v>550</v>
      </c>
      <c r="D75" s="110"/>
      <c r="E75" s="110"/>
      <c r="F75" s="111">
        <f>SUM(C75:E75)</f>
        <v>550</v>
      </c>
    </row>
    <row r="76" spans="1:6" ht="15">
      <c r="A76" s="30" t="s">
        <v>400</v>
      </c>
      <c r="B76" s="26" t="s">
        <v>177</v>
      </c>
      <c r="C76" s="110">
        <f>'kiadások működés Bölcsőde'!C77+'kiadások működés Könyvtár'!C76+'kiadások működés Zengő Óvoda'!C76+'kiadások működés Polg.Hiv'!C76+'kiadások működés önkormányzat'!C76</f>
        <v>23247</v>
      </c>
      <c r="D76" s="110"/>
      <c r="E76" s="110"/>
      <c r="F76" s="111">
        <f aca="true" t="shared" si="0" ref="F76:F81">SUM(C76:E76)</f>
        <v>23247</v>
      </c>
    </row>
    <row r="77" spans="1:6" ht="15">
      <c r="A77" s="30" t="s">
        <v>178</v>
      </c>
      <c r="B77" s="26" t="s">
        <v>179</v>
      </c>
      <c r="C77" s="110">
        <f>'kiadások működés Bölcsőde'!C78+'kiadások működés Könyvtár'!C77+'kiadások működés Zengő Óvoda'!C77+'kiadások működés Polg.Hiv'!C77+'kiadások működés önkormányzat'!C77</f>
        <v>2617</v>
      </c>
      <c r="D77" s="110"/>
      <c r="E77" s="110"/>
      <c r="F77" s="111">
        <f t="shared" si="0"/>
        <v>2617</v>
      </c>
    </row>
    <row r="78" spans="1:6" ht="15">
      <c r="A78" s="30" t="s">
        <v>180</v>
      </c>
      <c r="B78" s="26" t="s">
        <v>181</v>
      </c>
      <c r="C78" s="110">
        <f>'kiadások működés Bölcsőde'!C79+'kiadások működés Könyvtár'!C78+'kiadások működés Zengő Óvoda'!C78+'kiadások működés Polg.Hiv'!C78+'kiadások működés önkormányzat'!C78</f>
        <v>12429</v>
      </c>
      <c r="D78" s="110"/>
      <c r="E78" s="110"/>
      <c r="F78" s="111">
        <f t="shared" si="0"/>
        <v>12429</v>
      </c>
    </row>
    <row r="79" spans="1:6" ht="15">
      <c r="A79" s="5" t="s">
        <v>182</v>
      </c>
      <c r="B79" s="26" t="s">
        <v>183</v>
      </c>
      <c r="C79" s="110">
        <f>'kiadások működés Bölcsőde'!C80+'kiadások működés Könyvtár'!C79+'kiadások működés Zengő Óvoda'!C79+'kiadások működés Polg.Hiv'!C79+'kiadások működés önkormányzat'!C79</f>
        <v>0</v>
      </c>
      <c r="D79" s="110"/>
      <c r="E79" s="110"/>
      <c r="F79" s="111">
        <f t="shared" si="0"/>
        <v>0</v>
      </c>
    </row>
    <row r="80" spans="1:6" ht="15">
      <c r="A80" s="5" t="s">
        <v>184</v>
      </c>
      <c r="B80" s="26" t="s">
        <v>185</v>
      </c>
      <c r="C80" s="110">
        <f>'kiadások működés Bölcsőde'!C81+'kiadások működés Könyvtár'!C80+'kiadások működés Zengő Óvoda'!C80+'kiadások működés Polg.Hiv'!C80+'kiadások működés önkormányzat'!C80</f>
        <v>0</v>
      </c>
      <c r="D80" s="110"/>
      <c r="E80" s="110"/>
      <c r="F80" s="111">
        <f t="shared" si="0"/>
        <v>0</v>
      </c>
    </row>
    <row r="81" spans="1:6" ht="15">
      <c r="A81" s="5" t="s">
        <v>186</v>
      </c>
      <c r="B81" s="26" t="s">
        <v>187</v>
      </c>
      <c r="C81" s="110">
        <f>'kiadások működés Bölcsőde'!C82+'kiadások működés Könyvtár'!C81+'kiadások működés Zengő Óvoda'!C81+'kiadások működés Polg.Hiv'!C81+'kiadások működés önkormányzat'!C81</f>
        <v>10491</v>
      </c>
      <c r="D81" s="110"/>
      <c r="E81" s="110"/>
      <c r="F81" s="111">
        <f t="shared" si="0"/>
        <v>10491</v>
      </c>
    </row>
    <row r="82" spans="1:6" ht="15">
      <c r="A82" s="45" t="s">
        <v>373</v>
      </c>
      <c r="B82" s="47" t="s">
        <v>188</v>
      </c>
      <c r="C82" s="107">
        <f>SUM(C75:C81)</f>
        <v>49334</v>
      </c>
      <c r="D82" s="107"/>
      <c r="E82" s="107"/>
      <c r="F82" s="107">
        <f>SUM(F75:F81)</f>
        <v>49334</v>
      </c>
    </row>
    <row r="83" spans="1:6" ht="15">
      <c r="A83" s="11" t="s">
        <v>189</v>
      </c>
      <c r="B83" s="26" t="s">
        <v>190</v>
      </c>
      <c r="C83" s="110">
        <f>'kiadások működés önkormányzat'!C83</f>
        <v>16032</v>
      </c>
      <c r="D83" s="110"/>
      <c r="E83" s="110"/>
      <c r="F83" s="111">
        <f>SUM(C83:E83)</f>
        <v>16032</v>
      </c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>
        <f>'kiadások működés önkormányzat'!C86</f>
        <v>4328</v>
      </c>
      <c r="D86" s="110"/>
      <c r="E86" s="110"/>
      <c r="F86" s="111">
        <f>SUM(C86:E86)</f>
        <v>4328</v>
      </c>
    </row>
    <row r="87" spans="1:6" ht="15">
      <c r="A87" s="44" t="s">
        <v>374</v>
      </c>
      <c r="B87" s="47" t="s">
        <v>197</v>
      </c>
      <c r="C87" s="107">
        <f>SUM(C83:C86)</f>
        <v>20360</v>
      </c>
      <c r="D87" s="107"/>
      <c r="E87" s="107"/>
      <c r="F87" s="107">
        <f>SUM(F83:F86)</f>
        <v>20360</v>
      </c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15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>
        <f>'kiadások működés önkormányzat'!C91</f>
        <v>3380</v>
      </c>
      <c r="D91" s="110"/>
      <c r="E91" s="110"/>
      <c r="F91" s="111">
        <f>SUM(C91:E91)</f>
        <v>3380</v>
      </c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15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07">
        <f>SUM(C88:C95)</f>
        <v>3380</v>
      </c>
      <c r="D96" s="107"/>
      <c r="E96" s="107"/>
      <c r="F96" s="107">
        <f>SUM(F88:F95)</f>
        <v>3380</v>
      </c>
    </row>
    <row r="97" spans="1:6" ht="15.75">
      <c r="A97" s="48" t="s">
        <v>17</v>
      </c>
      <c r="B97" s="92"/>
      <c r="C97" s="107">
        <f>C96+C87+C82</f>
        <v>73074</v>
      </c>
      <c r="D97" s="110">
        <f>D96+D87+D82</f>
        <v>0</v>
      </c>
      <c r="E97" s="110">
        <f>E96+E87+E82</f>
        <v>0</v>
      </c>
      <c r="F97" s="107">
        <f>F96+F87+F82</f>
        <v>73074</v>
      </c>
    </row>
    <row r="98" spans="1:6" ht="15.75">
      <c r="A98" s="31" t="s">
        <v>414</v>
      </c>
      <c r="B98" s="32" t="s">
        <v>209</v>
      </c>
      <c r="C98" s="107">
        <f>C96+C87+C82+C73+C59+C50+C25+C24</f>
        <v>1579348</v>
      </c>
      <c r="D98" s="107">
        <f>D73+D50+D25+D24</f>
        <v>34359</v>
      </c>
      <c r="E98" s="107">
        <f>E50+E25+E24</f>
        <v>49117</v>
      </c>
      <c r="F98" s="107">
        <f>F96+F87+F82+F73+F59+F50+F25+F24</f>
        <v>1668264</v>
      </c>
    </row>
    <row r="99" spans="1:25" ht="15">
      <c r="A99" s="11" t="s">
        <v>407</v>
      </c>
      <c r="B99" s="4" t="s">
        <v>210</v>
      </c>
      <c r="C99" s="141"/>
      <c r="D99" s="141"/>
      <c r="E99" s="141"/>
      <c r="F99" s="141">
        <f>SUM(C99:E99)</f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41"/>
      <c r="D100" s="141"/>
      <c r="E100" s="141"/>
      <c r="F100" s="141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41"/>
      <c r="D101" s="141"/>
      <c r="E101" s="141"/>
      <c r="F101" s="141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42">
        <f>SUM(C99:C101)</f>
        <v>0</v>
      </c>
      <c r="D102" s="142"/>
      <c r="E102" s="142"/>
      <c r="F102" s="142">
        <f>SUM(F99:F101)</f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43"/>
      <c r="D103" s="143"/>
      <c r="E103" s="143"/>
      <c r="F103" s="143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43"/>
      <c r="D104" s="143"/>
      <c r="E104" s="143"/>
      <c r="F104" s="143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41"/>
      <c r="D105" s="141"/>
      <c r="E105" s="141"/>
      <c r="F105" s="141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41"/>
      <c r="D106" s="141"/>
      <c r="E106" s="141"/>
      <c r="F106" s="141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44"/>
      <c r="D107" s="144"/>
      <c r="E107" s="144"/>
      <c r="F107" s="144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43"/>
      <c r="D108" s="143"/>
      <c r="E108" s="143"/>
      <c r="F108" s="143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43"/>
      <c r="D109" s="143"/>
      <c r="E109" s="143"/>
      <c r="F109" s="143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44"/>
      <c r="D110" s="144"/>
      <c r="E110" s="144"/>
      <c r="F110" s="144">
        <f>SUM(C110:E110)</f>
        <v>0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43"/>
      <c r="D111" s="143"/>
      <c r="E111" s="143"/>
      <c r="F111" s="143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43"/>
      <c r="D112" s="143"/>
      <c r="E112" s="143"/>
      <c r="F112" s="143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43"/>
      <c r="D113" s="143"/>
      <c r="E113" s="143"/>
      <c r="F113" s="143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44"/>
      <c r="D114" s="144"/>
      <c r="E114" s="144"/>
      <c r="F114" s="144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43"/>
      <c r="D115" s="143"/>
      <c r="E115" s="143"/>
      <c r="F115" s="143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41"/>
      <c r="D116" s="141"/>
      <c r="E116" s="141"/>
      <c r="F116" s="141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43"/>
      <c r="D117" s="143"/>
      <c r="E117" s="143"/>
      <c r="F117" s="143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43"/>
      <c r="D118" s="143"/>
      <c r="E118" s="143"/>
      <c r="F118" s="143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44"/>
      <c r="D119" s="144"/>
      <c r="E119" s="144"/>
      <c r="F119" s="144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41"/>
      <c r="D120" s="141"/>
      <c r="E120" s="141"/>
      <c r="F120" s="141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44">
        <f>C110+C102</f>
        <v>0</v>
      </c>
      <c r="D121" s="144"/>
      <c r="E121" s="144"/>
      <c r="F121" s="144">
        <f>F110+F102</f>
        <v>0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45">
        <f>SUM(C98)</f>
        <v>1579348</v>
      </c>
      <c r="D122" s="145">
        <f>SUM(D98)</f>
        <v>34359</v>
      </c>
      <c r="E122" s="145">
        <f>SUM(E98)</f>
        <v>49117</v>
      </c>
      <c r="F122" s="145">
        <f>SUM(F98)</f>
        <v>1668264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24/2015(VI. 24.)önkormányzati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52" t="s">
        <v>474</v>
      </c>
      <c r="B1" s="156"/>
      <c r="C1" s="156"/>
      <c r="D1" s="156"/>
      <c r="E1" s="156"/>
      <c r="F1" s="156"/>
      <c r="G1" s="156"/>
    </row>
    <row r="2" spans="1:7" ht="25.5" customHeight="1">
      <c r="A2" s="157" t="s">
        <v>48</v>
      </c>
      <c r="B2" s="156"/>
      <c r="C2" s="156"/>
      <c r="D2" s="156"/>
      <c r="E2" s="156"/>
      <c r="F2" s="156"/>
      <c r="G2" s="156"/>
    </row>
    <row r="3" spans="1:7" ht="21.75" customHeight="1">
      <c r="A3" s="58"/>
      <c r="B3" s="53"/>
      <c r="C3" s="53"/>
      <c r="D3" s="53"/>
      <c r="E3" s="53"/>
      <c r="F3" s="53"/>
      <c r="G3" s="53"/>
    </row>
    <row r="4" ht="20.25" customHeight="1">
      <c r="A4" s="3" t="s">
        <v>38</v>
      </c>
    </row>
    <row r="5" spans="1:7" ht="39">
      <c r="A5" s="39" t="s">
        <v>35</v>
      </c>
      <c r="B5" s="2" t="s">
        <v>73</v>
      </c>
      <c r="C5" s="54" t="s">
        <v>494</v>
      </c>
      <c r="D5" s="54" t="s">
        <v>41</v>
      </c>
      <c r="E5" s="54" t="s">
        <v>42</v>
      </c>
      <c r="F5" s="54" t="s">
        <v>36</v>
      </c>
      <c r="G5" s="39" t="s">
        <v>47</v>
      </c>
    </row>
    <row r="6" spans="1:7" ht="26.25" customHeight="1">
      <c r="A6" s="57" t="s">
        <v>45</v>
      </c>
      <c r="B6" s="4" t="s">
        <v>226</v>
      </c>
      <c r="C6" s="131">
        <v>20901</v>
      </c>
      <c r="D6" s="131">
        <v>28527</v>
      </c>
      <c r="E6" s="131">
        <v>301063</v>
      </c>
      <c r="F6" s="131">
        <v>181414</v>
      </c>
      <c r="G6" s="131">
        <f>SUM(C6:F6)</f>
        <v>531905</v>
      </c>
    </row>
    <row r="7" spans="1:7" ht="26.25" customHeight="1">
      <c r="A7" s="57" t="s">
        <v>46</v>
      </c>
      <c r="B7" s="4" t="s">
        <v>226</v>
      </c>
      <c r="C7" s="131">
        <v>64</v>
      </c>
      <c r="D7" s="131">
        <v>900</v>
      </c>
      <c r="E7" s="131">
        <v>230</v>
      </c>
      <c r="F7" s="131">
        <v>2907</v>
      </c>
      <c r="G7" s="131">
        <f>SUM(C7:F7)</f>
        <v>4101</v>
      </c>
    </row>
    <row r="8" spans="1:7" ht="22.5" customHeight="1">
      <c r="A8" s="39" t="s">
        <v>49</v>
      </c>
      <c r="B8" s="61"/>
      <c r="C8" s="132">
        <f>SUM(C6:C7)</f>
        <v>20965</v>
      </c>
      <c r="D8" s="132">
        <f>SUM(D6:D7)</f>
        <v>29427</v>
      </c>
      <c r="E8" s="132">
        <f>SUM(E6:E7)</f>
        <v>301293</v>
      </c>
      <c r="F8" s="132">
        <f>SUM(F6:F7)</f>
        <v>184321</v>
      </c>
      <c r="G8" s="132">
        <f>SUM(G6:G7)</f>
        <v>536006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&amp;R1/5. melléklet a 24/2015. (VI. 24.)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2" t="s">
        <v>474</v>
      </c>
      <c r="B1" s="153"/>
      <c r="C1" s="153"/>
      <c r="D1" s="153"/>
      <c r="E1" s="153"/>
      <c r="F1" s="153"/>
      <c r="G1" s="153"/>
      <c r="H1" s="153"/>
    </row>
    <row r="2" spans="1:8" ht="26.25" customHeight="1">
      <c r="A2" s="151" t="s">
        <v>43</v>
      </c>
      <c r="B2" s="156"/>
      <c r="C2" s="156"/>
      <c r="D2" s="156"/>
      <c r="E2" s="156"/>
      <c r="F2" s="156"/>
      <c r="G2" s="156"/>
      <c r="H2" s="156"/>
    </row>
    <row r="4" spans="1:8" ht="45">
      <c r="A4" s="1" t="s">
        <v>72</v>
      </c>
      <c r="B4" s="2" t="s">
        <v>73</v>
      </c>
      <c r="C4" s="49" t="s">
        <v>52</v>
      </c>
      <c r="D4" s="49" t="s">
        <v>41</v>
      </c>
      <c r="E4" s="49" t="s">
        <v>42</v>
      </c>
      <c r="F4" s="49" t="s">
        <v>36</v>
      </c>
      <c r="G4" s="49" t="s">
        <v>37</v>
      </c>
      <c r="H4" s="54" t="s">
        <v>47</v>
      </c>
    </row>
    <row r="5" spans="1:8" ht="15" hidden="1">
      <c r="A5" s="23"/>
      <c r="B5" s="23"/>
      <c r="C5" s="23"/>
      <c r="D5" s="23"/>
      <c r="E5" s="23"/>
      <c r="F5" s="23"/>
      <c r="G5" s="23"/>
      <c r="H5" s="23"/>
    </row>
    <row r="6" spans="1:8" ht="15" hidden="1">
      <c r="A6" s="23"/>
      <c r="B6" s="23"/>
      <c r="C6" s="23"/>
      <c r="D6" s="23"/>
      <c r="E6" s="23"/>
      <c r="F6" s="23"/>
      <c r="G6" s="23"/>
      <c r="H6" s="23"/>
    </row>
    <row r="7" spans="1:8" ht="15" hidden="1">
      <c r="A7" s="23"/>
      <c r="B7" s="23"/>
      <c r="C7" s="23"/>
      <c r="D7" s="23"/>
      <c r="E7" s="23"/>
      <c r="F7" s="23"/>
      <c r="G7" s="23"/>
      <c r="H7" s="23"/>
    </row>
    <row r="8" spans="1:8" ht="15" hidden="1">
      <c r="A8" s="23"/>
      <c r="B8" s="23"/>
      <c r="C8" s="23"/>
      <c r="D8" s="23"/>
      <c r="E8" s="23"/>
      <c r="F8" s="23"/>
      <c r="G8" s="23"/>
      <c r="H8" s="23"/>
    </row>
    <row r="9" spans="1:8" ht="15.75">
      <c r="A9" s="88" t="s">
        <v>480</v>
      </c>
      <c r="B9" s="23"/>
      <c r="C9" s="131"/>
      <c r="D9" s="131"/>
      <c r="E9" s="131"/>
      <c r="F9" s="131">
        <v>500</v>
      </c>
      <c r="G9" s="131"/>
      <c r="H9" s="131">
        <f>SUM(C9:G9)</f>
        <v>500</v>
      </c>
    </row>
    <row r="10" spans="1:8" ht="15.75">
      <c r="A10" s="88" t="s">
        <v>522</v>
      </c>
      <c r="B10" s="23"/>
      <c r="C10" s="131">
        <v>50</v>
      </c>
      <c r="D10" s="131"/>
      <c r="E10" s="131"/>
      <c r="F10" s="131"/>
      <c r="G10" s="131"/>
      <c r="H10" s="131"/>
    </row>
    <row r="11" spans="1:8" s="75" customFormat="1" ht="15">
      <c r="A11" s="13" t="s">
        <v>175</v>
      </c>
      <c r="B11" s="74" t="s">
        <v>176</v>
      </c>
      <c r="C11" s="132">
        <f>SUM(C10)</f>
        <v>50</v>
      </c>
      <c r="D11" s="132"/>
      <c r="E11" s="132"/>
      <c r="F11" s="132">
        <f>SUM(F9)</f>
        <v>500</v>
      </c>
      <c r="G11" s="132"/>
      <c r="H11" s="132">
        <f aca="true" t="shared" si="0" ref="H11:H22">SUM(C11:G11)</f>
        <v>550</v>
      </c>
    </row>
    <row r="12" spans="1:8" ht="15" hidden="1">
      <c r="A12" s="11"/>
      <c r="B12" s="5"/>
      <c r="C12" s="131"/>
      <c r="D12" s="131"/>
      <c r="E12" s="131"/>
      <c r="F12" s="131"/>
      <c r="G12" s="131"/>
      <c r="H12" s="131">
        <f t="shared" si="0"/>
        <v>0</v>
      </c>
    </row>
    <row r="13" spans="1:8" ht="15" hidden="1">
      <c r="A13" s="11"/>
      <c r="B13" s="5"/>
      <c r="C13" s="131"/>
      <c r="D13" s="131"/>
      <c r="E13" s="131"/>
      <c r="F13" s="131"/>
      <c r="G13" s="131"/>
      <c r="H13" s="131">
        <f t="shared" si="0"/>
        <v>0</v>
      </c>
    </row>
    <row r="14" spans="1:8" ht="15" hidden="1">
      <c r="A14" s="11"/>
      <c r="B14" s="5"/>
      <c r="C14" s="131"/>
      <c r="D14" s="131"/>
      <c r="E14" s="131"/>
      <c r="F14" s="131"/>
      <c r="G14" s="131"/>
      <c r="H14" s="131">
        <f t="shared" si="0"/>
        <v>0</v>
      </c>
    </row>
    <row r="15" spans="1:8" ht="15" hidden="1">
      <c r="A15" s="11"/>
      <c r="B15" s="5"/>
      <c r="C15" s="131"/>
      <c r="D15" s="131"/>
      <c r="E15" s="131"/>
      <c r="F15" s="131"/>
      <c r="G15" s="131"/>
      <c r="H15" s="131">
        <f t="shared" si="0"/>
        <v>0</v>
      </c>
    </row>
    <row r="16" spans="1:8" ht="15">
      <c r="A16" s="11" t="s">
        <v>483</v>
      </c>
      <c r="B16" s="5"/>
      <c r="C16" s="131"/>
      <c r="D16" s="131"/>
      <c r="E16" s="131"/>
      <c r="F16" s="131"/>
      <c r="G16" s="131"/>
      <c r="H16" s="131">
        <f t="shared" si="0"/>
        <v>0</v>
      </c>
    </row>
    <row r="17" spans="1:8" ht="15">
      <c r="A17" s="11" t="s">
        <v>488</v>
      </c>
      <c r="B17" s="5"/>
      <c r="C17" s="131"/>
      <c r="D17" s="131"/>
      <c r="E17" s="131"/>
      <c r="F17" s="131"/>
      <c r="G17" s="131">
        <v>15748</v>
      </c>
      <c r="H17" s="131">
        <f t="shared" si="0"/>
        <v>15748</v>
      </c>
    </row>
    <row r="18" spans="1:8" ht="15">
      <c r="A18" s="11" t="s">
        <v>489</v>
      </c>
      <c r="B18" s="5"/>
      <c r="C18" s="131"/>
      <c r="D18" s="131"/>
      <c r="E18" s="131"/>
      <c r="F18" s="131"/>
      <c r="G18" s="131">
        <v>610</v>
      </c>
      <c r="H18" s="131">
        <f t="shared" si="0"/>
        <v>610</v>
      </c>
    </row>
    <row r="19" spans="1:8" ht="15">
      <c r="A19" s="4" t="s">
        <v>485</v>
      </c>
      <c r="B19" s="5"/>
      <c r="C19" s="131"/>
      <c r="D19" s="131"/>
      <c r="E19" s="131"/>
      <c r="F19" s="131"/>
      <c r="G19" s="131">
        <v>354</v>
      </c>
      <c r="H19" s="131">
        <f t="shared" si="0"/>
        <v>354</v>
      </c>
    </row>
    <row r="20" spans="1:8" ht="15">
      <c r="A20" s="4" t="s">
        <v>486</v>
      </c>
      <c r="B20" s="5"/>
      <c r="C20" s="131"/>
      <c r="D20" s="131"/>
      <c r="E20" s="131"/>
      <c r="F20" s="131"/>
      <c r="G20" s="131">
        <v>394</v>
      </c>
      <c r="H20" s="131">
        <f t="shared" si="0"/>
        <v>394</v>
      </c>
    </row>
    <row r="21" spans="1:8" ht="15">
      <c r="A21" s="4" t="s">
        <v>506</v>
      </c>
      <c r="B21" s="5"/>
      <c r="C21" s="131"/>
      <c r="D21" s="131"/>
      <c r="E21" s="131"/>
      <c r="F21" s="131"/>
      <c r="G21" s="131">
        <v>6141</v>
      </c>
      <c r="H21" s="131">
        <f t="shared" si="0"/>
        <v>6141</v>
      </c>
    </row>
    <row r="22" spans="1:8" s="75" customFormat="1" ht="15">
      <c r="A22" s="13" t="s">
        <v>372</v>
      </c>
      <c r="B22" s="74" t="s">
        <v>177</v>
      </c>
      <c r="C22" s="132"/>
      <c r="D22" s="132"/>
      <c r="E22" s="132"/>
      <c r="F22" s="132"/>
      <c r="G22" s="132">
        <f>SUM(G16:G21)</f>
        <v>23247</v>
      </c>
      <c r="H22" s="132">
        <f t="shared" si="0"/>
        <v>23247</v>
      </c>
    </row>
    <row r="23" spans="1:8" ht="15" hidden="1">
      <c r="A23" s="11"/>
      <c r="B23" s="5"/>
      <c r="C23" s="131"/>
      <c r="D23" s="131"/>
      <c r="E23" s="131"/>
      <c r="F23" s="131"/>
      <c r="G23" s="131"/>
      <c r="H23" s="131"/>
    </row>
    <row r="24" spans="1:8" ht="15" hidden="1">
      <c r="A24" s="11"/>
      <c r="B24" s="5"/>
      <c r="C24" s="131"/>
      <c r="D24" s="131"/>
      <c r="E24" s="131"/>
      <c r="F24" s="131"/>
      <c r="G24" s="131"/>
      <c r="H24" s="131"/>
    </row>
    <row r="25" spans="1:8" ht="15" hidden="1">
      <c r="A25" s="11"/>
      <c r="B25" s="5"/>
      <c r="C25" s="131"/>
      <c r="D25" s="131"/>
      <c r="E25" s="131"/>
      <c r="F25" s="131"/>
      <c r="G25" s="131"/>
      <c r="H25" s="131"/>
    </row>
    <row r="26" spans="1:8" ht="15">
      <c r="A26" s="77" t="s">
        <v>491</v>
      </c>
      <c r="B26" s="5"/>
      <c r="C26" s="131"/>
      <c r="D26" s="131"/>
      <c r="E26" s="131"/>
      <c r="F26" s="131"/>
      <c r="G26" s="131">
        <v>400</v>
      </c>
      <c r="H26" s="131">
        <f>SUM(G26)</f>
        <v>400</v>
      </c>
    </row>
    <row r="27" spans="1:8" ht="15">
      <c r="A27" s="11" t="s">
        <v>492</v>
      </c>
      <c r="B27" s="5"/>
      <c r="C27" s="131"/>
      <c r="D27" s="131"/>
      <c r="E27" s="131"/>
      <c r="F27" s="131"/>
      <c r="G27" s="131">
        <v>40</v>
      </c>
      <c r="H27" s="131">
        <f>SUM(G27)</f>
        <v>40</v>
      </c>
    </row>
    <row r="28" spans="1:8" ht="15">
      <c r="A28" s="11" t="s">
        <v>24</v>
      </c>
      <c r="B28" s="5"/>
      <c r="C28" s="131"/>
      <c r="D28" s="131">
        <v>551</v>
      </c>
      <c r="E28" s="131">
        <v>157</v>
      </c>
      <c r="F28" s="131">
        <v>1469</v>
      </c>
      <c r="G28" s="131"/>
      <c r="H28" s="131">
        <f>SUM(C28:G28)</f>
        <v>2177</v>
      </c>
    </row>
    <row r="29" spans="1:8" s="75" customFormat="1" ht="15">
      <c r="A29" s="6" t="s">
        <v>178</v>
      </c>
      <c r="B29" s="7" t="s">
        <v>179</v>
      </c>
      <c r="C29" s="132"/>
      <c r="D29" s="132">
        <f>SUM(D28)</f>
        <v>551</v>
      </c>
      <c r="E29" s="132">
        <f>SUM(E28)</f>
        <v>157</v>
      </c>
      <c r="F29" s="132">
        <f>SUM(F28)</f>
        <v>1469</v>
      </c>
      <c r="G29" s="132">
        <f>SUM(G26:G28)</f>
        <v>440</v>
      </c>
      <c r="H29" s="132">
        <f>SUM(H26:H28)</f>
        <v>2617</v>
      </c>
    </row>
    <row r="30" spans="1:8" s="78" customFormat="1" ht="15">
      <c r="A30" s="27" t="s">
        <v>478</v>
      </c>
      <c r="B30" s="5"/>
      <c r="C30" s="133"/>
      <c r="D30" s="133">
        <v>157</v>
      </c>
      <c r="E30" s="133"/>
      <c r="F30" s="133"/>
      <c r="G30" s="133"/>
      <c r="H30" s="133">
        <f aca="true" t="shared" si="1" ref="H30:H37">SUM(C30:G30)</f>
        <v>157</v>
      </c>
    </row>
    <row r="31" spans="1:8" s="78" customFormat="1" ht="15">
      <c r="A31" s="4" t="s">
        <v>479</v>
      </c>
      <c r="B31" s="5"/>
      <c r="C31" s="133"/>
      <c r="D31" s="133"/>
      <c r="E31" s="133">
        <v>23</v>
      </c>
      <c r="F31" s="133"/>
      <c r="G31" s="133"/>
      <c r="H31" s="133">
        <f t="shared" si="1"/>
        <v>23</v>
      </c>
    </row>
    <row r="32" spans="1:8" ht="15">
      <c r="A32" s="11" t="s">
        <v>481</v>
      </c>
      <c r="B32" s="5"/>
      <c r="C32" s="131"/>
      <c r="D32" s="131"/>
      <c r="E32" s="131"/>
      <c r="F32" s="131">
        <v>320</v>
      </c>
      <c r="G32" s="131"/>
      <c r="H32" s="133">
        <f t="shared" si="1"/>
        <v>320</v>
      </c>
    </row>
    <row r="33" spans="1:8" ht="15">
      <c r="A33" s="11" t="s">
        <v>484</v>
      </c>
      <c r="B33" s="5"/>
      <c r="C33" s="131"/>
      <c r="D33" s="131"/>
      <c r="E33" s="131"/>
      <c r="F33" s="131"/>
      <c r="G33" s="131">
        <v>480</v>
      </c>
      <c r="H33" s="133">
        <f t="shared" si="1"/>
        <v>480</v>
      </c>
    </row>
    <row r="34" spans="1:8" ht="15">
      <c r="A34" s="4" t="s">
        <v>487</v>
      </c>
      <c r="B34" s="5"/>
      <c r="C34" s="131"/>
      <c r="D34" s="131"/>
      <c r="E34" s="131"/>
      <c r="F34" s="131"/>
      <c r="G34" s="131">
        <v>7874</v>
      </c>
      <c r="H34" s="133">
        <f t="shared" si="1"/>
        <v>7874</v>
      </c>
    </row>
    <row r="35" spans="1:8" ht="15">
      <c r="A35" s="4" t="s">
        <v>490</v>
      </c>
      <c r="B35" s="5"/>
      <c r="C35" s="131"/>
      <c r="D35" s="131"/>
      <c r="E35" s="131"/>
      <c r="F35" s="131"/>
      <c r="G35" s="131">
        <v>1945</v>
      </c>
      <c r="H35" s="133">
        <f t="shared" si="1"/>
        <v>1945</v>
      </c>
    </row>
    <row r="36" spans="1:8" ht="15">
      <c r="A36" s="4" t="s">
        <v>507</v>
      </c>
      <c r="B36" s="5"/>
      <c r="C36" s="131"/>
      <c r="D36" s="131"/>
      <c r="E36" s="131"/>
      <c r="F36" s="131"/>
      <c r="G36" s="131">
        <v>630</v>
      </c>
      <c r="H36" s="133">
        <f t="shared" si="1"/>
        <v>630</v>
      </c>
    </row>
    <row r="37" spans="1:8" ht="15">
      <c r="A37" s="4" t="s">
        <v>508</v>
      </c>
      <c r="B37" s="5"/>
      <c r="C37" s="131"/>
      <c r="D37" s="131"/>
      <c r="E37" s="131"/>
      <c r="F37" s="131"/>
      <c r="G37" s="131">
        <v>1000</v>
      </c>
      <c r="H37" s="133">
        <f t="shared" si="1"/>
        <v>1000</v>
      </c>
    </row>
    <row r="38" spans="1:8" s="75" customFormat="1" ht="15">
      <c r="A38" s="13" t="s">
        <v>180</v>
      </c>
      <c r="B38" s="74" t="s">
        <v>181</v>
      </c>
      <c r="C38" s="132"/>
      <c r="D38" s="132">
        <f>SUM(D30:D33)</f>
        <v>157</v>
      </c>
      <c r="E38" s="132">
        <f>SUM(E30:E33)</f>
        <v>23</v>
      </c>
      <c r="F38" s="132">
        <f>SUM(F30:F33)</f>
        <v>320</v>
      </c>
      <c r="G38" s="132">
        <f>SUM(G30:G37)</f>
        <v>11929</v>
      </c>
      <c r="H38" s="132">
        <f>SUM(C38:G38)</f>
        <v>12429</v>
      </c>
    </row>
    <row r="39" spans="1:8" s="75" customFormat="1" ht="15">
      <c r="A39" s="13" t="s">
        <v>182</v>
      </c>
      <c r="B39" s="74" t="s">
        <v>183</v>
      </c>
      <c r="C39" s="132"/>
      <c r="D39" s="132"/>
      <c r="E39" s="132"/>
      <c r="F39" s="132"/>
      <c r="G39" s="132"/>
      <c r="H39" s="132"/>
    </row>
    <row r="40" spans="1:8" ht="15" hidden="1">
      <c r="A40" s="11"/>
      <c r="B40" s="5"/>
      <c r="C40" s="131"/>
      <c r="D40" s="131"/>
      <c r="E40" s="131"/>
      <c r="F40" s="131"/>
      <c r="G40" s="131"/>
      <c r="H40" s="131"/>
    </row>
    <row r="41" spans="1:8" ht="15" hidden="1">
      <c r="A41" s="11"/>
      <c r="B41" s="5"/>
      <c r="C41" s="131"/>
      <c r="D41" s="131"/>
      <c r="E41" s="131"/>
      <c r="F41" s="131"/>
      <c r="G41" s="131"/>
      <c r="H41" s="131"/>
    </row>
    <row r="42" spans="1:8" s="75" customFormat="1" ht="25.5">
      <c r="A42" s="6" t="s">
        <v>186</v>
      </c>
      <c r="B42" s="7" t="s">
        <v>187</v>
      </c>
      <c r="C42" s="132">
        <v>14</v>
      </c>
      <c r="D42" s="132">
        <v>192</v>
      </c>
      <c r="E42" s="132">
        <v>50</v>
      </c>
      <c r="F42" s="132">
        <v>618</v>
      </c>
      <c r="G42" s="134">
        <v>9617</v>
      </c>
      <c r="H42" s="132">
        <f>SUM(C42:G42)</f>
        <v>10491</v>
      </c>
    </row>
    <row r="43" spans="1:8" ht="15.75">
      <c r="A43" s="15" t="s">
        <v>373</v>
      </c>
      <c r="B43" s="8" t="s">
        <v>188</v>
      </c>
      <c r="C43" s="134">
        <f>SUM(C42)</f>
        <v>14</v>
      </c>
      <c r="D43" s="134">
        <f>SUM(D29+D42+D38)</f>
        <v>900</v>
      </c>
      <c r="E43" s="134">
        <f>SUM(E29+E42+E38)</f>
        <v>230</v>
      </c>
      <c r="F43" s="134">
        <f>SUM(F29+F38+F42+F11)</f>
        <v>2907</v>
      </c>
      <c r="G43" s="134">
        <f>G42+G38+G39+G29+G22</f>
        <v>45233</v>
      </c>
      <c r="H43" s="134">
        <f>H42+H38+H29+H39+H22+H11</f>
        <v>49334</v>
      </c>
    </row>
    <row r="44" spans="1:8" ht="15.75" hidden="1">
      <c r="A44" s="17"/>
      <c r="B44" s="7"/>
      <c r="C44" s="131"/>
      <c r="D44" s="131"/>
      <c r="E44" s="131"/>
      <c r="F44" s="131"/>
      <c r="G44" s="131"/>
      <c r="H44" s="131"/>
    </row>
    <row r="45" spans="1:8" ht="15.75" hidden="1">
      <c r="A45" s="17"/>
      <c r="B45" s="7"/>
      <c r="C45" s="131"/>
      <c r="D45" s="131"/>
      <c r="E45" s="131"/>
      <c r="F45" s="131"/>
      <c r="G45" s="131"/>
      <c r="H45" s="131"/>
    </row>
    <row r="46" spans="1:8" ht="15.75" hidden="1">
      <c r="A46" s="17"/>
      <c r="B46" s="7"/>
      <c r="C46" s="131"/>
      <c r="D46" s="131"/>
      <c r="E46" s="131"/>
      <c r="F46" s="131"/>
      <c r="G46" s="131"/>
      <c r="H46" s="131"/>
    </row>
    <row r="47" spans="1:8" s="78" customFormat="1" ht="15">
      <c r="A47" s="65" t="s">
        <v>514</v>
      </c>
      <c r="B47" s="5"/>
      <c r="C47" s="133"/>
      <c r="D47" s="133"/>
      <c r="E47" s="133"/>
      <c r="F47" s="133"/>
      <c r="G47" s="133"/>
      <c r="H47" s="133">
        <f>SUM(C47:G47)</f>
        <v>0</v>
      </c>
    </row>
    <row r="48" spans="1:8" s="78" customFormat="1" ht="15">
      <c r="A48" s="65" t="s">
        <v>482</v>
      </c>
      <c r="B48" s="5"/>
      <c r="C48" s="133"/>
      <c r="D48" s="133"/>
      <c r="E48" s="133"/>
      <c r="F48" s="133"/>
      <c r="G48" s="133">
        <v>283</v>
      </c>
      <c r="H48" s="133">
        <f>SUM(C48:G48)</f>
        <v>283</v>
      </c>
    </row>
    <row r="49" spans="1:8" s="78" customFormat="1" ht="15">
      <c r="A49" s="65" t="s">
        <v>493</v>
      </c>
      <c r="B49" s="5"/>
      <c r="C49" s="133"/>
      <c r="D49" s="133"/>
      <c r="E49" s="133"/>
      <c r="F49" s="133"/>
      <c r="G49" s="133">
        <v>15749</v>
      </c>
      <c r="H49" s="133">
        <f>SUM(C49:G49)</f>
        <v>15749</v>
      </c>
    </row>
    <row r="50" spans="1:8" s="75" customFormat="1" ht="15">
      <c r="A50" s="13" t="s">
        <v>189</v>
      </c>
      <c r="B50" s="74" t="s">
        <v>190</v>
      </c>
      <c r="C50" s="132"/>
      <c r="D50" s="132"/>
      <c r="E50" s="132"/>
      <c r="F50" s="132"/>
      <c r="G50" s="132">
        <f>SUM(G47:G49)</f>
        <v>16032</v>
      </c>
      <c r="H50" s="132">
        <f>SUM(H47:H49)</f>
        <v>16032</v>
      </c>
    </row>
    <row r="51" spans="1:8" ht="15" hidden="1">
      <c r="A51" s="11"/>
      <c r="B51" s="5"/>
      <c r="C51" s="131"/>
      <c r="D51" s="131"/>
      <c r="E51" s="131"/>
      <c r="F51" s="131"/>
      <c r="G51" s="132">
        <f>SUM(G48:G50)</f>
        <v>32064</v>
      </c>
      <c r="H51" s="131"/>
    </row>
    <row r="52" spans="1:8" ht="15" hidden="1">
      <c r="A52" s="11"/>
      <c r="B52" s="5"/>
      <c r="C52" s="131"/>
      <c r="D52" s="131"/>
      <c r="E52" s="131"/>
      <c r="F52" s="131"/>
      <c r="G52" s="132">
        <f>SUM(G49:G51)</f>
        <v>63845</v>
      </c>
      <c r="H52" s="131"/>
    </row>
    <row r="53" spans="1:8" ht="15" hidden="1">
      <c r="A53" s="11"/>
      <c r="B53" s="5"/>
      <c r="C53" s="131"/>
      <c r="D53" s="131"/>
      <c r="E53" s="131"/>
      <c r="F53" s="131"/>
      <c r="G53" s="132">
        <f>SUM(G50:G52)</f>
        <v>111941</v>
      </c>
      <c r="H53" s="131"/>
    </row>
    <row r="54" spans="1:8" ht="15">
      <c r="A54" s="13" t="s">
        <v>191</v>
      </c>
      <c r="B54" s="74" t="s">
        <v>192</v>
      </c>
      <c r="C54" s="131"/>
      <c r="D54" s="131"/>
      <c r="E54" s="131"/>
      <c r="F54" s="131"/>
      <c r="G54" s="131"/>
      <c r="H54" s="131"/>
    </row>
    <row r="55" spans="1:8" ht="15" hidden="1">
      <c r="A55" s="13"/>
      <c r="B55" s="74"/>
      <c r="C55" s="131"/>
      <c r="D55" s="131"/>
      <c r="E55" s="131"/>
      <c r="F55" s="131"/>
      <c r="G55" s="131"/>
      <c r="H55" s="131"/>
    </row>
    <row r="56" spans="1:8" ht="15" hidden="1">
      <c r="A56" s="13"/>
      <c r="B56" s="74"/>
      <c r="C56" s="131"/>
      <c r="D56" s="131"/>
      <c r="E56" s="131"/>
      <c r="F56" s="131"/>
      <c r="G56" s="131"/>
      <c r="H56" s="131"/>
    </row>
    <row r="57" spans="1:8" ht="15" hidden="1">
      <c r="A57" s="13"/>
      <c r="B57" s="74"/>
      <c r="C57" s="131"/>
      <c r="D57" s="131"/>
      <c r="E57" s="131"/>
      <c r="F57" s="131"/>
      <c r="G57" s="131"/>
      <c r="H57" s="131"/>
    </row>
    <row r="58" spans="1:8" ht="15">
      <c r="A58" s="13" t="s">
        <v>193</v>
      </c>
      <c r="B58" s="74" t="s">
        <v>194</v>
      </c>
      <c r="C58" s="131"/>
      <c r="D58" s="131"/>
      <c r="E58" s="131"/>
      <c r="F58" s="131"/>
      <c r="G58" s="131"/>
      <c r="H58" s="131"/>
    </row>
    <row r="59" spans="1:8" ht="15">
      <c r="A59" s="13" t="s">
        <v>195</v>
      </c>
      <c r="B59" s="74" t="s">
        <v>196</v>
      </c>
      <c r="C59" s="131"/>
      <c r="D59" s="131"/>
      <c r="E59" s="131"/>
      <c r="F59" s="131"/>
      <c r="G59" s="134">
        <v>4328</v>
      </c>
      <c r="H59" s="134">
        <f>SUM(C59:G59)</f>
        <v>4328</v>
      </c>
    </row>
    <row r="60" spans="1:8" s="75" customFormat="1" ht="15.75">
      <c r="A60" s="15" t="s">
        <v>374</v>
      </c>
      <c r="B60" s="79" t="s">
        <v>197</v>
      </c>
      <c r="C60" s="132"/>
      <c r="D60" s="132"/>
      <c r="E60" s="132"/>
      <c r="F60" s="132"/>
      <c r="G60" s="134">
        <f>SUM(G50+G59)</f>
        <v>20360</v>
      </c>
      <c r="H60" s="132">
        <f>SUM(H59+H50)</f>
        <v>20360</v>
      </c>
    </row>
    <row r="63" spans="1:9" ht="46.5" customHeight="1">
      <c r="A63" s="158" t="s">
        <v>498</v>
      </c>
      <c r="B63" s="159"/>
      <c r="C63" s="159"/>
      <c r="D63" s="159"/>
      <c r="E63" s="159"/>
      <c r="F63" s="159"/>
      <c r="G63" s="159"/>
      <c r="H63" s="159"/>
      <c r="I63" s="159"/>
    </row>
    <row r="64" spans="1:9" ht="15">
      <c r="A64" s="93" t="s">
        <v>455</v>
      </c>
      <c r="B64" s="93" t="s">
        <v>456</v>
      </c>
      <c r="C64" s="93" t="s">
        <v>457</v>
      </c>
      <c r="D64" s="93" t="s">
        <v>458</v>
      </c>
      <c r="E64" s="93" t="s">
        <v>459</v>
      </c>
      <c r="F64" s="93" t="s">
        <v>460</v>
      </c>
      <c r="G64" s="93" t="s">
        <v>461</v>
      </c>
      <c r="H64" s="93" t="s">
        <v>462</v>
      </c>
      <c r="I64" s="93" t="s">
        <v>463</v>
      </c>
    </row>
    <row r="65" spans="1:9" ht="98.25">
      <c r="A65" s="94" t="s">
        <v>464</v>
      </c>
      <c r="B65" s="95" t="s">
        <v>466</v>
      </c>
      <c r="C65" s="95" t="s">
        <v>467</v>
      </c>
      <c r="D65" s="95" t="s">
        <v>468</v>
      </c>
      <c r="E65" s="95" t="s">
        <v>469</v>
      </c>
      <c r="F65" s="95" t="s">
        <v>470</v>
      </c>
      <c r="G65" s="95" t="s">
        <v>471</v>
      </c>
      <c r="H65" s="96" t="s">
        <v>472</v>
      </c>
      <c r="I65" s="97" t="s">
        <v>51</v>
      </c>
    </row>
    <row r="66" spans="1:9" ht="15">
      <c r="A66" s="98" t="s">
        <v>493</v>
      </c>
      <c r="B66" s="99">
        <v>15000</v>
      </c>
      <c r="C66" s="100"/>
      <c r="D66" s="100"/>
      <c r="E66" s="100"/>
      <c r="F66" s="100"/>
      <c r="G66" s="100"/>
      <c r="H66" s="101"/>
      <c r="I66" s="102">
        <f aca="true" t="shared" si="2" ref="I66:I71">SUM(B66:H66)</f>
        <v>15000</v>
      </c>
    </row>
    <row r="67" spans="1:9" ht="15">
      <c r="A67" s="98"/>
      <c r="B67" s="99"/>
      <c r="C67" s="100"/>
      <c r="D67" s="100"/>
      <c r="E67" s="100"/>
      <c r="F67" s="100"/>
      <c r="G67" s="100"/>
      <c r="H67" s="101"/>
      <c r="I67" s="102">
        <f t="shared" si="2"/>
        <v>0</v>
      </c>
    </row>
    <row r="68" spans="1:9" ht="15">
      <c r="A68" s="103"/>
      <c r="B68" s="99"/>
      <c r="C68" s="100"/>
      <c r="D68" s="100"/>
      <c r="E68" s="100"/>
      <c r="F68" s="100"/>
      <c r="G68" s="100"/>
      <c r="H68" s="101"/>
      <c r="I68" s="102">
        <f t="shared" si="2"/>
        <v>0</v>
      </c>
    </row>
    <row r="69" spans="1:9" ht="15">
      <c r="A69" s="98"/>
      <c r="B69" s="99"/>
      <c r="C69" s="100"/>
      <c r="D69" s="100"/>
      <c r="E69" s="100"/>
      <c r="F69" s="100"/>
      <c r="G69" s="100"/>
      <c r="H69" s="101"/>
      <c r="I69" s="102">
        <f t="shared" si="2"/>
        <v>0</v>
      </c>
    </row>
    <row r="70" spans="1:9" ht="15">
      <c r="A70" s="98"/>
      <c r="B70" s="99"/>
      <c r="C70" s="100"/>
      <c r="D70" s="100"/>
      <c r="E70" s="100"/>
      <c r="F70" s="100"/>
      <c r="G70" s="100"/>
      <c r="H70" s="101"/>
      <c r="I70" s="102">
        <f t="shared" si="2"/>
        <v>0</v>
      </c>
    </row>
    <row r="71" spans="1:9" ht="15.75">
      <c r="A71" s="97" t="s">
        <v>51</v>
      </c>
      <c r="B71" s="104">
        <f>SUM(B66:B70)</f>
        <v>15000</v>
      </c>
      <c r="C71" s="100"/>
      <c r="D71" s="100"/>
      <c r="E71" s="100"/>
      <c r="F71" s="100"/>
      <c r="G71" s="100"/>
      <c r="H71" s="101"/>
      <c r="I71" s="102">
        <f t="shared" si="2"/>
        <v>15000</v>
      </c>
    </row>
    <row r="72" spans="1:7" ht="15">
      <c r="A72" s="81"/>
      <c r="B72" s="82"/>
      <c r="C72" s="80"/>
      <c r="D72" s="80"/>
      <c r="E72" s="3"/>
      <c r="F72" s="3"/>
      <c r="G72" s="3"/>
    </row>
    <row r="73" spans="1:7" ht="15">
      <c r="A73" s="81"/>
      <c r="B73" s="82"/>
      <c r="C73" s="80"/>
      <c r="D73" s="80"/>
      <c r="E73" s="3"/>
      <c r="F73" s="3"/>
      <c r="G73" s="3"/>
    </row>
    <row r="74" spans="1:7" ht="15">
      <c r="A74" s="81"/>
      <c r="B74" s="82"/>
      <c r="C74" s="80"/>
      <c r="D74" s="80"/>
      <c r="E74" s="3"/>
      <c r="F74" s="3"/>
      <c r="G74" s="3"/>
    </row>
    <row r="75" spans="1:7" ht="15">
      <c r="A75" s="81"/>
      <c r="B75" s="82"/>
      <c r="C75" s="80"/>
      <c r="D75" s="80"/>
      <c r="E75" s="3"/>
      <c r="F75" s="3"/>
      <c r="G75" s="3"/>
    </row>
    <row r="76" spans="1:7" ht="15">
      <c r="A76" s="81"/>
      <c r="B76" s="82"/>
      <c r="C76" s="80"/>
      <c r="D76" s="80"/>
      <c r="E76" s="3"/>
      <c r="F76" s="3"/>
      <c r="G76" s="3"/>
    </row>
    <row r="77" spans="1:7" ht="15">
      <c r="A77" s="81"/>
      <c r="B77" s="82"/>
      <c r="C77" s="80"/>
      <c r="D77" s="80"/>
      <c r="E77" s="3"/>
      <c r="F77" s="3"/>
      <c r="G77" s="3"/>
    </row>
    <row r="78" spans="1:7" ht="15">
      <c r="A78" s="81"/>
      <c r="B78" s="82"/>
      <c r="C78" s="80"/>
      <c r="D78" s="80"/>
      <c r="E78" s="3"/>
      <c r="F78" s="3"/>
      <c r="G78" s="3"/>
    </row>
    <row r="79" spans="1:7" ht="15">
      <c r="A79" s="83"/>
      <c r="B79" s="82"/>
      <c r="C79" s="80"/>
      <c r="D79" s="80"/>
      <c r="E79" s="3"/>
      <c r="F79" s="3"/>
      <c r="G79" s="3"/>
    </row>
    <row r="80" spans="1:7" ht="15">
      <c r="A80" s="83"/>
      <c r="B80" s="82"/>
      <c r="C80" s="80"/>
      <c r="D80" s="80"/>
      <c r="E80" s="3"/>
      <c r="F80" s="3"/>
      <c r="G80" s="3"/>
    </row>
    <row r="81" spans="1:7" ht="15">
      <c r="A81" s="83"/>
      <c r="B81" s="82"/>
      <c r="C81" s="80"/>
      <c r="D81" s="80"/>
      <c r="E81" s="3"/>
      <c r="F81" s="3"/>
      <c r="G81" s="3"/>
    </row>
    <row r="82" spans="1:7" ht="15">
      <c r="A82" s="81"/>
      <c r="B82" s="82"/>
      <c r="C82" s="80"/>
      <c r="D82" s="80"/>
      <c r="E82" s="3"/>
      <c r="F82" s="3"/>
      <c r="G82" s="3"/>
    </row>
    <row r="83" spans="1:7" ht="15.75">
      <c r="A83" s="86"/>
      <c r="B83" s="87"/>
      <c r="C83" s="80"/>
      <c r="D83" s="80"/>
      <c r="E83" s="3"/>
      <c r="F83" s="3"/>
      <c r="G83" s="3"/>
    </row>
    <row r="84" spans="1:7" ht="15.75">
      <c r="A84" s="84"/>
      <c r="B84" s="85"/>
      <c r="C84" s="80"/>
      <c r="D84" s="80"/>
      <c r="E84" s="3"/>
      <c r="F84" s="3"/>
      <c r="G84" s="3"/>
    </row>
    <row r="85" spans="1:7" ht="15.75">
      <c r="A85" s="84"/>
      <c r="B85" s="85"/>
      <c r="C85" s="80"/>
      <c r="D85" s="80"/>
      <c r="E85" s="3"/>
      <c r="F85" s="3"/>
      <c r="G85" s="3"/>
    </row>
    <row r="86" spans="1:7" ht="15.75">
      <c r="A86" s="84"/>
      <c r="B86" s="85"/>
      <c r="C86" s="80"/>
      <c r="D86" s="80"/>
      <c r="E86" s="3"/>
      <c r="F86" s="3"/>
      <c r="G86" s="3"/>
    </row>
    <row r="87" spans="1:7" ht="15.75">
      <c r="A87" s="84"/>
      <c r="B87" s="85"/>
      <c r="C87" s="80"/>
      <c r="D87" s="80"/>
      <c r="E87" s="3"/>
      <c r="F87" s="3"/>
      <c r="G87" s="3"/>
    </row>
    <row r="88" spans="1:7" ht="15">
      <c r="A88" s="81"/>
      <c r="B88" s="82"/>
      <c r="C88" s="80"/>
      <c r="D88" s="80"/>
      <c r="E88" s="3"/>
      <c r="F88" s="3"/>
      <c r="G88" s="3"/>
    </row>
    <row r="89" spans="1:7" ht="15">
      <c r="A89" s="81"/>
      <c r="B89" s="82"/>
      <c r="C89" s="80"/>
      <c r="D89" s="80"/>
      <c r="E89" s="3"/>
      <c r="F89" s="3"/>
      <c r="G89" s="3"/>
    </row>
    <row r="90" spans="1:7" ht="15">
      <c r="A90" s="81"/>
      <c r="B90" s="82"/>
      <c r="C90" s="80"/>
      <c r="D90" s="80"/>
      <c r="E90" s="3"/>
      <c r="F90" s="3"/>
      <c r="G90" s="3"/>
    </row>
    <row r="91" spans="1:7" ht="15">
      <c r="A91" s="81"/>
      <c r="B91" s="82"/>
      <c r="C91" s="80"/>
      <c r="D91" s="80"/>
      <c r="E91" s="3"/>
      <c r="F91" s="3"/>
      <c r="G91" s="3"/>
    </row>
    <row r="92" spans="1:7" ht="15">
      <c r="A92" s="81"/>
      <c r="B92" s="82"/>
      <c r="C92" s="80"/>
      <c r="D92" s="80"/>
      <c r="E92" s="3"/>
      <c r="F92" s="3"/>
      <c r="G92" s="3"/>
    </row>
    <row r="93" spans="1:7" ht="15">
      <c r="A93" s="81"/>
      <c r="B93" s="82"/>
      <c r="C93" s="80"/>
      <c r="D93" s="80"/>
      <c r="E93" s="3"/>
      <c r="F93" s="3"/>
      <c r="G93" s="3"/>
    </row>
    <row r="94" spans="1:7" ht="15">
      <c r="A94" s="81"/>
      <c r="B94" s="82"/>
      <c r="C94" s="80"/>
      <c r="D94" s="80"/>
      <c r="E94" s="3"/>
      <c r="F94" s="3"/>
      <c r="G94" s="3"/>
    </row>
    <row r="95" spans="1:7" ht="15">
      <c r="A95" s="81"/>
      <c r="B95" s="82"/>
      <c r="C95" s="80"/>
      <c r="D95" s="80"/>
      <c r="E95" s="3"/>
      <c r="F95" s="3"/>
      <c r="G95" s="3"/>
    </row>
    <row r="96" spans="1:7" ht="15">
      <c r="A96" s="81"/>
      <c r="B96" s="82"/>
      <c r="C96" s="80"/>
      <c r="D96" s="80"/>
      <c r="E96" s="3"/>
      <c r="F96" s="3"/>
      <c r="G96" s="3"/>
    </row>
    <row r="97" spans="1:7" ht="15">
      <c r="A97" s="81"/>
      <c r="B97" s="82"/>
      <c r="C97" s="80"/>
      <c r="D97" s="80"/>
      <c r="E97" s="3"/>
      <c r="F97" s="3"/>
      <c r="G97" s="3"/>
    </row>
    <row r="98" spans="1:7" ht="15">
      <c r="A98" s="81"/>
      <c r="B98" s="82"/>
      <c r="C98" s="80"/>
      <c r="D98" s="80"/>
      <c r="E98" s="3"/>
      <c r="F98" s="3"/>
      <c r="G98" s="3"/>
    </row>
    <row r="99" spans="1:7" ht="15.75">
      <c r="A99" s="86"/>
      <c r="B99" s="87"/>
      <c r="C99" s="80"/>
      <c r="D99" s="80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  <row r="105" spans="1:7" ht="15">
      <c r="A105" s="3"/>
      <c r="B105" s="3"/>
      <c r="C105" s="3"/>
      <c r="D105" s="3"/>
      <c r="E105" s="3"/>
      <c r="F105" s="3"/>
      <c r="G105" s="3"/>
    </row>
  </sheetData>
  <sheetProtection/>
  <mergeCells count="3">
    <mergeCell ref="A1:H1"/>
    <mergeCell ref="A2:H2"/>
    <mergeCell ref="A63:I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  <headerFooter alignWithMargins="0">
    <oddHeader>&amp;R1/6. melléklet a 24/2015.(VI. 24.)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C17" sqref="C17:D17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52" t="s">
        <v>474</v>
      </c>
      <c r="B1" s="153"/>
      <c r="C1" s="153"/>
      <c r="D1" s="153"/>
    </row>
    <row r="2" spans="1:4" ht="23.25" customHeight="1">
      <c r="A2" s="151" t="s">
        <v>44</v>
      </c>
      <c r="B2" s="156"/>
      <c r="C2" s="156"/>
      <c r="D2" s="156"/>
    </row>
    <row r="3" ht="18">
      <c r="A3" s="43"/>
    </row>
    <row r="5" spans="1:4" ht="30">
      <c r="A5" s="1" t="s">
        <v>72</v>
      </c>
      <c r="B5" s="2" t="s">
        <v>73</v>
      </c>
      <c r="C5" s="49" t="s">
        <v>38</v>
      </c>
      <c r="D5" s="54" t="s">
        <v>39</v>
      </c>
    </row>
    <row r="6" spans="1:4" ht="15">
      <c r="A6" s="13" t="s">
        <v>34</v>
      </c>
      <c r="B6" s="7" t="s">
        <v>503</v>
      </c>
      <c r="C6" s="76">
        <v>5500</v>
      </c>
      <c r="D6" s="76">
        <f aca="true" t="shared" si="0" ref="D6:D11">SUM(C6)</f>
        <v>5500</v>
      </c>
    </row>
    <row r="7" spans="1:4" ht="15">
      <c r="A7" s="23" t="s">
        <v>509</v>
      </c>
      <c r="B7" s="23"/>
      <c r="C7" s="23">
        <v>486</v>
      </c>
      <c r="D7" s="23">
        <f t="shared" si="0"/>
        <v>486</v>
      </c>
    </row>
    <row r="8" spans="1:4" ht="15">
      <c r="A8" s="23" t="s">
        <v>510</v>
      </c>
      <c r="B8" s="23"/>
      <c r="C8" s="23">
        <v>-1357</v>
      </c>
      <c r="D8" s="23">
        <f t="shared" si="0"/>
        <v>-1357</v>
      </c>
    </row>
    <row r="9" spans="1:4" ht="15">
      <c r="A9" s="23" t="s">
        <v>511</v>
      </c>
      <c r="B9" s="23"/>
      <c r="C9" s="23">
        <v>7885</v>
      </c>
      <c r="D9" s="23">
        <f t="shared" si="0"/>
        <v>7885</v>
      </c>
    </row>
    <row r="10" spans="1:4" ht="15">
      <c r="A10" s="23" t="s">
        <v>512</v>
      </c>
      <c r="B10" s="23"/>
      <c r="C10" s="23">
        <v>-4339</v>
      </c>
      <c r="D10" s="23">
        <f t="shared" si="0"/>
        <v>-4339</v>
      </c>
    </row>
    <row r="11" spans="1:4" ht="15">
      <c r="A11" s="13" t="s">
        <v>520</v>
      </c>
      <c r="B11" s="7"/>
      <c r="C11" s="76">
        <f>SUM(C6:C10)</f>
        <v>8175</v>
      </c>
      <c r="D11" s="76">
        <f t="shared" si="0"/>
        <v>8175</v>
      </c>
    </row>
    <row r="12" spans="1:4" ht="15">
      <c r="A12" s="65" t="s">
        <v>515</v>
      </c>
      <c r="B12" s="7"/>
      <c r="C12" s="23">
        <v>-2639</v>
      </c>
      <c r="D12" s="23">
        <f>SUM(C12)</f>
        <v>-2639</v>
      </c>
    </row>
    <row r="13" spans="1:4" ht="16.5" customHeight="1">
      <c r="A13" s="148" t="s">
        <v>516</v>
      </c>
      <c r="B13" s="7"/>
      <c r="C13" s="23">
        <v>-912</v>
      </c>
      <c r="D13" s="23">
        <f>SUM(C13)</f>
        <v>-912</v>
      </c>
    </row>
    <row r="14" spans="1:4" ht="16.5" customHeight="1">
      <c r="A14" s="148" t="s">
        <v>517</v>
      </c>
      <c r="B14" s="7"/>
      <c r="C14" s="23">
        <v>-64</v>
      </c>
      <c r="D14" s="23">
        <f>SUM(C14)</f>
        <v>-64</v>
      </c>
    </row>
    <row r="15" spans="1:4" ht="16.5" customHeight="1">
      <c r="A15" s="148" t="s">
        <v>518</v>
      </c>
      <c r="B15" s="7"/>
      <c r="C15" s="23">
        <v>-316</v>
      </c>
      <c r="D15" s="23">
        <f>SUM(C15)</f>
        <v>-316</v>
      </c>
    </row>
    <row r="16" spans="1:4" ht="15">
      <c r="A16" s="65" t="s">
        <v>519</v>
      </c>
      <c r="B16" s="7"/>
      <c r="C16" s="23">
        <v>-1524</v>
      </c>
      <c r="D16" s="23">
        <f>SUM(C16)</f>
        <v>-1524</v>
      </c>
    </row>
    <row r="17" spans="1:4" ht="15">
      <c r="A17" s="13" t="s">
        <v>521</v>
      </c>
      <c r="B17" s="7"/>
      <c r="C17" s="76">
        <f>SUM(C11:C16)</f>
        <v>2720</v>
      </c>
      <c r="D17" s="76">
        <f>SUM(D11:D16)</f>
        <v>2720</v>
      </c>
    </row>
    <row r="18" spans="1:4" ht="15">
      <c r="A18" s="65"/>
      <c r="B18" s="7"/>
      <c r="C18" s="23"/>
      <c r="D18" s="23"/>
    </row>
    <row r="19" spans="1:4" ht="15">
      <c r="A19" s="13" t="s">
        <v>33</v>
      </c>
      <c r="B19" s="7" t="s">
        <v>503</v>
      </c>
      <c r="C19" s="23"/>
      <c r="D19" s="23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&amp;R1/7.melléklet a 24/2015.(VI. 24.)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67" sqref="C6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496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495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/>
      <c r="D31" s="111"/>
      <c r="E31" s="111"/>
      <c r="F31" s="111"/>
    </row>
    <row r="32" spans="1:6" ht="15" customHeight="1">
      <c r="A32" s="35" t="s">
        <v>3</v>
      </c>
      <c r="B32" s="45" t="s">
        <v>287</v>
      </c>
      <c r="C32" s="107"/>
      <c r="D32" s="107"/>
      <c r="E32" s="107"/>
      <c r="F32" s="107"/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1892</v>
      </c>
      <c r="D43" s="107"/>
      <c r="E43" s="107"/>
      <c r="F43" s="107">
        <f>SUM(C43:E43)</f>
        <v>1892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501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502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C47+C43+C32+C18</f>
        <v>1892</v>
      </c>
      <c r="D48" s="107"/>
      <c r="E48" s="107"/>
      <c r="F48" s="107">
        <f>SUM(C48:E48)</f>
        <v>1892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35" t="s">
        <v>5</v>
      </c>
      <c r="B55" s="45" t="s">
        <v>311</v>
      </c>
      <c r="C55" s="107"/>
      <c r="D55" s="107"/>
      <c r="E55" s="107"/>
      <c r="F55" s="107"/>
    </row>
    <row r="56" spans="1:6" ht="15" customHeight="1">
      <c r="A56" s="11" t="s">
        <v>317</v>
      </c>
      <c r="B56" s="5" t="s">
        <v>318</v>
      </c>
      <c r="C56" s="111"/>
      <c r="D56" s="111"/>
      <c r="E56" s="111"/>
      <c r="F56" s="111"/>
    </row>
    <row r="57" spans="1:6" ht="15" customHeight="1">
      <c r="A57" s="4" t="s">
        <v>443</v>
      </c>
      <c r="B57" s="5" t="s">
        <v>319</v>
      </c>
      <c r="C57" s="111"/>
      <c r="D57" s="111"/>
      <c r="E57" s="111"/>
      <c r="F57" s="111"/>
    </row>
    <row r="58" spans="1:6" ht="15" customHeight="1">
      <c r="A58" s="11" t="s">
        <v>444</v>
      </c>
      <c r="B58" s="5" t="s">
        <v>320</v>
      </c>
      <c r="C58" s="111"/>
      <c r="D58" s="111"/>
      <c r="E58" s="111"/>
      <c r="F58" s="111"/>
    </row>
    <row r="59" spans="1:6" ht="15" customHeight="1">
      <c r="A59" s="35" t="s">
        <v>8</v>
      </c>
      <c r="B59" s="45" t="s">
        <v>321</v>
      </c>
      <c r="C59" s="107"/>
      <c r="D59" s="107"/>
      <c r="E59" s="107"/>
      <c r="F59" s="107"/>
    </row>
    <row r="60" spans="1:6" ht="15" customHeight="1">
      <c r="A60" s="48" t="s">
        <v>17</v>
      </c>
      <c r="B60" s="90"/>
      <c r="C60" s="107">
        <f>C55+C54+C59</f>
        <v>0</v>
      </c>
      <c r="D60" s="107"/>
      <c r="E60" s="107"/>
      <c r="F60" s="107">
        <f>SUM(C60:E60)</f>
        <v>0</v>
      </c>
    </row>
    <row r="61" spans="1:6" ht="15" customHeight="1">
      <c r="A61" s="42" t="s">
        <v>7</v>
      </c>
      <c r="B61" s="31" t="s">
        <v>322</v>
      </c>
      <c r="C61" s="107">
        <f>C60+C48</f>
        <v>1892</v>
      </c>
      <c r="D61" s="107"/>
      <c r="E61" s="107"/>
      <c r="F61" s="107">
        <f>SUM(C61:E61)</f>
        <v>1892</v>
      </c>
    </row>
    <row r="62" spans="1:6" ht="15" customHeight="1">
      <c r="A62" s="73" t="s">
        <v>465</v>
      </c>
      <c r="B62" s="89"/>
      <c r="C62" s="111">
        <f>C61-'kiadások működés Bölcsőde'!C75</f>
        <v>-21637</v>
      </c>
      <c r="D62" s="107"/>
      <c r="E62" s="107"/>
      <c r="F62" s="111">
        <f>SUM(C62:E62)</f>
        <v>-21637</v>
      </c>
    </row>
    <row r="63" spans="1:6" ht="15.75">
      <c r="A63" s="73" t="s">
        <v>30</v>
      </c>
      <c r="B63" s="51"/>
      <c r="C63" s="111">
        <f>C60-'kiadások működés Bölcsőde'!C98</f>
        <v>-64</v>
      </c>
      <c r="D63" s="111"/>
      <c r="E63" s="111"/>
      <c r="F63" s="111">
        <f>SUM(C63:E63)</f>
        <v>-64</v>
      </c>
    </row>
    <row r="64" spans="1:6" ht="15" hidden="1">
      <c r="A64" s="33" t="s">
        <v>445</v>
      </c>
      <c r="B64" s="4" t="s">
        <v>323</v>
      </c>
      <c r="C64" s="111"/>
      <c r="D64" s="111"/>
      <c r="E64" s="111"/>
      <c r="F64" s="111"/>
    </row>
    <row r="65" spans="1:6" ht="15" hidden="1">
      <c r="A65" s="11" t="s">
        <v>324</v>
      </c>
      <c r="B65" s="4" t="s">
        <v>325</v>
      </c>
      <c r="C65" s="111"/>
      <c r="D65" s="111"/>
      <c r="E65" s="111"/>
      <c r="F65" s="111"/>
    </row>
    <row r="66" spans="1:6" ht="15" hidden="1">
      <c r="A66" s="33" t="s">
        <v>446</v>
      </c>
      <c r="B66" s="4" t="s">
        <v>326</v>
      </c>
      <c r="C66" s="111"/>
      <c r="D66" s="111"/>
      <c r="E66" s="111"/>
      <c r="F66" s="111"/>
    </row>
    <row r="67" spans="1:6" ht="15">
      <c r="A67" s="13" t="s">
        <v>9</v>
      </c>
      <c r="B67" s="6" t="s">
        <v>327</v>
      </c>
      <c r="C67" s="111"/>
      <c r="D67" s="111"/>
      <c r="E67" s="111"/>
      <c r="F67" s="111"/>
    </row>
    <row r="68" spans="1:6" ht="15" hidden="1">
      <c r="A68" s="11" t="s">
        <v>447</v>
      </c>
      <c r="B68" s="4" t="s">
        <v>328</v>
      </c>
      <c r="C68" s="111"/>
      <c r="D68" s="111"/>
      <c r="E68" s="111"/>
      <c r="F68" s="111"/>
    </row>
    <row r="69" spans="1:6" ht="15" hidden="1">
      <c r="A69" s="33" t="s">
        <v>329</v>
      </c>
      <c r="B69" s="4" t="s">
        <v>330</v>
      </c>
      <c r="C69" s="111"/>
      <c r="D69" s="111"/>
      <c r="E69" s="111"/>
      <c r="F69" s="111"/>
    </row>
    <row r="70" spans="1:6" ht="15" hidden="1">
      <c r="A70" s="11" t="s">
        <v>448</v>
      </c>
      <c r="B70" s="4" t="s">
        <v>331</v>
      </c>
      <c r="C70" s="111"/>
      <c r="D70" s="111"/>
      <c r="E70" s="111"/>
      <c r="F70" s="111"/>
    </row>
    <row r="71" spans="1:6" ht="15" hidden="1">
      <c r="A71" s="33" t="s">
        <v>332</v>
      </c>
      <c r="B71" s="4" t="s">
        <v>333</v>
      </c>
      <c r="C71" s="111"/>
      <c r="D71" s="111"/>
      <c r="E71" s="111"/>
      <c r="F71" s="111"/>
    </row>
    <row r="72" spans="1:6" ht="15">
      <c r="A72" s="12" t="s">
        <v>10</v>
      </c>
      <c r="B72" s="6" t="s">
        <v>334</v>
      </c>
      <c r="C72" s="111"/>
      <c r="D72" s="111"/>
      <c r="E72" s="111"/>
      <c r="F72" s="111"/>
    </row>
    <row r="73" spans="1:6" ht="15" hidden="1">
      <c r="A73" s="4" t="s">
        <v>27</v>
      </c>
      <c r="B73" s="4" t="s">
        <v>335</v>
      </c>
      <c r="C73" s="111"/>
      <c r="D73" s="111"/>
      <c r="E73" s="111"/>
      <c r="F73" s="111"/>
    </row>
    <row r="74" spans="1:6" ht="15" hidden="1">
      <c r="A74" s="4" t="s">
        <v>28</v>
      </c>
      <c r="B74" s="4" t="s">
        <v>335</v>
      </c>
      <c r="C74" s="111"/>
      <c r="D74" s="111"/>
      <c r="E74" s="111"/>
      <c r="F74" s="111"/>
    </row>
    <row r="75" spans="1:6" ht="15" hidden="1">
      <c r="A75" s="4" t="s">
        <v>25</v>
      </c>
      <c r="B75" s="4" t="s">
        <v>336</v>
      </c>
      <c r="C75" s="111"/>
      <c r="D75" s="111"/>
      <c r="E75" s="111"/>
      <c r="F75" s="111"/>
    </row>
    <row r="76" spans="1:6" ht="15" hidden="1">
      <c r="A76" s="4" t="s">
        <v>26</v>
      </c>
      <c r="B76" s="4" t="s">
        <v>336</v>
      </c>
      <c r="C76" s="111"/>
      <c r="D76" s="111"/>
      <c r="E76" s="111"/>
      <c r="F76" s="111"/>
    </row>
    <row r="77" spans="1:6" ht="15">
      <c r="A77" s="6" t="s">
        <v>11</v>
      </c>
      <c r="B77" s="6" t="s">
        <v>337</v>
      </c>
      <c r="C77" s="111">
        <v>736</v>
      </c>
      <c r="D77" s="111"/>
      <c r="E77" s="111"/>
      <c r="F77" s="111">
        <f>SUM(C77:E77)</f>
        <v>736</v>
      </c>
    </row>
    <row r="78" spans="1:6" ht="15">
      <c r="A78" s="33" t="s">
        <v>338</v>
      </c>
      <c r="B78" s="4" t="s">
        <v>339</v>
      </c>
      <c r="C78" s="111"/>
      <c r="D78" s="111"/>
      <c r="E78" s="111"/>
      <c r="F78" s="111"/>
    </row>
    <row r="79" spans="1:6" ht="15">
      <c r="A79" s="33" t="s">
        <v>340</v>
      </c>
      <c r="B79" s="4" t="s">
        <v>341</v>
      </c>
      <c r="C79" s="111"/>
      <c r="D79" s="111"/>
      <c r="E79" s="111"/>
      <c r="F79" s="111"/>
    </row>
    <row r="80" spans="1:6" ht="15">
      <c r="A80" s="33" t="s">
        <v>342</v>
      </c>
      <c r="B80" s="4" t="s">
        <v>343</v>
      </c>
      <c r="C80" s="111">
        <v>20965</v>
      </c>
      <c r="D80" s="111"/>
      <c r="E80" s="111"/>
      <c r="F80" s="111">
        <f>SUM(C80:E80)</f>
        <v>20965</v>
      </c>
    </row>
    <row r="81" spans="1:6" ht="15">
      <c r="A81" s="33" t="s">
        <v>344</v>
      </c>
      <c r="B81" s="4" t="s">
        <v>345</v>
      </c>
      <c r="C81" s="111"/>
      <c r="D81" s="111"/>
      <c r="E81" s="111"/>
      <c r="F81" s="111"/>
    </row>
    <row r="82" spans="1:6" ht="15">
      <c r="A82" s="11" t="s">
        <v>449</v>
      </c>
      <c r="B82" s="4" t="s">
        <v>346</v>
      </c>
      <c r="C82" s="111"/>
      <c r="D82" s="111"/>
      <c r="E82" s="111"/>
      <c r="F82" s="111"/>
    </row>
    <row r="83" spans="1:6" ht="15">
      <c r="A83" s="13" t="s">
        <v>12</v>
      </c>
      <c r="B83" s="6" t="s">
        <v>347</v>
      </c>
      <c r="C83" s="107">
        <f>SUM(C77:C82)</f>
        <v>21701</v>
      </c>
      <c r="D83" s="107"/>
      <c r="E83" s="107"/>
      <c r="F83" s="107">
        <f>SUM(F77:F82)</f>
        <v>21701</v>
      </c>
    </row>
    <row r="84" spans="1:6" ht="15">
      <c r="A84" s="11" t="s">
        <v>348</v>
      </c>
      <c r="B84" s="4" t="s">
        <v>349</v>
      </c>
      <c r="C84" s="111"/>
      <c r="D84" s="111"/>
      <c r="E84" s="111"/>
      <c r="F84" s="111"/>
    </row>
    <row r="85" spans="1:6" ht="15">
      <c r="A85" s="11" t="s">
        <v>350</v>
      </c>
      <c r="B85" s="4" t="s">
        <v>351</v>
      </c>
      <c r="C85" s="111"/>
      <c r="D85" s="111"/>
      <c r="E85" s="111"/>
      <c r="F85" s="111"/>
    </row>
    <row r="86" spans="1:6" ht="15">
      <c r="A86" s="33" t="s">
        <v>352</v>
      </c>
      <c r="B86" s="4" t="s">
        <v>353</v>
      </c>
      <c r="C86" s="111"/>
      <c r="D86" s="111"/>
      <c r="E86" s="111"/>
      <c r="F86" s="111"/>
    </row>
    <row r="87" spans="1:6" ht="15">
      <c r="A87" s="33" t="s">
        <v>450</v>
      </c>
      <c r="B87" s="4" t="s">
        <v>354</v>
      </c>
      <c r="C87" s="111"/>
      <c r="D87" s="111"/>
      <c r="E87" s="111"/>
      <c r="F87" s="111"/>
    </row>
    <row r="88" spans="1:6" ht="15">
      <c r="A88" s="12" t="s">
        <v>13</v>
      </c>
      <c r="B88" s="6" t="s">
        <v>355</v>
      </c>
      <c r="C88" s="111"/>
      <c r="D88" s="111"/>
      <c r="E88" s="111"/>
      <c r="F88" s="111"/>
    </row>
    <row r="89" spans="1:6" ht="15">
      <c r="A89" s="13" t="s">
        <v>356</v>
      </c>
      <c r="B89" s="6" t="s">
        <v>357</v>
      </c>
      <c r="C89" s="111"/>
      <c r="D89" s="111"/>
      <c r="E89" s="111"/>
      <c r="F89" s="111"/>
    </row>
    <row r="90" spans="1:6" ht="15.75">
      <c r="A90" s="36" t="s">
        <v>14</v>
      </c>
      <c r="B90" s="37" t="s">
        <v>358</v>
      </c>
      <c r="C90" s="107">
        <f>SUM(C83:C89)</f>
        <v>21701</v>
      </c>
      <c r="D90" s="107"/>
      <c r="E90" s="107"/>
      <c r="F90" s="107">
        <f>SUM(F83:F89)</f>
        <v>21701</v>
      </c>
    </row>
    <row r="91" spans="1:6" ht="15.75">
      <c r="A91" s="71" t="s">
        <v>452</v>
      </c>
      <c r="B91" s="72"/>
      <c r="C91" s="107">
        <f>C61+C90</f>
        <v>23593</v>
      </c>
      <c r="D91" s="107"/>
      <c r="E91" s="107"/>
      <c r="F91" s="107">
        <f>F90+F61</f>
        <v>23593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24/2015.(VI.24.)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">
      <selection activeCell="A1" sqref="A1:F123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496</v>
      </c>
      <c r="B1" s="156"/>
      <c r="C1" s="156"/>
      <c r="D1" s="156"/>
      <c r="E1" s="156"/>
      <c r="F1" s="154"/>
    </row>
    <row r="2" spans="1:6" ht="19.5" customHeight="1">
      <c r="A2" s="151" t="s">
        <v>16</v>
      </c>
      <c r="B2" s="156"/>
      <c r="C2" s="156"/>
      <c r="D2" s="156"/>
      <c r="E2" s="156"/>
      <c r="F2" s="154"/>
    </row>
    <row r="3" ht="18">
      <c r="A3" s="43"/>
    </row>
    <row r="4" ht="15">
      <c r="A4" s="3" t="s">
        <v>495</v>
      </c>
    </row>
    <row r="5" spans="1:6" ht="45">
      <c r="A5" s="1" t="s">
        <v>72</v>
      </c>
      <c r="B5" s="2" t="s">
        <v>73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hidden="1">
      <c r="A6" s="24" t="s">
        <v>74</v>
      </c>
      <c r="B6" s="25" t="s">
        <v>75</v>
      </c>
      <c r="C6" s="38"/>
      <c r="D6" s="38"/>
      <c r="E6" s="38"/>
      <c r="F6" s="23"/>
    </row>
    <row r="7" spans="1:6" ht="15" hidden="1">
      <c r="A7" s="24" t="s">
        <v>76</v>
      </c>
      <c r="B7" s="26" t="s">
        <v>77</v>
      </c>
      <c r="C7" s="38"/>
      <c r="D7" s="38"/>
      <c r="E7" s="38"/>
      <c r="F7" s="23"/>
    </row>
    <row r="8" spans="1:6" ht="15" hidden="1">
      <c r="A8" s="24" t="s">
        <v>78</v>
      </c>
      <c r="B8" s="26" t="s">
        <v>79</v>
      </c>
      <c r="C8" s="38"/>
      <c r="D8" s="38"/>
      <c r="E8" s="38"/>
      <c r="F8" s="23"/>
    </row>
    <row r="9" spans="1:6" ht="15" hidden="1">
      <c r="A9" s="27" t="s">
        <v>80</v>
      </c>
      <c r="B9" s="26" t="s">
        <v>81</v>
      </c>
      <c r="C9" s="38"/>
      <c r="D9" s="38"/>
      <c r="E9" s="38"/>
      <c r="F9" s="23"/>
    </row>
    <row r="10" spans="1:6" ht="15" hidden="1">
      <c r="A10" s="27" t="s">
        <v>82</v>
      </c>
      <c r="B10" s="26" t="s">
        <v>83</v>
      </c>
      <c r="C10" s="38"/>
      <c r="D10" s="38"/>
      <c r="E10" s="38"/>
      <c r="F10" s="23"/>
    </row>
    <row r="11" spans="1:6" ht="15" hidden="1">
      <c r="A11" s="27" t="s">
        <v>84</v>
      </c>
      <c r="B11" s="26" t="s">
        <v>85</v>
      </c>
      <c r="C11" s="38"/>
      <c r="D11" s="38"/>
      <c r="E11" s="38"/>
      <c r="F11" s="23"/>
    </row>
    <row r="12" spans="1:6" ht="15" hidden="1">
      <c r="A12" s="27" t="s">
        <v>86</v>
      </c>
      <c r="B12" s="26" t="s">
        <v>87</v>
      </c>
      <c r="C12" s="38"/>
      <c r="D12" s="38"/>
      <c r="E12" s="38"/>
      <c r="F12" s="23"/>
    </row>
    <row r="13" spans="1:6" ht="15" hidden="1">
      <c r="A13" s="27" t="s">
        <v>88</v>
      </c>
      <c r="B13" s="26" t="s">
        <v>89</v>
      </c>
      <c r="C13" s="38"/>
      <c r="D13" s="38"/>
      <c r="E13" s="38"/>
      <c r="F13" s="23"/>
    </row>
    <row r="14" spans="1:6" ht="15" hidden="1">
      <c r="A14" s="4" t="s">
        <v>90</v>
      </c>
      <c r="B14" s="26" t="s">
        <v>91</v>
      </c>
      <c r="C14" s="38"/>
      <c r="D14" s="38"/>
      <c r="E14" s="38"/>
      <c r="F14" s="23"/>
    </row>
    <row r="15" spans="1:6" ht="15" hidden="1">
      <c r="A15" s="4" t="s">
        <v>92</v>
      </c>
      <c r="B15" s="26" t="s">
        <v>93</v>
      </c>
      <c r="C15" s="38"/>
      <c r="D15" s="38"/>
      <c r="E15" s="38"/>
      <c r="F15" s="23"/>
    </row>
    <row r="16" spans="1:6" ht="15" hidden="1">
      <c r="A16" s="4" t="s">
        <v>94</v>
      </c>
      <c r="B16" s="26" t="s">
        <v>95</v>
      </c>
      <c r="C16" s="38"/>
      <c r="D16" s="38"/>
      <c r="E16" s="38"/>
      <c r="F16" s="23"/>
    </row>
    <row r="17" spans="1:6" ht="15" hidden="1">
      <c r="A17" s="4" t="s">
        <v>96</v>
      </c>
      <c r="B17" s="26" t="s">
        <v>97</v>
      </c>
      <c r="C17" s="38"/>
      <c r="D17" s="38"/>
      <c r="E17" s="38"/>
      <c r="F17" s="23"/>
    </row>
    <row r="18" spans="1:6" ht="15" hidden="1">
      <c r="A18" s="4" t="s">
        <v>382</v>
      </c>
      <c r="B18" s="26" t="s">
        <v>98</v>
      </c>
      <c r="C18" s="38"/>
      <c r="D18" s="38"/>
      <c r="E18" s="38"/>
      <c r="F18" s="23"/>
    </row>
    <row r="19" spans="1:6" ht="15">
      <c r="A19" s="28" t="s">
        <v>359</v>
      </c>
      <c r="B19" s="29" t="s">
        <v>99</v>
      </c>
      <c r="C19" s="120">
        <v>13861</v>
      </c>
      <c r="D19" s="120"/>
      <c r="E19" s="120"/>
      <c r="F19" s="121">
        <f>SUM(C19:E19)</f>
        <v>13861</v>
      </c>
    </row>
    <row r="20" spans="1:6" ht="15" hidden="1">
      <c r="A20" s="4" t="s">
        <v>100</v>
      </c>
      <c r="B20" s="26" t="s">
        <v>101</v>
      </c>
      <c r="C20" s="120"/>
      <c r="D20" s="120"/>
      <c r="E20" s="120"/>
      <c r="F20" s="121"/>
    </row>
    <row r="21" spans="1:6" ht="30" hidden="1">
      <c r="A21" s="4" t="s">
        <v>102</v>
      </c>
      <c r="B21" s="26" t="s">
        <v>103</v>
      </c>
      <c r="C21" s="120"/>
      <c r="D21" s="120"/>
      <c r="E21" s="120"/>
      <c r="F21" s="121"/>
    </row>
    <row r="22" spans="1:6" ht="15" hidden="1">
      <c r="A22" s="5" t="s">
        <v>104</v>
      </c>
      <c r="B22" s="26" t="s">
        <v>105</v>
      </c>
      <c r="C22" s="120"/>
      <c r="D22" s="120"/>
      <c r="E22" s="120"/>
      <c r="F22" s="121"/>
    </row>
    <row r="23" spans="1:6" ht="15">
      <c r="A23" s="6" t="s">
        <v>360</v>
      </c>
      <c r="B23" s="29" t="s">
        <v>106</v>
      </c>
      <c r="C23" s="120">
        <v>50</v>
      </c>
      <c r="D23" s="120"/>
      <c r="E23" s="120"/>
      <c r="F23" s="121">
        <f>SUM(C23:E23)</f>
        <v>50</v>
      </c>
    </row>
    <row r="24" spans="1:6" ht="15">
      <c r="A24" s="46" t="s">
        <v>412</v>
      </c>
      <c r="B24" s="47" t="s">
        <v>107</v>
      </c>
      <c r="C24" s="122">
        <f>SUM(C19:C23)</f>
        <v>13911</v>
      </c>
      <c r="D24" s="122"/>
      <c r="E24" s="122"/>
      <c r="F24" s="122">
        <f>SUM(F19:F23)</f>
        <v>13911</v>
      </c>
    </row>
    <row r="25" spans="1:6" ht="15">
      <c r="A25" s="35" t="s">
        <v>383</v>
      </c>
      <c r="B25" s="47" t="s">
        <v>108</v>
      </c>
      <c r="C25" s="122">
        <v>3700</v>
      </c>
      <c r="D25" s="122"/>
      <c r="E25" s="122"/>
      <c r="F25" s="122">
        <f>SUM(C25:E25)</f>
        <v>3700</v>
      </c>
    </row>
    <row r="26" spans="1:6" ht="15" hidden="1">
      <c r="A26" s="4" t="s">
        <v>109</v>
      </c>
      <c r="B26" s="26" t="s">
        <v>110</v>
      </c>
      <c r="C26" s="120"/>
      <c r="D26" s="120"/>
      <c r="E26" s="120"/>
      <c r="F26" s="121"/>
    </row>
    <row r="27" spans="1:6" ht="15" hidden="1">
      <c r="A27" s="4" t="s">
        <v>111</v>
      </c>
      <c r="B27" s="26" t="s">
        <v>112</v>
      </c>
      <c r="C27" s="120"/>
      <c r="D27" s="120"/>
      <c r="E27" s="120"/>
      <c r="F27" s="121"/>
    </row>
    <row r="28" spans="1:6" ht="15" hidden="1">
      <c r="A28" s="4" t="s">
        <v>113</v>
      </c>
      <c r="B28" s="26" t="s">
        <v>114</v>
      </c>
      <c r="C28" s="120"/>
      <c r="D28" s="120"/>
      <c r="E28" s="120"/>
      <c r="F28" s="121"/>
    </row>
    <row r="29" spans="1:6" ht="15">
      <c r="A29" s="6" t="s">
        <v>361</v>
      </c>
      <c r="B29" s="29" t="s">
        <v>115</v>
      </c>
      <c r="C29" s="120">
        <v>2044</v>
      </c>
      <c r="D29" s="120"/>
      <c r="E29" s="120"/>
      <c r="F29" s="121">
        <f>SUM(C29:E29)</f>
        <v>2044</v>
      </c>
    </row>
    <row r="30" spans="1:6" ht="15" hidden="1">
      <c r="A30" s="4" t="s">
        <v>116</v>
      </c>
      <c r="B30" s="26" t="s">
        <v>117</v>
      </c>
      <c r="C30" s="120"/>
      <c r="D30" s="120"/>
      <c r="E30" s="120"/>
      <c r="F30" s="121">
        <f aca="true" t="shared" si="0" ref="F30:F49">SUM(C30:E30)</f>
        <v>0</v>
      </c>
    </row>
    <row r="31" spans="1:6" ht="15" hidden="1">
      <c r="A31" s="4" t="s">
        <v>118</v>
      </c>
      <c r="B31" s="26" t="s">
        <v>119</v>
      </c>
      <c r="C31" s="120"/>
      <c r="D31" s="120"/>
      <c r="E31" s="120"/>
      <c r="F31" s="121">
        <f t="shared" si="0"/>
        <v>0</v>
      </c>
    </row>
    <row r="32" spans="1:6" ht="15" customHeight="1">
      <c r="A32" s="6" t="s">
        <v>413</v>
      </c>
      <c r="B32" s="29" t="s">
        <v>120</v>
      </c>
      <c r="C32" s="120">
        <v>60</v>
      </c>
      <c r="D32" s="120"/>
      <c r="E32" s="120"/>
      <c r="F32" s="121">
        <f t="shared" si="0"/>
        <v>60</v>
      </c>
    </row>
    <row r="33" spans="1:6" ht="15" hidden="1">
      <c r="A33" s="4" t="s">
        <v>121</v>
      </c>
      <c r="B33" s="26" t="s">
        <v>122</v>
      </c>
      <c r="C33" s="120"/>
      <c r="D33" s="120"/>
      <c r="E33" s="120"/>
      <c r="F33" s="121">
        <f t="shared" si="0"/>
        <v>0</v>
      </c>
    </row>
    <row r="34" spans="1:6" ht="15" hidden="1">
      <c r="A34" s="4" t="s">
        <v>123</v>
      </c>
      <c r="B34" s="26" t="s">
        <v>124</v>
      </c>
      <c r="C34" s="120"/>
      <c r="D34" s="120"/>
      <c r="E34" s="120"/>
      <c r="F34" s="121">
        <f t="shared" si="0"/>
        <v>0</v>
      </c>
    </row>
    <row r="35" spans="1:6" ht="15" hidden="1">
      <c r="A35" s="4" t="s">
        <v>384</v>
      </c>
      <c r="B35" s="26" t="s">
        <v>125</v>
      </c>
      <c r="C35" s="120"/>
      <c r="D35" s="120"/>
      <c r="E35" s="120"/>
      <c r="F35" s="121">
        <f t="shared" si="0"/>
        <v>0</v>
      </c>
    </row>
    <row r="36" spans="1:6" ht="15" hidden="1">
      <c r="A36" s="4" t="s">
        <v>126</v>
      </c>
      <c r="B36" s="26" t="s">
        <v>127</v>
      </c>
      <c r="C36" s="120"/>
      <c r="D36" s="120"/>
      <c r="E36" s="120"/>
      <c r="F36" s="121">
        <f t="shared" si="0"/>
        <v>0</v>
      </c>
    </row>
    <row r="37" spans="1:6" ht="15" hidden="1">
      <c r="A37" s="9" t="s">
        <v>385</v>
      </c>
      <c r="B37" s="26" t="s">
        <v>128</v>
      </c>
      <c r="C37" s="120"/>
      <c r="D37" s="120"/>
      <c r="E37" s="120"/>
      <c r="F37" s="121">
        <f t="shared" si="0"/>
        <v>0</v>
      </c>
    </row>
    <row r="38" spans="1:6" ht="15" hidden="1">
      <c r="A38" s="5" t="s">
        <v>129</v>
      </c>
      <c r="B38" s="26" t="s">
        <v>130</v>
      </c>
      <c r="C38" s="120"/>
      <c r="D38" s="120"/>
      <c r="E38" s="120"/>
      <c r="F38" s="121">
        <f t="shared" si="0"/>
        <v>0</v>
      </c>
    </row>
    <row r="39" spans="1:6" ht="15" hidden="1">
      <c r="A39" s="4" t="s">
        <v>386</v>
      </c>
      <c r="B39" s="26" t="s">
        <v>131</v>
      </c>
      <c r="C39" s="120"/>
      <c r="D39" s="120"/>
      <c r="E39" s="120"/>
      <c r="F39" s="121">
        <f t="shared" si="0"/>
        <v>0</v>
      </c>
    </row>
    <row r="40" spans="1:6" ht="15">
      <c r="A40" s="6" t="s">
        <v>362</v>
      </c>
      <c r="B40" s="29" t="s">
        <v>132</v>
      </c>
      <c r="C40" s="120">
        <v>2058</v>
      </c>
      <c r="D40" s="120"/>
      <c r="E40" s="120"/>
      <c r="F40" s="121">
        <f t="shared" si="0"/>
        <v>2058</v>
      </c>
    </row>
    <row r="41" spans="1:6" ht="15" hidden="1">
      <c r="A41" s="4" t="s">
        <v>133</v>
      </c>
      <c r="B41" s="26" t="s">
        <v>134</v>
      </c>
      <c r="C41" s="120"/>
      <c r="D41" s="120"/>
      <c r="E41" s="120"/>
      <c r="F41" s="121">
        <f t="shared" si="0"/>
        <v>0</v>
      </c>
    </row>
    <row r="42" spans="1:6" ht="15" hidden="1">
      <c r="A42" s="4" t="s">
        <v>135</v>
      </c>
      <c r="B42" s="26" t="s">
        <v>136</v>
      </c>
      <c r="C42" s="120"/>
      <c r="D42" s="120"/>
      <c r="E42" s="120"/>
      <c r="F42" s="121">
        <f t="shared" si="0"/>
        <v>0</v>
      </c>
    </row>
    <row r="43" spans="1:6" ht="15">
      <c r="A43" s="6" t="s">
        <v>363</v>
      </c>
      <c r="B43" s="29" t="s">
        <v>137</v>
      </c>
      <c r="C43" s="120">
        <v>50</v>
      </c>
      <c r="D43" s="120"/>
      <c r="E43" s="120"/>
      <c r="F43" s="121">
        <f t="shared" si="0"/>
        <v>50</v>
      </c>
    </row>
    <row r="44" spans="1:6" ht="15" hidden="1">
      <c r="A44" s="4" t="s">
        <v>138</v>
      </c>
      <c r="B44" s="26" t="s">
        <v>139</v>
      </c>
      <c r="C44" s="120"/>
      <c r="D44" s="120"/>
      <c r="E44" s="120"/>
      <c r="F44" s="121">
        <f t="shared" si="0"/>
        <v>0</v>
      </c>
    </row>
    <row r="45" spans="1:6" ht="15" hidden="1">
      <c r="A45" s="4" t="s">
        <v>140</v>
      </c>
      <c r="B45" s="26" t="s">
        <v>141</v>
      </c>
      <c r="C45" s="120"/>
      <c r="D45" s="120"/>
      <c r="E45" s="120"/>
      <c r="F45" s="121">
        <f t="shared" si="0"/>
        <v>0</v>
      </c>
    </row>
    <row r="46" spans="1:6" ht="15" hidden="1">
      <c r="A46" s="4" t="s">
        <v>387</v>
      </c>
      <c r="B46" s="26" t="s">
        <v>142</v>
      </c>
      <c r="C46" s="120"/>
      <c r="D46" s="120"/>
      <c r="E46" s="120"/>
      <c r="F46" s="121">
        <f t="shared" si="0"/>
        <v>0</v>
      </c>
    </row>
    <row r="47" spans="1:6" ht="15" hidden="1">
      <c r="A47" s="4" t="s">
        <v>388</v>
      </c>
      <c r="B47" s="26" t="s">
        <v>143</v>
      </c>
      <c r="C47" s="120"/>
      <c r="D47" s="120"/>
      <c r="E47" s="120"/>
      <c r="F47" s="121">
        <f t="shared" si="0"/>
        <v>0</v>
      </c>
    </row>
    <row r="48" spans="1:6" ht="15" hidden="1">
      <c r="A48" s="4" t="s">
        <v>144</v>
      </c>
      <c r="B48" s="26" t="s">
        <v>145</v>
      </c>
      <c r="C48" s="120"/>
      <c r="D48" s="120"/>
      <c r="E48" s="120"/>
      <c r="F48" s="121">
        <f t="shared" si="0"/>
        <v>0</v>
      </c>
    </row>
    <row r="49" spans="1:6" ht="15">
      <c r="A49" s="6" t="s">
        <v>364</v>
      </c>
      <c r="B49" s="29" t="s">
        <v>146</v>
      </c>
      <c r="C49" s="120">
        <v>1691</v>
      </c>
      <c r="D49" s="120"/>
      <c r="E49" s="120"/>
      <c r="F49" s="121">
        <f t="shared" si="0"/>
        <v>1691</v>
      </c>
    </row>
    <row r="50" spans="1:6" ht="15">
      <c r="A50" s="35" t="s">
        <v>365</v>
      </c>
      <c r="B50" s="47" t="s">
        <v>147</v>
      </c>
      <c r="C50" s="122">
        <f>SUM(C29:C49)</f>
        <v>5903</v>
      </c>
      <c r="D50" s="122"/>
      <c r="E50" s="122"/>
      <c r="F50" s="122">
        <f>SUM(F29:F49)</f>
        <v>5903</v>
      </c>
    </row>
    <row r="51" spans="1:6" ht="15">
      <c r="A51" s="11" t="s">
        <v>148</v>
      </c>
      <c r="B51" s="26" t="s">
        <v>149</v>
      </c>
      <c r="C51" s="120"/>
      <c r="D51" s="120"/>
      <c r="E51" s="120"/>
      <c r="F51" s="121"/>
    </row>
    <row r="52" spans="1:6" ht="15">
      <c r="A52" s="11" t="s">
        <v>366</v>
      </c>
      <c r="B52" s="26" t="s">
        <v>150</v>
      </c>
      <c r="C52" s="120"/>
      <c r="D52" s="120"/>
      <c r="E52" s="120"/>
      <c r="F52" s="121"/>
    </row>
    <row r="53" spans="1:6" ht="15">
      <c r="A53" s="14" t="s">
        <v>389</v>
      </c>
      <c r="B53" s="26" t="s">
        <v>151</v>
      </c>
      <c r="C53" s="120"/>
      <c r="D53" s="120"/>
      <c r="E53" s="120"/>
      <c r="F53" s="121"/>
    </row>
    <row r="54" spans="1:6" ht="15">
      <c r="A54" s="14" t="s">
        <v>390</v>
      </c>
      <c r="B54" s="26" t="s">
        <v>152</v>
      </c>
      <c r="C54" s="120"/>
      <c r="D54" s="120"/>
      <c r="E54" s="120"/>
      <c r="F54" s="121"/>
    </row>
    <row r="55" spans="1:6" ht="15">
      <c r="A55" s="14" t="s">
        <v>391</v>
      </c>
      <c r="B55" s="26" t="s">
        <v>153</v>
      </c>
      <c r="C55" s="120"/>
      <c r="D55" s="120"/>
      <c r="E55" s="120"/>
      <c r="F55" s="121"/>
    </row>
    <row r="56" spans="1:6" ht="15">
      <c r="A56" s="11" t="s">
        <v>392</v>
      </c>
      <c r="B56" s="26" t="s">
        <v>154</v>
      </c>
      <c r="C56" s="120"/>
      <c r="D56" s="120"/>
      <c r="E56" s="120"/>
      <c r="F56" s="121"/>
    </row>
    <row r="57" spans="1:6" ht="15">
      <c r="A57" s="11" t="s">
        <v>393</v>
      </c>
      <c r="B57" s="26" t="s">
        <v>155</v>
      </c>
      <c r="C57" s="120"/>
      <c r="D57" s="120"/>
      <c r="E57" s="120"/>
      <c r="F57" s="121"/>
    </row>
    <row r="58" spans="1:6" ht="15">
      <c r="A58" s="11" t="s">
        <v>394</v>
      </c>
      <c r="B58" s="26" t="s">
        <v>156</v>
      </c>
      <c r="C58" s="120"/>
      <c r="D58" s="120"/>
      <c r="E58" s="120"/>
      <c r="F58" s="121"/>
    </row>
    <row r="59" spans="1:6" ht="15">
      <c r="A59" s="44" t="s">
        <v>368</v>
      </c>
      <c r="B59" s="47" t="s">
        <v>157</v>
      </c>
      <c r="C59" s="122"/>
      <c r="D59" s="122"/>
      <c r="E59" s="122"/>
      <c r="F59" s="122"/>
    </row>
    <row r="60" spans="1:6" ht="15">
      <c r="A60" s="10" t="s">
        <v>395</v>
      </c>
      <c r="B60" s="26" t="s">
        <v>158</v>
      </c>
      <c r="C60" s="120"/>
      <c r="D60" s="120"/>
      <c r="E60" s="120"/>
      <c r="F60" s="121"/>
    </row>
    <row r="61" spans="1:6" ht="15">
      <c r="A61" s="10" t="s">
        <v>159</v>
      </c>
      <c r="B61" s="26" t="s">
        <v>160</v>
      </c>
      <c r="C61" s="120">
        <v>15</v>
      </c>
      <c r="D61" s="120"/>
      <c r="E61" s="120"/>
      <c r="F61" s="121">
        <f>SUM(C61:E61)</f>
        <v>15</v>
      </c>
    </row>
    <row r="62" spans="1:6" ht="30">
      <c r="A62" s="10" t="s">
        <v>161</v>
      </c>
      <c r="B62" s="26" t="s">
        <v>162</v>
      </c>
      <c r="C62" s="120"/>
      <c r="D62" s="120"/>
      <c r="E62" s="120"/>
      <c r="F62" s="121"/>
    </row>
    <row r="63" spans="1:6" ht="15">
      <c r="A63" s="10" t="s">
        <v>369</v>
      </c>
      <c r="B63" s="26" t="s">
        <v>163</v>
      </c>
      <c r="C63" s="120"/>
      <c r="D63" s="120"/>
      <c r="E63" s="120"/>
      <c r="F63" s="121"/>
    </row>
    <row r="64" spans="1:6" ht="30">
      <c r="A64" s="10" t="s">
        <v>396</v>
      </c>
      <c r="B64" s="26" t="s">
        <v>164</v>
      </c>
      <c r="C64" s="120"/>
      <c r="D64" s="120"/>
      <c r="E64" s="120"/>
      <c r="F64" s="121"/>
    </row>
    <row r="65" spans="1:6" ht="15">
      <c r="A65" s="10" t="s">
        <v>370</v>
      </c>
      <c r="B65" s="26" t="s">
        <v>165</v>
      </c>
      <c r="C65" s="120"/>
      <c r="D65" s="120"/>
      <c r="E65" s="120"/>
      <c r="F65" s="121"/>
    </row>
    <row r="66" spans="1:6" ht="30">
      <c r="A66" s="10" t="s">
        <v>397</v>
      </c>
      <c r="B66" s="26" t="s">
        <v>166</v>
      </c>
      <c r="C66" s="120"/>
      <c r="D66" s="120"/>
      <c r="E66" s="120"/>
      <c r="F66" s="121"/>
    </row>
    <row r="67" spans="1:6" ht="15">
      <c r="A67" s="10" t="s">
        <v>398</v>
      </c>
      <c r="B67" s="26" t="s">
        <v>167</v>
      </c>
      <c r="C67" s="120"/>
      <c r="D67" s="120"/>
      <c r="E67" s="120"/>
      <c r="F67" s="121"/>
    </row>
    <row r="68" spans="1:6" ht="15">
      <c r="A68" s="10" t="s">
        <v>168</v>
      </c>
      <c r="B68" s="26" t="s">
        <v>169</v>
      </c>
      <c r="C68" s="120"/>
      <c r="D68" s="120"/>
      <c r="E68" s="120"/>
      <c r="F68" s="121"/>
    </row>
    <row r="69" spans="1:6" ht="15">
      <c r="A69" s="16" t="s">
        <v>170</v>
      </c>
      <c r="B69" s="26" t="s">
        <v>171</v>
      </c>
      <c r="C69" s="120"/>
      <c r="D69" s="120"/>
      <c r="E69" s="120"/>
      <c r="F69" s="121"/>
    </row>
    <row r="70" spans="1:6" ht="15">
      <c r="A70" s="10" t="s">
        <v>504</v>
      </c>
      <c r="B70" s="26" t="s">
        <v>172</v>
      </c>
      <c r="C70" s="120"/>
      <c r="D70" s="120"/>
      <c r="E70" s="120"/>
      <c r="F70" s="121"/>
    </row>
    <row r="71" spans="1:6" ht="15">
      <c r="A71" s="10" t="s">
        <v>399</v>
      </c>
      <c r="B71" s="26" t="s">
        <v>173</v>
      </c>
      <c r="C71" s="120"/>
      <c r="D71" s="120"/>
      <c r="E71" s="120"/>
      <c r="F71" s="121"/>
    </row>
    <row r="72" spans="1:6" ht="15">
      <c r="A72" s="16" t="s">
        <v>31</v>
      </c>
      <c r="B72" s="26" t="s">
        <v>503</v>
      </c>
      <c r="C72" s="120"/>
      <c r="D72" s="120"/>
      <c r="E72" s="120"/>
      <c r="F72" s="121"/>
    </row>
    <row r="73" spans="1:6" ht="15">
      <c r="A73" s="16" t="s">
        <v>32</v>
      </c>
      <c r="B73" s="26" t="s">
        <v>503</v>
      </c>
      <c r="C73" s="120"/>
      <c r="D73" s="120"/>
      <c r="E73" s="120"/>
      <c r="F73" s="121"/>
    </row>
    <row r="74" spans="1:6" ht="15">
      <c r="A74" s="44" t="s">
        <v>371</v>
      </c>
      <c r="B74" s="47" t="s">
        <v>174</v>
      </c>
      <c r="C74" s="122">
        <f>SUM(C61:C73)</f>
        <v>15</v>
      </c>
      <c r="D74" s="122"/>
      <c r="E74" s="122"/>
      <c r="F74" s="122">
        <f>SUM(F61:F73)</f>
        <v>15</v>
      </c>
    </row>
    <row r="75" spans="1:6" ht="15.75">
      <c r="A75" s="48" t="s">
        <v>18</v>
      </c>
      <c r="B75" s="47"/>
      <c r="C75" s="122">
        <f>C24+C25+C50+C59+C74</f>
        <v>23529</v>
      </c>
      <c r="D75" s="120"/>
      <c r="E75" s="120"/>
      <c r="F75" s="121">
        <f>SUM(C75:E75)</f>
        <v>23529</v>
      </c>
    </row>
    <row r="76" spans="1:6" ht="15">
      <c r="A76" s="30" t="s">
        <v>175</v>
      </c>
      <c r="B76" s="26" t="s">
        <v>176</v>
      </c>
      <c r="C76" s="120">
        <v>50</v>
      </c>
      <c r="D76" s="120"/>
      <c r="E76" s="120"/>
      <c r="F76" s="121">
        <f>SUM(C76:E76)</f>
        <v>50</v>
      </c>
    </row>
    <row r="77" spans="1:6" ht="15">
      <c r="A77" s="30" t="s">
        <v>400</v>
      </c>
      <c r="B77" s="26" t="s">
        <v>177</v>
      </c>
      <c r="C77" s="120"/>
      <c r="D77" s="120"/>
      <c r="E77" s="120"/>
      <c r="F77" s="121"/>
    </row>
    <row r="78" spans="1:6" ht="15">
      <c r="A78" s="30" t="s">
        <v>178</v>
      </c>
      <c r="B78" s="26" t="s">
        <v>179</v>
      </c>
      <c r="C78" s="120"/>
      <c r="D78" s="120"/>
      <c r="E78" s="120"/>
      <c r="F78" s="121"/>
    </row>
    <row r="79" spans="1:6" ht="15">
      <c r="A79" s="30" t="s">
        <v>180</v>
      </c>
      <c r="B79" s="26" t="s">
        <v>181</v>
      </c>
      <c r="C79" s="120"/>
      <c r="D79" s="120"/>
      <c r="E79" s="120"/>
      <c r="F79" s="121">
        <f>SUM(C79:E79)</f>
        <v>0</v>
      </c>
    </row>
    <row r="80" spans="1:6" ht="15">
      <c r="A80" s="5" t="s">
        <v>182</v>
      </c>
      <c r="B80" s="26" t="s">
        <v>183</v>
      </c>
      <c r="C80" s="120"/>
      <c r="D80" s="120"/>
      <c r="E80" s="120"/>
      <c r="F80" s="121"/>
    </row>
    <row r="81" spans="1:6" ht="15">
      <c r="A81" s="5" t="s">
        <v>184</v>
      </c>
      <c r="B81" s="26" t="s">
        <v>185</v>
      </c>
      <c r="C81" s="120"/>
      <c r="D81" s="120"/>
      <c r="E81" s="120"/>
      <c r="F81" s="121"/>
    </row>
    <row r="82" spans="1:6" ht="15">
      <c r="A82" s="5" t="s">
        <v>186</v>
      </c>
      <c r="B82" s="26" t="s">
        <v>187</v>
      </c>
      <c r="C82" s="120">
        <v>14</v>
      </c>
      <c r="D82" s="120"/>
      <c r="E82" s="120"/>
      <c r="F82" s="121">
        <f>SUM(C82:E82)</f>
        <v>14</v>
      </c>
    </row>
    <row r="83" spans="1:6" ht="15">
      <c r="A83" s="45" t="s">
        <v>373</v>
      </c>
      <c r="B83" s="47" t="s">
        <v>188</v>
      </c>
      <c r="C83" s="122">
        <f>SUM(C76:C82)</f>
        <v>64</v>
      </c>
      <c r="D83" s="122"/>
      <c r="E83" s="122"/>
      <c r="F83" s="122">
        <f>SUM(F76:F82)</f>
        <v>64</v>
      </c>
    </row>
    <row r="84" spans="1:6" ht="15">
      <c r="A84" s="11" t="s">
        <v>189</v>
      </c>
      <c r="B84" s="26" t="s">
        <v>190</v>
      </c>
      <c r="C84" s="120"/>
      <c r="D84" s="120"/>
      <c r="E84" s="120"/>
      <c r="F84" s="121"/>
    </row>
    <row r="85" spans="1:6" ht="15">
      <c r="A85" s="11" t="s">
        <v>191</v>
      </c>
      <c r="B85" s="26" t="s">
        <v>192</v>
      </c>
      <c r="C85" s="120"/>
      <c r="D85" s="120"/>
      <c r="E85" s="120"/>
      <c r="F85" s="121"/>
    </row>
    <row r="86" spans="1:6" ht="15">
      <c r="A86" s="11" t="s">
        <v>193</v>
      </c>
      <c r="B86" s="26" t="s">
        <v>194</v>
      </c>
      <c r="C86" s="120"/>
      <c r="D86" s="120"/>
      <c r="E86" s="120"/>
      <c r="F86" s="121"/>
    </row>
    <row r="87" spans="1:6" ht="15">
      <c r="A87" s="11" t="s">
        <v>195</v>
      </c>
      <c r="B87" s="26" t="s">
        <v>196</v>
      </c>
      <c r="C87" s="120"/>
      <c r="D87" s="120"/>
      <c r="E87" s="120"/>
      <c r="F87" s="121"/>
    </row>
    <row r="88" spans="1:6" ht="15">
      <c r="A88" s="44" t="s">
        <v>374</v>
      </c>
      <c r="B88" s="47" t="s">
        <v>197</v>
      </c>
      <c r="C88" s="122"/>
      <c r="D88" s="122"/>
      <c r="E88" s="122"/>
      <c r="F88" s="122"/>
    </row>
    <row r="89" spans="1:6" ht="30">
      <c r="A89" s="11" t="s">
        <v>198</v>
      </c>
      <c r="B89" s="26" t="s">
        <v>199</v>
      </c>
      <c r="C89" s="120"/>
      <c r="D89" s="120"/>
      <c r="E89" s="120"/>
      <c r="F89" s="121"/>
    </row>
    <row r="90" spans="1:6" ht="30">
      <c r="A90" s="11" t="s">
        <v>401</v>
      </c>
      <c r="B90" s="26" t="s">
        <v>200</v>
      </c>
      <c r="C90" s="120"/>
      <c r="D90" s="120"/>
      <c r="E90" s="120"/>
      <c r="F90" s="121"/>
    </row>
    <row r="91" spans="1:6" ht="30">
      <c r="A91" s="11" t="s">
        <v>402</v>
      </c>
      <c r="B91" s="26" t="s">
        <v>201</v>
      </c>
      <c r="C91" s="120"/>
      <c r="D91" s="120"/>
      <c r="E91" s="120"/>
      <c r="F91" s="121"/>
    </row>
    <row r="92" spans="1:6" ht="15">
      <c r="A92" s="11" t="s">
        <v>403</v>
      </c>
      <c r="B92" s="26" t="s">
        <v>202</v>
      </c>
      <c r="C92" s="120"/>
      <c r="D92" s="120"/>
      <c r="E92" s="120"/>
      <c r="F92" s="121"/>
    </row>
    <row r="93" spans="1:6" ht="30">
      <c r="A93" s="11" t="s">
        <v>404</v>
      </c>
      <c r="B93" s="26" t="s">
        <v>203</v>
      </c>
      <c r="C93" s="120"/>
      <c r="D93" s="120"/>
      <c r="E93" s="120"/>
      <c r="F93" s="121"/>
    </row>
    <row r="94" spans="1:6" ht="30">
      <c r="A94" s="11" t="s">
        <v>405</v>
      </c>
      <c r="B94" s="26" t="s">
        <v>204</v>
      </c>
      <c r="C94" s="120"/>
      <c r="D94" s="120"/>
      <c r="E94" s="120"/>
      <c r="F94" s="121"/>
    </row>
    <row r="95" spans="1:6" ht="15">
      <c r="A95" s="11" t="s">
        <v>205</v>
      </c>
      <c r="B95" s="26" t="s">
        <v>206</v>
      </c>
      <c r="C95" s="120"/>
      <c r="D95" s="120"/>
      <c r="E95" s="120"/>
      <c r="F95" s="121"/>
    </row>
    <row r="96" spans="1:6" ht="15">
      <c r="A96" s="11" t="s">
        <v>406</v>
      </c>
      <c r="B96" s="26" t="s">
        <v>505</v>
      </c>
      <c r="C96" s="120"/>
      <c r="D96" s="120"/>
      <c r="E96" s="120"/>
      <c r="F96" s="121"/>
    </row>
    <row r="97" spans="1:6" ht="15">
      <c r="A97" s="44" t="s">
        <v>375</v>
      </c>
      <c r="B97" s="47" t="s">
        <v>208</v>
      </c>
      <c r="C97" s="120"/>
      <c r="D97" s="120"/>
      <c r="E97" s="120"/>
      <c r="F97" s="121"/>
    </row>
    <row r="98" spans="1:6" ht="15.75">
      <c r="A98" s="48" t="s">
        <v>17</v>
      </c>
      <c r="B98" s="47"/>
      <c r="C98" s="122">
        <f>C97+C88+C83</f>
        <v>64</v>
      </c>
      <c r="D98" s="120"/>
      <c r="E98" s="120"/>
      <c r="F98" s="121">
        <f>SUM(C98:E98)</f>
        <v>64</v>
      </c>
    </row>
    <row r="99" spans="1:6" ht="15.75">
      <c r="A99" s="31" t="s">
        <v>414</v>
      </c>
      <c r="B99" s="32" t="s">
        <v>209</v>
      </c>
      <c r="C99" s="122">
        <f>C97+C88+C83+C74+C59+C50+C25+C24</f>
        <v>23593</v>
      </c>
      <c r="D99" s="122"/>
      <c r="E99" s="122"/>
      <c r="F99" s="122">
        <f>F97+F88+F83+F74+F59+F50+F25+F24</f>
        <v>23593</v>
      </c>
    </row>
    <row r="100" spans="1:25" ht="15">
      <c r="A100" s="11" t="s">
        <v>407</v>
      </c>
      <c r="B100" s="4" t="s">
        <v>210</v>
      </c>
      <c r="C100" s="123"/>
      <c r="D100" s="123"/>
      <c r="E100" s="123"/>
      <c r="F100" s="124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211</v>
      </c>
      <c r="B101" s="4" t="s">
        <v>212</v>
      </c>
      <c r="C101" s="123"/>
      <c r="D101" s="123"/>
      <c r="E101" s="123"/>
      <c r="F101" s="124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1" t="s">
        <v>408</v>
      </c>
      <c r="B102" s="4" t="s">
        <v>213</v>
      </c>
      <c r="C102" s="123"/>
      <c r="D102" s="123"/>
      <c r="E102" s="123"/>
      <c r="F102" s="124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9"/>
      <c r="Y102" s="19"/>
    </row>
    <row r="103" spans="1:25" ht="15">
      <c r="A103" s="13" t="s">
        <v>376</v>
      </c>
      <c r="B103" s="6" t="s">
        <v>214</v>
      </c>
      <c r="C103" s="125"/>
      <c r="D103" s="125"/>
      <c r="E103" s="125"/>
      <c r="F103" s="126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19"/>
      <c r="Y103" s="19"/>
    </row>
    <row r="104" spans="1:25" ht="15">
      <c r="A104" s="33" t="s">
        <v>409</v>
      </c>
      <c r="B104" s="4" t="s">
        <v>215</v>
      </c>
      <c r="C104" s="127"/>
      <c r="D104" s="127"/>
      <c r="E104" s="127"/>
      <c r="F104" s="128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33" t="s">
        <v>379</v>
      </c>
      <c r="B105" s="4" t="s">
        <v>216</v>
      </c>
      <c r="C105" s="127"/>
      <c r="D105" s="127"/>
      <c r="E105" s="127"/>
      <c r="F105" s="128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19"/>
      <c r="Y105" s="19"/>
    </row>
    <row r="106" spans="1:25" ht="15">
      <c r="A106" s="11" t="s">
        <v>217</v>
      </c>
      <c r="B106" s="4" t="s">
        <v>218</v>
      </c>
      <c r="C106" s="123"/>
      <c r="D106" s="123"/>
      <c r="E106" s="123"/>
      <c r="F106" s="124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1" t="s">
        <v>410</v>
      </c>
      <c r="B107" s="4" t="s">
        <v>219</v>
      </c>
      <c r="C107" s="123"/>
      <c r="D107" s="123"/>
      <c r="E107" s="123"/>
      <c r="F107" s="124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9"/>
      <c r="Y107" s="19"/>
    </row>
    <row r="108" spans="1:25" ht="15">
      <c r="A108" s="12" t="s">
        <v>377</v>
      </c>
      <c r="B108" s="6" t="s">
        <v>220</v>
      </c>
      <c r="C108" s="129"/>
      <c r="D108" s="129"/>
      <c r="E108" s="129"/>
      <c r="F108" s="13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19"/>
      <c r="Y108" s="19"/>
    </row>
    <row r="109" spans="1:25" ht="15">
      <c r="A109" s="33" t="s">
        <v>221</v>
      </c>
      <c r="B109" s="4" t="s">
        <v>222</v>
      </c>
      <c r="C109" s="127"/>
      <c r="D109" s="127"/>
      <c r="E109" s="127"/>
      <c r="F109" s="128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33" t="s">
        <v>223</v>
      </c>
      <c r="B110" s="4" t="s">
        <v>224</v>
      </c>
      <c r="C110" s="127"/>
      <c r="D110" s="127"/>
      <c r="E110" s="127"/>
      <c r="F110" s="128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12" t="s">
        <v>225</v>
      </c>
      <c r="B111" s="6" t="s">
        <v>226</v>
      </c>
      <c r="C111" s="127"/>
      <c r="D111" s="127"/>
      <c r="E111" s="127"/>
      <c r="F111" s="128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227</v>
      </c>
      <c r="B112" s="4" t="s">
        <v>228</v>
      </c>
      <c r="C112" s="127"/>
      <c r="D112" s="127"/>
      <c r="E112" s="127"/>
      <c r="F112" s="128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229</v>
      </c>
      <c r="B113" s="4" t="s">
        <v>230</v>
      </c>
      <c r="C113" s="127"/>
      <c r="D113" s="127"/>
      <c r="E113" s="127"/>
      <c r="F113" s="128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3" t="s">
        <v>231</v>
      </c>
      <c r="B114" s="4" t="s">
        <v>232</v>
      </c>
      <c r="C114" s="127"/>
      <c r="D114" s="127"/>
      <c r="E114" s="127"/>
      <c r="F114" s="128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19"/>
      <c r="Y114" s="19"/>
    </row>
    <row r="115" spans="1:25" ht="15">
      <c r="A115" s="34" t="s">
        <v>378</v>
      </c>
      <c r="B115" s="35" t="s">
        <v>233</v>
      </c>
      <c r="C115" s="129"/>
      <c r="D115" s="129"/>
      <c r="E115" s="129"/>
      <c r="F115" s="13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19"/>
      <c r="Y115" s="19"/>
    </row>
    <row r="116" spans="1:25" ht="15">
      <c r="A116" s="33" t="s">
        <v>234</v>
      </c>
      <c r="B116" s="4" t="s">
        <v>235</v>
      </c>
      <c r="C116" s="127"/>
      <c r="D116" s="127"/>
      <c r="E116" s="127"/>
      <c r="F116" s="128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19"/>
      <c r="Y116" s="19"/>
    </row>
    <row r="117" spans="1:25" ht="15">
      <c r="A117" s="11" t="s">
        <v>236</v>
      </c>
      <c r="B117" s="4" t="s">
        <v>237</v>
      </c>
      <c r="C117" s="123"/>
      <c r="D117" s="123"/>
      <c r="E117" s="123"/>
      <c r="F117" s="124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9"/>
      <c r="Y117" s="19"/>
    </row>
    <row r="118" spans="1:25" ht="15">
      <c r="A118" s="33" t="s">
        <v>411</v>
      </c>
      <c r="B118" s="4" t="s">
        <v>238</v>
      </c>
      <c r="C118" s="127"/>
      <c r="D118" s="127"/>
      <c r="E118" s="127"/>
      <c r="F118" s="128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3" t="s">
        <v>380</v>
      </c>
      <c r="B119" s="4" t="s">
        <v>239</v>
      </c>
      <c r="C119" s="127"/>
      <c r="D119" s="127"/>
      <c r="E119" s="127"/>
      <c r="F119" s="128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19"/>
      <c r="Y119" s="19"/>
    </row>
    <row r="120" spans="1:25" ht="15">
      <c r="A120" s="34" t="s">
        <v>381</v>
      </c>
      <c r="B120" s="35" t="s">
        <v>240</v>
      </c>
      <c r="C120" s="129"/>
      <c r="D120" s="129"/>
      <c r="E120" s="129"/>
      <c r="F120" s="130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19"/>
      <c r="Y120" s="19"/>
    </row>
    <row r="121" spans="1:25" ht="15">
      <c r="A121" s="11" t="s">
        <v>241</v>
      </c>
      <c r="B121" s="4" t="s">
        <v>242</v>
      </c>
      <c r="C121" s="123"/>
      <c r="D121" s="123"/>
      <c r="E121" s="123"/>
      <c r="F121" s="124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9"/>
      <c r="Y121" s="19"/>
    </row>
    <row r="122" spans="1:25" ht="15.75">
      <c r="A122" s="36" t="s">
        <v>415</v>
      </c>
      <c r="B122" s="37" t="s">
        <v>243</v>
      </c>
      <c r="C122" s="129"/>
      <c r="D122" s="129"/>
      <c r="E122" s="129"/>
      <c r="F122" s="130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19"/>
      <c r="Y122" s="19"/>
    </row>
    <row r="123" spans="1:25" ht="15.75">
      <c r="A123" s="40" t="s">
        <v>451</v>
      </c>
      <c r="B123" s="41"/>
      <c r="C123" s="122">
        <f>C122+C99</f>
        <v>23593</v>
      </c>
      <c r="D123" s="122"/>
      <c r="E123" s="122"/>
      <c r="F123" s="122">
        <f>F122+F99</f>
        <v>23593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2:25" ht="1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24/2015(VI. 24)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473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22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62"/>
      <c r="D12" s="62"/>
      <c r="E12" s="62"/>
      <c r="F12" s="62"/>
    </row>
    <row r="13" spans="1:6" ht="15" customHeight="1">
      <c r="A13" s="4" t="s">
        <v>257</v>
      </c>
      <c r="B13" s="5" t="s">
        <v>258</v>
      </c>
      <c r="C13" s="64"/>
      <c r="D13" s="64"/>
      <c r="E13" s="64"/>
      <c r="F13" s="64"/>
    </row>
    <row r="14" spans="1:6" ht="15" customHeight="1">
      <c r="A14" s="4" t="s">
        <v>259</v>
      </c>
      <c r="B14" s="5" t="s">
        <v>260</v>
      </c>
      <c r="C14" s="64"/>
      <c r="D14" s="64"/>
      <c r="E14" s="64"/>
      <c r="F14" s="64"/>
    </row>
    <row r="15" spans="1:6" ht="15" customHeight="1">
      <c r="A15" s="4" t="s">
        <v>416</v>
      </c>
      <c r="B15" s="5" t="s">
        <v>261</v>
      </c>
      <c r="C15" s="64"/>
      <c r="D15" s="64"/>
      <c r="E15" s="64"/>
      <c r="F15" s="64"/>
    </row>
    <row r="16" spans="1:6" ht="15" customHeight="1">
      <c r="A16" s="4" t="s">
        <v>417</v>
      </c>
      <c r="B16" s="5" t="s">
        <v>262</v>
      </c>
      <c r="C16" s="64"/>
      <c r="D16" s="64"/>
      <c r="E16" s="64"/>
      <c r="F16" s="64"/>
    </row>
    <row r="17" spans="1:6" ht="15" customHeight="1">
      <c r="A17" s="4" t="s">
        <v>418</v>
      </c>
      <c r="B17" s="5" t="s">
        <v>263</v>
      </c>
      <c r="C17" s="64"/>
      <c r="D17" s="64"/>
      <c r="E17" s="64"/>
      <c r="F17" s="64"/>
    </row>
    <row r="18" spans="1:6" ht="15" customHeight="1">
      <c r="A18" s="35" t="s">
        <v>454</v>
      </c>
      <c r="B18" s="45" t="s">
        <v>264</v>
      </c>
      <c r="C18" s="62"/>
      <c r="D18" s="62"/>
      <c r="E18" s="62"/>
      <c r="F18" s="62"/>
    </row>
    <row r="19" spans="1:6" ht="15" customHeight="1">
      <c r="A19" s="4" t="s">
        <v>422</v>
      </c>
      <c r="B19" s="5" t="s">
        <v>273</v>
      </c>
      <c r="C19" s="64"/>
      <c r="D19" s="64"/>
      <c r="E19" s="64"/>
      <c r="F19" s="64"/>
    </row>
    <row r="20" spans="1:6" ht="15" customHeight="1">
      <c r="A20" s="4" t="s">
        <v>423</v>
      </c>
      <c r="B20" s="5" t="s">
        <v>274</v>
      </c>
      <c r="C20" s="64"/>
      <c r="D20" s="64"/>
      <c r="E20" s="64"/>
      <c r="F20" s="64"/>
    </row>
    <row r="21" spans="1:6" ht="15" customHeight="1">
      <c r="A21" s="6" t="s">
        <v>1</v>
      </c>
      <c r="B21" s="7" t="s">
        <v>275</v>
      </c>
      <c r="C21" s="64"/>
      <c r="D21" s="64"/>
      <c r="E21" s="64"/>
      <c r="F21" s="64"/>
    </row>
    <row r="22" spans="1:6" ht="15" customHeight="1">
      <c r="A22" s="4" t="s">
        <v>424</v>
      </c>
      <c r="B22" s="5" t="s">
        <v>276</v>
      </c>
      <c r="C22" s="64"/>
      <c r="D22" s="64"/>
      <c r="E22" s="64"/>
      <c r="F22" s="64"/>
    </row>
    <row r="23" spans="1:6" ht="15" customHeight="1">
      <c r="A23" s="4" t="s">
        <v>425</v>
      </c>
      <c r="B23" s="5" t="s">
        <v>277</v>
      </c>
      <c r="C23" s="64"/>
      <c r="D23" s="64"/>
      <c r="E23" s="64"/>
      <c r="F23" s="64"/>
    </row>
    <row r="24" spans="1:6" ht="15" customHeight="1">
      <c r="A24" s="4" t="s">
        <v>426</v>
      </c>
      <c r="B24" s="5" t="s">
        <v>278</v>
      </c>
      <c r="C24" s="64"/>
      <c r="D24" s="64"/>
      <c r="E24" s="64"/>
      <c r="F24" s="64"/>
    </row>
    <row r="25" spans="1:6" ht="15" customHeight="1">
      <c r="A25" s="4" t="s">
        <v>427</v>
      </c>
      <c r="B25" s="5" t="s">
        <v>279</v>
      </c>
      <c r="C25" s="64"/>
      <c r="D25" s="64"/>
      <c r="E25" s="64"/>
      <c r="F25" s="64"/>
    </row>
    <row r="26" spans="1:6" ht="15" customHeight="1">
      <c r="A26" s="4" t="s">
        <v>428</v>
      </c>
      <c r="B26" s="5" t="s">
        <v>280</v>
      </c>
      <c r="C26" s="64"/>
      <c r="D26" s="64"/>
      <c r="E26" s="64"/>
      <c r="F26" s="64"/>
    </row>
    <row r="27" spans="1:6" ht="15" customHeight="1">
      <c r="A27" s="4" t="s">
        <v>281</v>
      </c>
      <c r="B27" s="5" t="s">
        <v>282</v>
      </c>
      <c r="C27" s="64"/>
      <c r="D27" s="64"/>
      <c r="E27" s="64"/>
      <c r="F27" s="64"/>
    </row>
    <row r="28" spans="1:6" ht="15" customHeight="1">
      <c r="A28" s="4" t="s">
        <v>429</v>
      </c>
      <c r="B28" s="5" t="s">
        <v>283</v>
      </c>
      <c r="C28" s="64"/>
      <c r="D28" s="64"/>
      <c r="E28" s="64"/>
      <c r="F28" s="64"/>
    </row>
    <row r="29" spans="1:6" ht="15" customHeight="1">
      <c r="A29" s="4" t="s">
        <v>430</v>
      </c>
      <c r="B29" s="5" t="s">
        <v>284</v>
      </c>
      <c r="C29" s="64"/>
      <c r="D29" s="64"/>
      <c r="E29" s="64"/>
      <c r="F29" s="64"/>
    </row>
    <row r="30" spans="1:6" ht="15" customHeight="1">
      <c r="A30" s="6" t="s">
        <v>2</v>
      </c>
      <c r="B30" s="7" t="s">
        <v>285</v>
      </c>
      <c r="C30" s="64"/>
      <c r="D30" s="64"/>
      <c r="E30" s="64"/>
      <c r="F30" s="64"/>
    </row>
    <row r="31" spans="1:6" ht="15" customHeight="1">
      <c r="A31" s="4" t="s">
        <v>431</v>
      </c>
      <c r="B31" s="5" t="s">
        <v>286</v>
      </c>
      <c r="C31" s="64"/>
      <c r="D31" s="64"/>
      <c r="E31" s="64"/>
      <c r="F31" s="64"/>
    </row>
    <row r="32" spans="1:6" ht="15" customHeight="1">
      <c r="A32" s="35" t="s">
        <v>3</v>
      </c>
      <c r="B32" s="45" t="s">
        <v>287</v>
      </c>
      <c r="C32" s="62"/>
      <c r="D32" s="62"/>
      <c r="E32" s="62"/>
      <c r="F32" s="62"/>
    </row>
    <row r="33" spans="1:6" ht="15" customHeight="1" hidden="1">
      <c r="A33" s="11" t="s">
        <v>288</v>
      </c>
      <c r="B33" s="5" t="s">
        <v>289</v>
      </c>
      <c r="C33" s="64"/>
      <c r="D33" s="64"/>
      <c r="E33" s="64"/>
      <c r="F33" s="64"/>
    </row>
    <row r="34" spans="1:6" ht="15" customHeight="1" hidden="1">
      <c r="A34" s="11" t="s">
        <v>432</v>
      </c>
      <c r="B34" s="5" t="s">
        <v>290</v>
      </c>
      <c r="C34" s="64"/>
      <c r="D34" s="64"/>
      <c r="E34" s="64"/>
      <c r="F34" s="64"/>
    </row>
    <row r="35" spans="1:6" ht="15" customHeight="1" hidden="1">
      <c r="A35" s="11" t="s">
        <v>433</v>
      </c>
      <c r="B35" s="5" t="s">
        <v>291</v>
      </c>
      <c r="C35" s="64"/>
      <c r="D35" s="64"/>
      <c r="E35" s="64"/>
      <c r="F35" s="64"/>
    </row>
    <row r="36" spans="1:6" ht="15" customHeight="1" hidden="1">
      <c r="A36" s="11" t="s">
        <v>434</v>
      </c>
      <c r="B36" s="5" t="s">
        <v>292</v>
      </c>
      <c r="C36" s="64"/>
      <c r="D36" s="64"/>
      <c r="E36" s="64"/>
      <c r="F36" s="64"/>
    </row>
    <row r="37" spans="1:6" ht="15" customHeight="1" hidden="1">
      <c r="A37" s="11" t="s">
        <v>294</v>
      </c>
      <c r="B37" s="5" t="s">
        <v>295</v>
      </c>
      <c r="C37" s="64"/>
      <c r="D37" s="64"/>
      <c r="E37" s="64"/>
      <c r="F37" s="64"/>
    </row>
    <row r="38" spans="1:6" ht="15" customHeight="1" hidden="1">
      <c r="A38" s="11" t="s">
        <v>296</v>
      </c>
      <c r="B38" s="5" t="s">
        <v>297</v>
      </c>
      <c r="C38" s="64"/>
      <c r="D38" s="64"/>
      <c r="E38" s="64"/>
      <c r="F38" s="64"/>
    </row>
    <row r="39" spans="1:6" ht="15" customHeight="1" hidden="1">
      <c r="A39" s="11" t="s">
        <v>298</v>
      </c>
      <c r="B39" s="5" t="s">
        <v>299</v>
      </c>
      <c r="C39" s="64"/>
      <c r="D39" s="64"/>
      <c r="E39" s="64"/>
      <c r="F39" s="64"/>
    </row>
    <row r="40" spans="1:6" ht="15" customHeight="1" hidden="1">
      <c r="A40" s="11" t="s">
        <v>435</v>
      </c>
      <c r="B40" s="5" t="s">
        <v>300</v>
      </c>
      <c r="C40" s="64"/>
      <c r="D40" s="64"/>
      <c r="E40" s="64"/>
      <c r="F40" s="64"/>
    </row>
    <row r="41" spans="1:6" ht="15" customHeight="1" hidden="1">
      <c r="A41" s="11" t="s">
        <v>436</v>
      </c>
      <c r="B41" s="5" t="s">
        <v>301</v>
      </c>
      <c r="C41" s="64"/>
      <c r="D41" s="64"/>
      <c r="E41" s="64"/>
      <c r="F41" s="64"/>
    </row>
    <row r="42" spans="1:6" ht="15" customHeight="1" hidden="1">
      <c r="A42" s="11" t="s">
        <v>437</v>
      </c>
      <c r="B42" s="5" t="s">
        <v>302</v>
      </c>
      <c r="C42" s="64"/>
      <c r="D42" s="64"/>
      <c r="E42" s="64"/>
      <c r="F42" s="64"/>
    </row>
    <row r="43" spans="1:6" ht="15" customHeight="1">
      <c r="A43" s="44" t="s">
        <v>4</v>
      </c>
      <c r="B43" s="45" t="s">
        <v>303</v>
      </c>
      <c r="C43" s="62">
        <v>2615</v>
      </c>
      <c r="D43" s="62"/>
      <c r="E43" s="62"/>
      <c r="F43" s="62">
        <f>SUM(C43:E43)</f>
        <v>2615</v>
      </c>
    </row>
    <row r="44" spans="1:6" ht="15" customHeight="1">
      <c r="A44" s="11" t="s">
        <v>312</v>
      </c>
      <c r="B44" s="5" t="s">
        <v>313</v>
      </c>
      <c r="C44" s="64"/>
      <c r="D44" s="64"/>
      <c r="E44" s="64"/>
      <c r="F44" s="64"/>
    </row>
    <row r="45" spans="1:6" ht="15" customHeight="1">
      <c r="A45" s="4" t="s">
        <v>441</v>
      </c>
      <c r="B45" s="5" t="s">
        <v>314</v>
      </c>
      <c r="C45" s="64"/>
      <c r="D45" s="64"/>
      <c r="E45" s="64"/>
      <c r="F45" s="64"/>
    </row>
    <row r="46" spans="1:6" ht="15" customHeight="1">
      <c r="A46" s="11" t="s">
        <v>442</v>
      </c>
      <c r="B46" s="5" t="s">
        <v>315</v>
      </c>
      <c r="C46" s="64"/>
      <c r="D46" s="64"/>
      <c r="E46" s="64"/>
      <c r="F46" s="64"/>
    </row>
    <row r="47" spans="1:6" ht="15" customHeight="1">
      <c r="A47" s="35" t="s">
        <v>6</v>
      </c>
      <c r="B47" s="45" t="s">
        <v>316</v>
      </c>
      <c r="C47" s="62"/>
      <c r="D47" s="62"/>
      <c r="E47" s="62"/>
      <c r="F47" s="62"/>
    </row>
    <row r="48" spans="1:6" ht="15" customHeight="1">
      <c r="A48" s="48" t="s">
        <v>18</v>
      </c>
      <c r="B48" s="90"/>
      <c r="C48" s="62">
        <f>C47+C43+C32+C18</f>
        <v>2615</v>
      </c>
      <c r="D48" s="62"/>
      <c r="E48" s="62"/>
      <c r="F48" s="62">
        <f>SUM(C48:E48)</f>
        <v>2615</v>
      </c>
    </row>
    <row r="49" spans="1:6" ht="15" customHeight="1">
      <c r="A49" s="4" t="s">
        <v>265</v>
      </c>
      <c r="B49" s="5" t="s">
        <v>266</v>
      </c>
      <c r="C49" s="64"/>
      <c r="D49" s="64"/>
      <c r="E49" s="64"/>
      <c r="F49" s="64"/>
    </row>
    <row r="50" spans="1:6" ht="15" customHeight="1">
      <c r="A50" s="4" t="s">
        <v>267</v>
      </c>
      <c r="B50" s="5" t="s">
        <v>268</v>
      </c>
      <c r="C50" s="64"/>
      <c r="D50" s="64"/>
      <c r="E50" s="64"/>
      <c r="F50" s="64"/>
    </row>
    <row r="51" spans="1:6" ht="15" customHeight="1">
      <c r="A51" s="4" t="s">
        <v>419</v>
      </c>
      <c r="B51" s="5" t="s">
        <v>269</v>
      </c>
      <c r="C51" s="64"/>
      <c r="D51" s="64"/>
      <c r="E51" s="64"/>
      <c r="F51" s="64"/>
    </row>
    <row r="52" spans="1:6" ht="15" customHeight="1">
      <c r="A52" s="4" t="s">
        <v>420</v>
      </c>
      <c r="B52" s="5" t="s">
        <v>270</v>
      </c>
      <c r="C52" s="64"/>
      <c r="D52" s="64"/>
      <c r="E52" s="64"/>
      <c r="F52" s="64"/>
    </row>
    <row r="53" spans="1:6" ht="15" customHeight="1">
      <c r="A53" s="4" t="s">
        <v>421</v>
      </c>
      <c r="B53" s="5" t="s">
        <v>271</v>
      </c>
      <c r="C53" s="64"/>
      <c r="D53" s="64"/>
      <c r="E53" s="64"/>
      <c r="F53" s="64"/>
    </row>
    <row r="54" spans="1:6" ht="15" customHeight="1">
      <c r="A54" s="35" t="s">
        <v>0</v>
      </c>
      <c r="B54" s="45" t="s">
        <v>272</v>
      </c>
      <c r="C54" s="64"/>
      <c r="D54" s="64"/>
      <c r="E54" s="64"/>
      <c r="F54" s="64"/>
    </row>
    <row r="55" spans="1:6" ht="15" customHeight="1">
      <c r="A55" s="35" t="s">
        <v>5</v>
      </c>
      <c r="B55" s="45" t="s">
        <v>311</v>
      </c>
      <c r="C55" s="62"/>
      <c r="D55" s="62"/>
      <c r="E55" s="62"/>
      <c r="F55" s="62"/>
    </row>
    <row r="56" spans="1:6" ht="15" customHeight="1">
      <c r="A56" s="11" t="s">
        <v>317</v>
      </c>
      <c r="B56" s="5" t="s">
        <v>318</v>
      </c>
      <c r="C56" s="64"/>
      <c r="D56" s="64"/>
      <c r="E56" s="64"/>
      <c r="F56" s="64"/>
    </row>
    <row r="57" spans="1:6" ht="15" customHeight="1">
      <c r="A57" s="4" t="s">
        <v>443</v>
      </c>
      <c r="B57" s="5" t="s">
        <v>319</v>
      </c>
      <c r="C57" s="64"/>
      <c r="D57" s="64"/>
      <c r="E57" s="64"/>
      <c r="F57" s="64"/>
    </row>
    <row r="58" spans="1:6" ht="15" customHeight="1">
      <c r="A58" s="11" t="s">
        <v>444</v>
      </c>
      <c r="B58" s="5" t="s">
        <v>320</v>
      </c>
      <c r="C58" s="64"/>
      <c r="D58" s="64"/>
      <c r="E58" s="64"/>
      <c r="F58" s="64"/>
    </row>
    <row r="59" spans="1:6" ht="15" customHeight="1">
      <c r="A59" s="35" t="s">
        <v>8</v>
      </c>
      <c r="B59" s="45" t="s">
        <v>321</v>
      </c>
      <c r="C59" s="62"/>
      <c r="D59" s="62"/>
      <c r="E59" s="62"/>
      <c r="F59" s="62"/>
    </row>
    <row r="60" spans="1:6" ht="15" customHeight="1">
      <c r="A60" s="48" t="s">
        <v>17</v>
      </c>
      <c r="B60" s="90"/>
      <c r="C60" s="62">
        <f>C55+C54+C59</f>
        <v>0</v>
      </c>
      <c r="D60" s="62"/>
      <c r="E60" s="62"/>
      <c r="F60" s="62">
        <f>SUM(C60:E60)</f>
        <v>0</v>
      </c>
    </row>
    <row r="61" spans="1:6" ht="15.75">
      <c r="A61" s="42" t="s">
        <v>7</v>
      </c>
      <c r="B61" s="31" t="s">
        <v>322</v>
      </c>
      <c r="C61" s="62">
        <f>C60+C48</f>
        <v>2615</v>
      </c>
      <c r="D61" s="62"/>
      <c r="E61" s="62"/>
      <c r="F61" s="62">
        <f>SUM(C61:E61)</f>
        <v>2615</v>
      </c>
    </row>
    <row r="62" spans="1:6" ht="15.75">
      <c r="A62" s="73" t="s">
        <v>465</v>
      </c>
      <c r="B62" s="89"/>
      <c r="C62" s="64">
        <f>C48-'kiadások működés Könyvtár'!C74</f>
        <v>-29348</v>
      </c>
      <c r="D62" s="64"/>
      <c r="E62" s="64"/>
      <c r="F62" s="64">
        <f>SUM(C62:E62)</f>
        <v>-29348</v>
      </c>
    </row>
    <row r="63" spans="1:6" ht="15.75">
      <c r="A63" s="73" t="s">
        <v>30</v>
      </c>
      <c r="B63" s="51"/>
      <c r="C63" s="64">
        <f>C60-'kiadások működés Könyvtár'!C97</f>
        <v>-900</v>
      </c>
      <c r="D63" s="64"/>
      <c r="E63" s="64"/>
      <c r="F63" s="64">
        <f>SUM(C63:E63)</f>
        <v>-900</v>
      </c>
    </row>
    <row r="64" spans="1:6" ht="15" hidden="1">
      <c r="A64" s="33" t="s">
        <v>445</v>
      </c>
      <c r="B64" s="4" t="s">
        <v>323</v>
      </c>
      <c r="C64" s="64"/>
      <c r="D64" s="64"/>
      <c r="E64" s="64"/>
      <c r="F64" s="64"/>
    </row>
    <row r="65" spans="1:6" ht="15" hidden="1">
      <c r="A65" s="11" t="s">
        <v>324</v>
      </c>
      <c r="B65" s="4" t="s">
        <v>325</v>
      </c>
      <c r="C65" s="64"/>
      <c r="D65" s="64"/>
      <c r="E65" s="64"/>
      <c r="F65" s="64"/>
    </row>
    <row r="66" spans="1:6" ht="15" hidden="1">
      <c r="A66" s="33" t="s">
        <v>446</v>
      </c>
      <c r="B66" s="4" t="s">
        <v>326</v>
      </c>
      <c r="C66" s="64"/>
      <c r="D66" s="64"/>
      <c r="E66" s="64"/>
      <c r="F66" s="64"/>
    </row>
    <row r="67" spans="1:6" ht="15">
      <c r="A67" s="13" t="s">
        <v>9</v>
      </c>
      <c r="B67" s="6" t="s">
        <v>327</v>
      </c>
      <c r="C67" s="64"/>
      <c r="D67" s="64"/>
      <c r="E67" s="64"/>
      <c r="F67" s="64"/>
    </row>
    <row r="68" spans="1:6" ht="15" hidden="1">
      <c r="A68" s="11" t="s">
        <v>447</v>
      </c>
      <c r="B68" s="4" t="s">
        <v>328</v>
      </c>
      <c r="C68" s="64"/>
      <c r="D68" s="64"/>
      <c r="E68" s="64"/>
      <c r="F68" s="64"/>
    </row>
    <row r="69" spans="1:6" ht="15" hidden="1">
      <c r="A69" s="33" t="s">
        <v>329</v>
      </c>
      <c r="B69" s="4" t="s">
        <v>330</v>
      </c>
      <c r="C69" s="64"/>
      <c r="D69" s="64"/>
      <c r="E69" s="64"/>
      <c r="F69" s="64"/>
    </row>
    <row r="70" spans="1:6" ht="15" hidden="1">
      <c r="A70" s="11" t="s">
        <v>448</v>
      </c>
      <c r="B70" s="4" t="s">
        <v>331</v>
      </c>
      <c r="C70" s="64"/>
      <c r="D70" s="64"/>
      <c r="E70" s="64"/>
      <c r="F70" s="64"/>
    </row>
    <row r="71" spans="1:6" ht="15" hidden="1">
      <c r="A71" s="33" t="s">
        <v>332</v>
      </c>
      <c r="B71" s="4" t="s">
        <v>333</v>
      </c>
      <c r="C71" s="64"/>
      <c r="D71" s="64"/>
      <c r="E71" s="64"/>
      <c r="F71" s="64"/>
    </row>
    <row r="72" spans="1:6" ht="15">
      <c r="A72" s="12" t="s">
        <v>10</v>
      </c>
      <c r="B72" s="6" t="s">
        <v>334</v>
      </c>
      <c r="C72" s="64"/>
      <c r="D72" s="64"/>
      <c r="E72" s="64"/>
      <c r="F72" s="64"/>
    </row>
    <row r="73" spans="1:6" ht="15" hidden="1">
      <c r="A73" s="4" t="s">
        <v>27</v>
      </c>
      <c r="B73" s="4" t="s">
        <v>335</v>
      </c>
      <c r="C73" s="64"/>
      <c r="D73" s="64"/>
      <c r="E73" s="64"/>
      <c r="F73" s="64"/>
    </row>
    <row r="74" spans="1:6" ht="15" hidden="1">
      <c r="A74" s="4" t="s">
        <v>28</v>
      </c>
      <c r="B74" s="4" t="s">
        <v>335</v>
      </c>
      <c r="C74" s="64"/>
      <c r="D74" s="64"/>
      <c r="E74" s="64"/>
      <c r="F74" s="64"/>
    </row>
    <row r="75" spans="1:6" ht="15" hidden="1">
      <c r="A75" s="4" t="s">
        <v>25</v>
      </c>
      <c r="B75" s="4" t="s">
        <v>336</v>
      </c>
      <c r="C75" s="64"/>
      <c r="D75" s="64"/>
      <c r="E75" s="64"/>
      <c r="F75" s="64"/>
    </row>
    <row r="76" spans="1:6" ht="15" hidden="1">
      <c r="A76" s="4" t="s">
        <v>26</v>
      </c>
      <c r="B76" s="4" t="s">
        <v>336</v>
      </c>
      <c r="C76" s="64"/>
      <c r="D76" s="64"/>
      <c r="E76" s="64"/>
      <c r="F76" s="64"/>
    </row>
    <row r="77" spans="1:6" ht="15">
      <c r="A77" s="6" t="s">
        <v>11</v>
      </c>
      <c r="B77" s="6" t="s">
        <v>337</v>
      </c>
      <c r="C77" s="64">
        <v>821</v>
      </c>
      <c r="D77" s="64"/>
      <c r="E77" s="64"/>
      <c r="F77" s="64">
        <f>SUM(C77:E77)</f>
        <v>821</v>
      </c>
    </row>
    <row r="78" spans="1:6" ht="15">
      <c r="A78" s="33" t="s">
        <v>338</v>
      </c>
      <c r="B78" s="4" t="s">
        <v>339</v>
      </c>
      <c r="C78" s="64"/>
      <c r="D78" s="64"/>
      <c r="E78" s="64"/>
      <c r="F78" s="64"/>
    </row>
    <row r="79" spans="1:6" ht="15">
      <c r="A79" s="33" t="s">
        <v>340</v>
      </c>
      <c r="B79" s="4" t="s">
        <v>341</v>
      </c>
      <c r="C79" s="64"/>
      <c r="D79" s="64"/>
      <c r="E79" s="64"/>
      <c r="F79" s="64"/>
    </row>
    <row r="80" spans="1:6" ht="15">
      <c r="A80" s="33" t="s">
        <v>342</v>
      </c>
      <c r="B80" s="4" t="s">
        <v>343</v>
      </c>
      <c r="C80" s="64">
        <v>29427</v>
      </c>
      <c r="D80" s="64"/>
      <c r="E80" s="64"/>
      <c r="F80" s="64">
        <f>SUM(C80:E80)</f>
        <v>29427</v>
      </c>
    </row>
    <row r="81" spans="1:6" ht="15">
      <c r="A81" s="33" t="s">
        <v>344</v>
      </c>
      <c r="B81" s="4" t="s">
        <v>345</v>
      </c>
      <c r="C81" s="64"/>
      <c r="D81" s="64"/>
      <c r="E81" s="64"/>
      <c r="F81" s="64"/>
    </row>
    <row r="82" spans="1:6" ht="15">
      <c r="A82" s="11" t="s">
        <v>449</v>
      </c>
      <c r="B82" s="4" t="s">
        <v>346</v>
      </c>
      <c r="C82" s="64"/>
      <c r="D82" s="64"/>
      <c r="E82" s="64"/>
      <c r="F82" s="64"/>
    </row>
    <row r="83" spans="1:6" ht="15">
      <c r="A83" s="13" t="s">
        <v>12</v>
      </c>
      <c r="B83" s="6" t="s">
        <v>347</v>
      </c>
      <c r="C83" s="62">
        <f>SUM(C77:C82)</f>
        <v>30248</v>
      </c>
      <c r="D83" s="62"/>
      <c r="E83" s="62"/>
      <c r="F83" s="62">
        <f>SUM(F77:F82)</f>
        <v>30248</v>
      </c>
    </row>
    <row r="84" spans="1:6" ht="15">
      <c r="A84" s="11" t="s">
        <v>348</v>
      </c>
      <c r="B84" s="4" t="s">
        <v>349</v>
      </c>
      <c r="C84" s="64"/>
      <c r="D84" s="64"/>
      <c r="E84" s="64"/>
      <c r="F84" s="64"/>
    </row>
    <row r="85" spans="1:6" ht="15">
      <c r="A85" s="11" t="s">
        <v>350</v>
      </c>
      <c r="B85" s="4" t="s">
        <v>351</v>
      </c>
      <c r="C85" s="64"/>
      <c r="D85" s="64"/>
      <c r="E85" s="64"/>
      <c r="F85" s="64"/>
    </row>
    <row r="86" spans="1:6" ht="15">
      <c r="A86" s="33" t="s">
        <v>352</v>
      </c>
      <c r="B86" s="4" t="s">
        <v>353</v>
      </c>
      <c r="C86" s="64"/>
      <c r="D86" s="64"/>
      <c r="E86" s="64"/>
      <c r="F86" s="64"/>
    </row>
    <row r="87" spans="1:6" ht="15">
      <c r="A87" s="33" t="s">
        <v>450</v>
      </c>
      <c r="B87" s="4" t="s">
        <v>354</v>
      </c>
      <c r="C87" s="64"/>
      <c r="D87" s="64"/>
      <c r="E87" s="64"/>
      <c r="F87" s="64"/>
    </row>
    <row r="88" spans="1:6" ht="15">
      <c r="A88" s="12" t="s">
        <v>13</v>
      </c>
      <c r="B88" s="6" t="s">
        <v>355</v>
      </c>
      <c r="C88" s="64"/>
      <c r="D88" s="64"/>
      <c r="E88" s="64"/>
      <c r="F88" s="64"/>
    </row>
    <row r="89" spans="1:6" ht="15">
      <c r="A89" s="13" t="s">
        <v>356</v>
      </c>
      <c r="B89" s="6" t="s">
        <v>357</v>
      </c>
      <c r="C89" s="64"/>
      <c r="D89" s="64"/>
      <c r="E89" s="64"/>
      <c r="F89" s="64"/>
    </row>
    <row r="90" spans="1:6" ht="15.75">
      <c r="A90" s="36" t="s">
        <v>14</v>
      </c>
      <c r="B90" s="37" t="s">
        <v>358</v>
      </c>
      <c r="C90" s="62">
        <f>SUM(C83:C89)</f>
        <v>30248</v>
      </c>
      <c r="D90" s="62"/>
      <c r="E90" s="62"/>
      <c r="F90" s="62">
        <f>SUM(F83:F89)</f>
        <v>30248</v>
      </c>
    </row>
    <row r="91" spans="1:6" ht="15.75">
      <c r="A91" s="71" t="s">
        <v>452</v>
      </c>
      <c r="B91" s="72"/>
      <c r="C91" s="62">
        <f>C61+C90</f>
        <v>32863</v>
      </c>
      <c r="D91" s="62"/>
      <c r="E91" s="62"/>
      <c r="F91" s="62">
        <f>F90+F61</f>
        <v>32863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24/2015.(VI. 24.)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C50" sqref="C50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473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22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13970</v>
      </c>
      <c r="D19" s="110"/>
      <c r="E19" s="110"/>
      <c r="F19" s="111">
        <f>SUM(C19:E19)</f>
        <v>13970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15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/>
      <c r="D23" s="110"/>
      <c r="E23" s="110"/>
      <c r="F23" s="111">
        <f>SUM(C23:E23)</f>
        <v>0</v>
      </c>
    </row>
    <row r="24" spans="1:6" ht="15">
      <c r="A24" s="46" t="s">
        <v>412</v>
      </c>
      <c r="B24" s="47" t="s">
        <v>107</v>
      </c>
      <c r="C24" s="107">
        <f>SUM(C19:C23)</f>
        <v>13970</v>
      </c>
      <c r="D24" s="107"/>
      <c r="E24" s="107"/>
      <c r="F24" s="107">
        <f>SUM(F19:F23)</f>
        <v>13970</v>
      </c>
    </row>
    <row r="25" spans="1:6" ht="15">
      <c r="A25" s="35" t="s">
        <v>383</v>
      </c>
      <c r="B25" s="47" t="s">
        <v>108</v>
      </c>
      <c r="C25" s="107">
        <v>3795</v>
      </c>
      <c r="D25" s="107"/>
      <c r="E25" s="107"/>
      <c r="F25" s="107">
        <f>SUM(C25:E25)</f>
        <v>3795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6332</v>
      </c>
      <c r="D29" s="110"/>
      <c r="E29" s="110"/>
      <c r="F29" s="111">
        <f aca="true" t="shared" si="0" ref="F29:F49">SUM(C29:E29)</f>
        <v>6332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1980</v>
      </c>
      <c r="D32" s="110"/>
      <c r="E32" s="110"/>
      <c r="F32" s="111">
        <f t="shared" si="0"/>
        <v>1980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3070</v>
      </c>
      <c r="D40" s="110"/>
      <c r="E40" s="110"/>
      <c r="F40" s="111">
        <f t="shared" si="0"/>
        <v>3070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60</v>
      </c>
      <c r="D43" s="110"/>
      <c r="E43" s="110"/>
      <c r="F43" s="111">
        <f t="shared" si="0"/>
        <v>60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2698</v>
      </c>
      <c r="D49" s="110"/>
      <c r="E49" s="110"/>
      <c r="F49" s="111">
        <f t="shared" si="0"/>
        <v>2698</v>
      </c>
    </row>
    <row r="50" spans="1:6" ht="15">
      <c r="A50" s="35" t="s">
        <v>365</v>
      </c>
      <c r="B50" s="47" t="s">
        <v>147</v>
      </c>
      <c r="C50" s="107">
        <f>SUM(C29:C49)</f>
        <v>14140</v>
      </c>
      <c r="D50" s="107"/>
      <c r="E50" s="107"/>
      <c r="F50" s="107">
        <f>SUM(F29:F49)</f>
        <v>14140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58</v>
      </c>
      <c r="D61" s="110"/>
      <c r="E61" s="110"/>
      <c r="F61" s="111">
        <f>SUM(C61:E61)</f>
        <v>58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 t="s">
        <v>477</v>
      </c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15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58</v>
      </c>
      <c r="D73" s="107"/>
      <c r="E73" s="107"/>
      <c r="F73" s="107">
        <f>SUM(F61:F72)</f>
        <v>58</v>
      </c>
    </row>
    <row r="74" spans="1:6" ht="15.75">
      <c r="A74" s="48" t="s">
        <v>18</v>
      </c>
      <c r="B74" s="47"/>
      <c r="C74" s="107">
        <f>C73+C59+C50+C25+C24</f>
        <v>31963</v>
      </c>
      <c r="D74" s="110"/>
      <c r="E74" s="110"/>
      <c r="F74" s="107">
        <f>SUM(C74:E74)</f>
        <v>31963</v>
      </c>
    </row>
    <row r="75" spans="1:6" ht="15">
      <c r="A75" s="30" t="s">
        <v>175</v>
      </c>
      <c r="B75" s="26" t="s">
        <v>176</v>
      </c>
      <c r="C75" s="110"/>
      <c r="D75" s="110"/>
      <c r="E75" s="110"/>
      <c r="F75" s="111">
        <f>SUM(C75:E75)</f>
        <v>0</v>
      </c>
    </row>
    <row r="76" spans="1:6" ht="15">
      <c r="A76" s="30" t="s">
        <v>400</v>
      </c>
      <c r="B76" s="26" t="s">
        <v>177</v>
      </c>
      <c r="C76" s="110"/>
      <c r="D76" s="110"/>
      <c r="E76" s="110"/>
      <c r="F76" s="111"/>
    </row>
    <row r="77" spans="1:6" ht="15">
      <c r="A77" s="30" t="s">
        <v>178</v>
      </c>
      <c r="B77" s="26" t="s">
        <v>179</v>
      </c>
      <c r="C77" s="110">
        <v>551</v>
      </c>
      <c r="D77" s="110"/>
      <c r="E77" s="110"/>
      <c r="F77" s="111">
        <f>SUM(C77:E77)</f>
        <v>551</v>
      </c>
    </row>
    <row r="78" spans="1:6" ht="15">
      <c r="A78" s="30" t="s">
        <v>180</v>
      </c>
      <c r="B78" s="26" t="s">
        <v>181</v>
      </c>
      <c r="C78" s="110">
        <v>157</v>
      </c>
      <c r="D78" s="110"/>
      <c r="E78" s="110"/>
      <c r="F78" s="111">
        <f>SUM(C78:E78)</f>
        <v>157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/>
    </row>
    <row r="80" spans="1:6" ht="15">
      <c r="A80" s="5" t="s">
        <v>184</v>
      </c>
      <c r="B80" s="26" t="s">
        <v>185</v>
      </c>
      <c r="C80" s="110"/>
      <c r="D80" s="110"/>
      <c r="E80" s="110"/>
      <c r="F80" s="111"/>
    </row>
    <row r="81" spans="1:6" ht="15">
      <c r="A81" s="5" t="s">
        <v>186</v>
      </c>
      <c r="B81" s="26" t="s">
        <v>187</v>
      </c>
      <c r="C81" s="110">
        <v>192</v>
      </c>
      <c r="D81" s="110"/>
      <c r="E81" s="110"/>
      <c r="F81" s="111">
        <f>SUM(C81:E81)</f>
        <v>192</v>
      </c>
    </row>
    <row r="82" spans="1:6" ht="15">
      <c r="A82" s="45" t="s">
        <v>373</v>
      </c>
      <c r="B82" s="47" t="s">
        <v>188</v>
      </c>
      <c r="C82" s="107">
        <f>SUM(C75:C81)</f>
        <v>900</v>
      </c>
      <c r="D82" s="107"/>
      <c r="E82" s="107"/>
      <c r="F82" s="107">
        <f>SUM(F75:F81)</f>
        <v>900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15">
      <c r="A88" s="11" t="s">
        <v>198</v>
      </c>
      <c r="B88" s="26" t="s">
        <v>199</v>
      </c>
      <c r="C88" s="110"/>
      <c r="D88" s="110"/>
      <c r="E88" s="110"/>
      <c r="F88" s="111"/>
    </row>
    <row r="89" spans="1:6" ht="15">
      <c r="A89" s="11" t="s">
        <v>401</v>
      </c>
      <c r="B89" s="26" t="s">
        <v>200</v>
      </c>
      <c r="C89" s="110"/>
      <c r="D89" s="110"/>
      <c r="E89" s="110"/>
      <c r="F89" s="111"/>
    </row>
    <row r="90" spans="1:6" ht="15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15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07">
        <f>C96+C87+C82</f>
        <v>900</v>
      </c>
      <c r="D97" s="110"/>
      <c r="E97" s="110"/>
      <c r="F97" s="107">
        <f>SUM(C97:E97)</f>
        <v>900</v>
      </c>
    </row>
    <row r="98" spans="1:6" ht="15.75">
      <c r="A98" s="31" t="s">
        <v>414</v>
      </c>
      <c r="B98" s="32" t="s">
        <v>209</v>
      </c>
      <c r="C98" s="107">
        <f>C96+C87+C82+C73+C59+C50+C25+C24</f>
        <v>32863</v>
      </c>
      <c r="D98" s="107"/>
      <c r="E98" s="107"/>
      <c r="F98" s="107">
        <f>F96+F87+F82+F73+F59+F50+F25+F24</f>
        <v>32863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32863</v>
      </c>
      <c r="D122" s="107"/>
      <c r="E122" s="107"/>
      <c r="F122" s="107">
        <f>F121+F98</f>
        <v>32863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24/2015. (VI.24.)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523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524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/>
      <c r="D31" s="111"/>
      <c r="E31" s="111"/>
      <c r="F31" s="111"/>
    </row>
    <row r="32" spans="1:6" ht="15" customHeight="1">
      <c r="A32" s="35" t="s">
        <v>3</v>
      </c>
      <c r="B32" s="45" t="s">
        <v>287</v>
      </c>
      <c r="C32" s="107"/>
      <c r="D32" s="107"/>
      <c r="E32" s="107"/>
      <c r="F32" s="107"/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22818</v>
      </c>
      <c r="D43" s="107"/>
      <c r="E43" s="107"/>
      <c r="F43" s="107">
        <f>SUM(C43:E43)</f>
        <v>22818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C47+C43+C32+C18</f>
        <v>22818</v>
      </c>
      <c r="D48" s="107"/>
      <c r="E48" s="107"/>
      <c r="F48" s="107">
        <f>SUM(C48:E48)</f>
        <v>22818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/>
      <c r="D56" s="111"/>
      <c r="E56" s="111"/>
      <c r="F56" s="111"/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/>
      <c r="D60" s="107"/>
      <c r="E60" s="107"/>
      <c r="F60" s="107"/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/>
      <c r="D63" s="111"/>
      <c r="E63" s="111"/>
      <c r="F63" s="111"/>
    </row>
    <row r="64" spans="1:6" ht="15" customHeight="1">
      <c r="A64" s="35" t="s">
        <v>8</v>
      </c>
      <c r="B64" s="45" t="s">
        <v>321</v>
      </c>
      <c r="C64" s="107"/>
      <c r="D64" s="107"/>
      <c r="E64" s="107"/>
      <c r="F64" s="107"/>
    </row>
    <row r="65" spans="1:6" ht="15" customHeight="1">
      <c r="A65" s="48" t="s">
        <v>17</v>
      </c>
      <c r="B65" s="91"/>
      <c r="C65" s="107">
        <f>C64+C60+C54</f>
        <v>0</v>
      </c>
      <c r="D65" s="107"/>
      <c r="E65" s="107"/>
      <c r="F65" s="107">
        <f>SUM(C65:E65)</f>
        <v>0</v>
      </c>
    </row>
    <row r="66" spans="1:6" ht="15.75">
      <c r="A66" s="42" t="s">
        <v>7</v>
      </c>
      <c r="B66" s="31" t="s">
        <v>322</v>
      </c>
      <c r="C66" s="107">
        <f>C64+C47+C60+C43+C32+C18</f>
        <v>22818</v>
      </c>
      <c r="D66" s="107"/>
      <c r="E66" s="107"/>
      <c r="F66" s="107">
        <f>F64+F47+F60+F43+F32+F18</f>
        <v>22818</v>
      </c>
    </row>
    <row r="67" spans="1:6" ht="15.75">
      <c r="A67" s="73" t="s">
        <v>29</v>
      </c>
      <c r="B67" s="51"/>
      <c r="C67" s="111">
        <f>C48-'[1]kiadások működés Zengő Óvoda'!C74</f>
        <v>-306257</v>
      </c>
      <c r="D67" s="111"/>
      <c r="E67" s="111"/>
      <c r="F67" s="111">
        <f>SUM(C67:E67)</f>
        <v>-306257</v>
      </c>
    </row>
    <row r="68" spans="1:6" ht="15.75">
      <c r="A68" s="73" t="s">
        <v>30</v>
      </c>
      <c r="B68" s="51"/>
      <c r="C68" s="111">
        <f>C65-'[1]kiadások működés Zengő Óvoda'!C97</f>
        <v>-230</v>
      </c>
      <c r="D68" s="111"/>
      <c r="E68" s="111"/>
      <c r="F68" s="111">
        <f>SUM(C68:E68)</f>
        <v>-230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/>
      <c r="D72" s="111"/>
      <c r="E72" s="111"/>
      <c r="F72" s="111"/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5194</v>
      </c>
      <c r="D82" s="111"/>
      <c r="E82" s="111"/>
      <c r="F82" s="111">
        <f>SUM(C82:E82)</f>
        <v>5194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>
        <v>301293</v>
      </c>
      <c r="D85" s="111"/>
      <c r="E85" s="111"/>
      <c r="F85" s="111">
        <f>SUM(C85:E85)</f>
        <v>301293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306487</v>
      </c>
      <c r="D88" s="107"/>
      <c r="E88" s="107"/>
      <c r="F88" s="107">
        <f>SUM(F72:F87)</f>
        <v>306487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SUM(C88:C94)</f>
        <v>306487</v>
      </c>
      <c r="D95" s="107"/>
      <c r="E95" s="107"/>
      <c r="F95" s="107">
        <f>SUM(F88:F94)</f>
        <v>306487</v>
      </c>
    </row>
    <row r="96" spans="1:6" ht="15.75">
      <c r="A96" s="71" t="s">
        <v>452</v>
      </c>
      <c r="B96" s="72"/>
      <c r="C96" s="107">
        <f>C66+C95</f>
        <v>329305</v>
      </c>
      <c r="D96" s="107"/>
      <c r="E96" s="107"/>
      <c r="F96" s="107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24/2015.(VI. 24.)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49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52" t="s">
        <v>523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524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170301</v>
      </c>
      <c r="D19" s="110"/>
      <c r="E19" s="110"/>
      <c r="F19" s="111">
        <f>SUM(C19:E19)</f>
        <v>170301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30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/>
      <c r="D23" s="110"/>
      <c r="E23" s="110"/>
      <c r="F23" s="111">
        <f>SUM(C23:E23)</f>
        <v>0</v>
      </c>
    </row>
    <row r="24" spans="1:6" ht="15">
      <c r="A24" s="46" t="s">
        <v>412</v>
      </c>
      <c r="B24" s="47" t="s">
        <v>107</v>
      </c>
      <c r="C24" s="107">
        <f>SUM(C19:C23)</f>
        <v>170301</v>
      </c>
      <c r="D24" s="107"/>
      <c r="E24" s="107"/>
      <c r="F24" s="107">
        <f>SUM(F19:F23)</f>
        <v>170301</v>
      </c>
    </row>
    <row r="25" spans="1:6" ht="15">
      <c r="A25" s="35" t="s">
        <v>383</v>
      </c>
      <c r="B25" s="47" t="s">
        <v>108</v>
      </c>
      <c r="C25" s="107">
        <v>48945</v>
      </c>
      <c r="D25" s="107"/>
      <c r="E25" s="107"/>
      <c r="F25" s="107">
        <f>SUM(C25:E25)</f>
        <v>48945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3489</v>
      </c>
      <c r="D29" s="110"/>
      <c r="E29" s="110"/>
      <c r="F29" s="111">
        <f aca="true" t="shared" si="0" ref="F29:F49">SUM(C29:E29)</f>
        <v>3489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952</v>
      </c>
      <c r="D32" s="110"/>
      <c r="E32" s="110"/>
      <c r="F32" s="111">
        <f t="shared" si="0"/>
        <v>952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82233</v>
      </c>
      <c r="D40" s="110"/>
      <c r="E40" s="110"/>
      <c r="F40" s="111">
        <f t="shared" si="0"/>
        <v>82233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240</v>
      </c>
      <c r="D43" s="110"/>
      <c r="E43" s="110"/>
      <c r="F43" s="111">
        <f t="shared" si="0"/>
        <v>240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22763</v>
      </c>
      <c r="D49" s="110"/>
      <c r="E49" s="110"/>
      <c r="F49" s="111">
        <f t="shared" si="0"/>
        <v>22763</v>
      </c>
    </row>
    <row r="50" spans="1:6" ht="15">
      <c r="A50" s="35" t="s">
        <v>365</v>
      </c>
      <c r="B50" s="47" t="s">
        <v>147</v>
      </c>
      <c r="C50" s="107">
        <f>SUM(C29:C49)</f>
        <v>109677</v>
      </c>
      <c r="D50" s="107"/>
      <c r="E50" s="107"/>
      <c r="F50" s="107">
        <f>SUM(F29:F49)</f>
        <v>109677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152</v>
      </c>
      <c r="D61" s="110"/>
      <c r="E61" s="110"/>
      <c r="F61" s="111">
        <f>SUM(C61:E61)</f>
        <v>152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30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152</v>
      </c>
      <c r="D73" s="107"/>
      <c r="E73" s="107"/>
      <c r="F73" s="107">
        <f>SUM(F61:F72)</f>
        <v>152</v>
      </c>
    </row>
    <row r="74" spans="1:6" ht="15.75">
      <c r="A74" s="48" t="s">
        <v>18</v>
      </c>
      <c r="B74" s="47"/>
      <c r="C74" s="107">
        <f>C73+C59+C50+C25+C24</f>
        <v>329075</v>
      </c>
      <c r="D74" s="110"/>
      <c r="E74" s="110"/>
      <c r="F74" s="107">
        <f>SUM(C74:E74)</f>
        <v>329075</v>
      </c>
    </row>
    <row r="75" spans="1:6" ht="15">
      <c r="A75" s="30" t="s">
        <v>175</v>
      </c>
      <c r="B75" s="26" t="s">
        <v>176</v>
      </c>
      <c r="C75" s="110"/>
      <c r="D75" s="110"/>
      <c r="E75" s="110"/>
      <c r="F75" s="111"/>
    </row>
    <row r="76" spans="1:6" ht="15">
      <c r="A76" s="30" t="s">
        <v>400</v>
      </c>
      <c r="B76" s="26" t="s">
        <v>177</v>
      </c>
      <c r="C76" s="110"/>
      <c r="D76" s="110"/>
      <c r="E76" s="110"/>
      <c r="F76" s="111">
        <f aca="true" t="shared" si="1" ref="F76:F81">SUM(C76:E76)</f>
        <v>0</v>
      </c>
    </row>
    <row r="77" spans="1:6" ht="15">
      <c r="A77" s="30" t="s">
        <v>178</v>
      </c>
      <c r="B77" s="26" t="s">
        <v>179</v>
      </c>
      <c r="C77" s="110">
        <v>157</v>
      </c>
      <c r="D77" s="110"/>
      <c r="E77" s="110"/>
      <c r="F77" s="111">
        <f t="shared" si="1"/>
        <v>157</v>
      </c>
    </row>
    <row r="78" spans="1:6" ht="15">
      <c r="A78" s="30" t="s">
        <v>180</v>
      </c>
      <c r="B78" s="26" t="s">
        <v>181</v>
      </c>
      <c r="C78" s="110">
        <v>23</v>
      </c>
      <c r="D78" s="110"/>
      <c r="E78" s="110"/>
      <c r="F78" s="111">
        <f t="shared" si="1"/>
        <v>23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>
        <f t="shared" si="1"/>
        <v>0</v>
      </c>
    </row>
    <row r="80" spans="1:6" ht="15">
      <c r="A80" s="5" t="s">
        <v>184</v>
      </c>
      <c r="B80" s="26" t="s">
        <v>185</v>
      </c>
      <c r="C80" s="110"/>
      <c r="D80" s="110"/>
      <c r="E80" s="110"/>
      <c r="F80" s="111">
        <f t="shared" si="1"/>
        <v>0</v>
      </c>
    </row>
    <row r="81" spans="1:6" ht="15">
      <c r="A81" s="5" t="s">
        <v>186</v>
      </c>
      <c r="B81" s="26" t="s">
        <v>187</v>
      </c>
      <c r="C81" s="110">
        <v>50</v>
      </c>
      <c r="D81" s="110"/>
      <c r="E81" s="110"/>
      <c r="F81" s="111">
        <f t="shared" si="1"/>
        <v>50</v>
      </c>
    </row>
    <row r="82" spans="1:6" ht="15">
      <c r="A82" s="45" t="s">
        <v>373</v>
      </c>
      <c r="B82" s="47" t="s">
        <v>188</v>
      </c>
      <c r="C82" s="107">
        <f>SUM(C75:C81)</f>
        <v>230</v>
      </c>
      <c r="D82" s="107"/>
      <c r="E82" s="107"/>
      <c r="F82" s="107">
        <f>SUM(F75:F81)</f>
        <v>230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30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30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10">
        <f>C96+C87+C82</f>
        <v>230</v>
      </c>
      <c r="D97" s="110"/>
      <c r="E97" s="110"/>
      <c r="F97" s="111">
        <f>SUM(C97:E97)</f>
        <v>230</v>
      </c>
    </row>
    <row r="98" spans="1:6" ht="15.75">
      <c r="A98" s="31" t="s">
        <v>414</v>
      </c>
      <c r="B98" s="32" t="s">
        <v>209</v>
      </c>
      <c r="C98" s="107">
        <f>C96+C87+C82+C73+C59+C50+C25+C24</f>
        <v>329305</v>
      </c>
      <c r="D98" s="107"/>
      <c r="E98" s="107"/>
      <c r="F98" s="107">
        <f>F96+F87+F82+F73+F59+F50+F25+F24</f>
        <v>329305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329305</v>
      </c>
      <c r="D122" s="107"/>
      <c r="E122" s="107"/>
      <c r="F122" s="107">
        <f>F121+F98</f>
        <v>329305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24/2015. (VI. 24.)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23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525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526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>
        <v>113</v>
      </c>
      <c r="D31" s="111"/>
      <c r="E31" s="111">
        <v>37</v>
      </c>
      <c r="F31" s="111">
        <f>SUM(C31:E31)</f>
        <v>150</v>
      </c>
    </row>
    <row r="32" spans="1:6" ht="15" customHeight="1">
      <c r="A32" s="35" t="s">
        <v>3</v>
      </c>
      <c r="B32" s="45" t="s">
        <v>287</v>
      </c>
      <c r="C32" s="107">
        <f>SUM(C30:C31)</f>
        <v>113</v>
      </c>
      <c r="D32" s="107"/>
      <c r="E32" s="107">
        <f>SUM(E30:E31)</f>
        <v>37</v>
      </c>
      <c r="F32" s="107">
        <f>SUM(F30:F31)</f>
        <v>150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12027</v>
      </c>
      <c r="D43" s="107"/>
      <c r="E43" s="107"/>
      <c r="F43" s="107">
        <f>SUM(C43:E43)</f>
        <v>12027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</f>
        <v>12140</v>
      </c>
      <c r="D48" s="107"/>
      <c r="E48" s="107">
        <f>E47+E43+E32+E18</f>
        <v>37</v>
      </c>
      <c r="F48" s="107">
        <f>SUM(C48:E48)</f>
        <v>12177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/>
      <c r="D56" s="111"/>
      <c r="E56" s="111"/>
      <c r="F56" s="111"/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/>
      <c r="D60" s="107"/>
      <c r="E60" s="107"/>
      <c r="F60" s="107"/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/>
      <c r="D63" s="111"/>
      <c r="E63" s="111"/>
      <c r="F63" s="111"/>
    </row>
    <row r="64" spans="1:6" ht="15" customHeight="1">
      <c r="A64" s="35" t="s">
        <v>8</v>
      </c>
      <c r="B64" s="45" t="s">
        <v>321</v>
      </c>
      <c r="C64" s="107"/>
      <c r="D64" s="107"/>
      <c r="E64" s="107"/>
      <c r="F64" s="107"/>
    </row>
    <row r="65" spans="1:6" ht="15" customHeight="1">
      <c r="A65" s="48" t="s">
        <v>17</v>
      </c>
      <c r="B65" s="91"/>
      <c r="C65" s="107">
        <f>C64+C60+C54</f>
        <v>0</v>
      </c>
      <c r="D65" s="107"/>
      <c r="E65" s="107">
        <f>E64+E60+E54</f>
        <v>0</v>
      </c>
      <c r="F65" s="107">
        <f>SUM(C65:E65)</f>
        <v>0</v>
      </c>
    </row>
    <row r="66" spans="1:6" ht="15.75">
      <c r="A66" s="42" t="s">
        <v>7</v>
      </c>
      <c r="B66" s="31" t="s">
        <v>322</v>
      </c>
      <c r="C66" s="107">
        <f>C64+C47+C60+C43+C32+C18</f>
        <v>12140</v>
      </c>
      <c r="D66" s="107">
        <f>D64+D47+D60+D43+D32</f>
        <v>0</v>
      </c>
      <c r="E66" s="107">
        <f>E64+E47+E60+E43+E32</f>
        <v>37</v>
      </c>
      <c r="F66" s="107">
        <f>F64+F47+F60+F43+F32+F18</f>
        <v>12177</v>
      </c>
    </row>
    <row r="67" spans="1:6" ht="15.75">
      <c r="A67" s="73" t="s">
        <v>29</v>
      </c>
      <c r="B67" s="51"/>
      <c r="C67" s="111">
        <f>C48-'[1]kiadások működés Polg.Hiv'!C74</f>
        <v>-139735</v>
      </c>
      <c r="D67" s="111"/>
      <c r="E67" s="111">
        <f>'bevételek polg.hiv'!E48-'[1]kiadások működés Polg.Hiv'!E74</f>
        <v>-48210</v>
      </c>
      <c r="F67" s="111">
        <f>SUM(C67:E67)</f>
        <v>-187945</v>
      </c>
    </row>
    <row r="68" spans="1:6" ht="15.75">
      <c r="A68" s="73" t="s">
        <v>30</v>
      </c>
      <c r="B68" s="51"/>
      <c r="C68" s="111">
        <f>C65-'[1]kiadások működés Polg.Hiv'!C97</f>
        <v>-2907</v>
      </c>
      <c r="D68" s="111"/>
      <c r="E68" s="111">
        <f>E65-'[1]kiadások működés Polg.Hiv'!E97</f>
        <v>0</v>
      </c>
      <c r="F68" s="111">
        <f>SUM(C68:E68)</f>
        <v>-2907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/>
      <c r="D72" s="111"/>
      <c r="E72" s="111"/>
      <c r="F72" s="111"/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6531</v>
      </c>
      <c r="D82" s="111"/>
      <c r="E82" s="111"/>
      <c r="F82" s="111">
        <f>SUM(C82:E82)</f>
        <v>6531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>
        <v>136111</v>
      </c>
      <c r="D85" s="111"/>
      <c r="E85" s="111">
        <v>48210</v>
      </c>
      <c r="F85" s="111">
        <f>SUM(C85:E85)</f>
        <v>184321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142642</v>
      </c>
      <c r="D88" s="107">
        <f>SUM(D85:D87)</f>
        <v>0</v>
      </c>
      <c r="E88" s="107">
        <f>SUM(E85:E87)</f>
        <v>48210</v>
      </c>
      <c r="F88" s="107">
        <f>SUM(F72:F87)</f>
        <v>190852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SUM(C88:C94)</f>
        <v>142642</v>
      </c>
      <c r="D95" s="107">
        <f>SUM(D88:D94)</f>
        <v>0</v>
      </c>
      <c r="E95" s="107">
        <f>SUM(E88:E94)</f>
        <v>48210</v>
      </c>
      <c r="F95" s="107">
        <f>SUM(F88:F94)</f>
        <v>190852</v>
      </c>
    </row>
    <row r="96" spans="1:6" ht="15.75">
      <c r="A96" s="71" t="s">
        <v>452</v>
      </c>
      <c r="B96" s="72"/>
      <c r="C96" s="107">
        <f>C66+C95</f>
        <v>154782</v>
      </c>
      <c r="D96" s="107">
        <f>D95+D66</f>
        <v>0</v>
      </c>
      <c r="E96" s="107">
        <f>E95+E66</f>
        <v>48247</v>
      </c>
      <c r="F96" s="107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24/2015.(VI. 24.)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58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525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526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86007</v>
      </c>
      <c r="D19" s="110"/>
      <c r="E19" s="110">
        <v>28505</v>
      </c>
      <c r="F19" s="111">
        <f>SUM(C19:E19)</f>
        <v>114512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30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>
        <v>1023</v>
      </c>
      <c r="D23" s="110"/>
      <c r="E23" s="110">
        <v>340</v>
      </c>
      <c r="F23" s="111">
        <f>SUM(C23:E23)</f>
        <v>1363</v>
      </c>
    </row>
    <row r="24" spans="1:6" ht="15">
      <c r="A24" s="46" t="s">
        <v>412</v>
      </c>
      <c r="B24" s="47" t="s">
        <v>107</v>
      </c>
      <c r="C24" s="107">
        <f>SUM(C19:C23)</f>
        <v>87030</v>
      </c>
      <c r="D24" s="107"/>
      <c r="E24" s="107">
        <f>SUM(E19:E23)</f>
        <v>28845</v>
      </c>
      <c r="F24" s="107">
        <f>SUM(F19:F23)</f>
        <v>115875</v>
      </c>
    </row>
    <row r="25" spans="1:6" ht="15">
      <c r="A25" s="35" t="s">
        <v>383</v>
      </c>
      <c r="B25" s="47" t="s">
        <v>108</v>
      </c>
      <c r="C25" s="107">
        <v>25035</v>
      </c>
      <c r="D25" s="107"/>
      <c r="E25" s="107">
        <v>8308</v>
      </c>
      <c r="F25" s="107">
        <f>SUM(C25:E25)</f>
        <v>33343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4200</v>
      </c>
      <c r="D29" s="110"/>
      <c r="E29" s="110">
        <v>1300</v>
      </c>
      <c r="F29" s="111">
        <f aca="true" t="shared" si="0" ref="F29:F49">SUM(C29:E29)</f>
        <v>5500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1330</v>
      </c>
      <c r="D32" s="110"/>
      <c r="E32" s="110">
        <v>310</v>
      </c>
      <c r="F32" s="111">
        <f t="shared" si="0"/>
        <v>1640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26408</v>
      </c>
      <c r="D40" s="110"/>
      <c r="E40" s="110">
        <v>7470</v>
      </c>
      <c r="F40" s="111">
        <f t="shared" si="0"/>
        <v>33878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875</v>
      </c>
      <c r="D43" s="110"/>
      <c r="E43" s="110">
        <v>125</v>
      </c>
      <c r="F43" s="111">
        <f t="shared" si="0"/>
        <v>1000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6897</v>
      </c>
      <c r="D49" s="110"/>
      <c r="E49" s="110">
        <v>1889</v>
      </c>
      <c r="F49" s="111">
        <f t="shared" si="0"/>
        <v>8786</v>
      </c>
    </row>
    <row r="50" spans="1:6" ht="15">
      <c r="A50" s="35" t="s">
        <v>365</v>
      </c>
      <c r="B50" s="47" t="s">
        <v>147</v>
      </c>
      <c r="C50" s="107">
        <f>SUM(C29:C49)</f>
        <v>39710</v>
      </c>
      <c r="D50" s="107"/>
      <c r="E50" s="107">
        <f>SUM(E29:E49)</f>
        <v>11094</v>
      </c>
      <c r="F50" s="107">
        <f>SUM(F29:F49)</f>
        <v>50804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100</v>
      </c>
      <c r="D61" s="110"/>
      <c r="E61" s="110"/>
      <c r="F61" s="111">
        <f>SUM(C61:E61)</f>
        <v>100</v>
      </c>
    </row>
    <row r="62" spans="1:6" ht="30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30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30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100</v>
      </c>
      <c r="D73" s="107"/>
      <c r="E73" s="107"/>
      <c r="F73" s="107">
        <f>SUM(F61:F72)</f>
        <v>100</v>
      </c>
    </row>
    <row r="74" spans="1:6" ht="15.75">
      <c r="A74" s="48" t="s">
        <v>18</v>
      </c>
      <c r="B74" s="47"/>
      <c r="C74" s="107">
        <f>C73+C59+C50+C25+C24</f>
        <v>151875</v>
      </c>
      <c r="D74" s="107"/>
      <c r="E74" s="107">
        <f>E73+E59+E50+E25+E24</f>
        <v>48247</v>
      </c>
      <c r="F74" s="107">
        <f>SUM(C74:E74)</f>
        <v>200122</v>
      </c>
    </row>
    <row r="75" spans="1:6" ht="15">
      <c r="A75" s="30" t="s">
        <v>175</v>
      </c>
      <c r="B75" s="26" t="s">
        <v>176</v>
      </c>
      <c r="C75" s="110">
        <v>500</v>
      </c>
      <c r="D75" s="110"/>
      <c r="E75" s="110"/>
      <c r="F75" s="111">
        <f>SUM(C75:E75)</f>
        <v>500</v>
      </c>
    </row>
    <row r="76" spans="1:6" ht="15">
      <c r="A76" s="30" t="s">
        <v>400</v>
      </c>
      <c r="B76" s="26" t="s">
        <v>177</v>
      </c>
      <c r="C76" s="110"/>
      <c r="D76" s="110"/>
      <c r="E76" s="110"/>
      <c r="F76" s="111">
        <f>SUM(C76:E76)</f>
        <v>0</v>
      </c>
    </row>
    <row r="77" spans="1:6" ht="15">
      <c r="A77" s="30" t="s">
        <v>178</v>
      </c>
      <c r="B77" s="26" t="s">
        <v>179</v>
      </c>
      <c r="C77" s="110">
        <v>1469</v>
      </c>
      <c r="D77" s="110"/>
      <c r="E77" s="110"/>
      <c r="F77" s="111">
        <f>SUM(C77:E77)</f>
        <v>1469</v>
      </c>
    </row>
    <row r="78" spans="1:6" ht="15">
      <c r="A78" s="30" t="s">
        <v>180</v>
      </c>
      <c r="B78" s="26" t="s">
        <v>181</v>
      </c>
      <c r="C78" s="110">
        <v>320</v>
      </c>
      <c r="D78" s="110"/>
      <c r="E78" s="110"/>
      <c r="F78" s="111">
        <f>SUM(C78:E78)</f>
        <v>320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/>
    </row>
    <row r="80" spans="1:6" ht="15">
      <c r="A80" s="5" t="s">
        <v>184</v>
      </c>
      <c r="B80" s="26" t="s">
        <v>185</v>
      </c>
      <c r="C80" s="110"/>
      <c r="D80" s="110"/>
      <c r="E80" s="110"/>
      <c r="F80" s="111"/>
    </row>
    <row r="81" spans="1:6" ht="15">
      <c r="A81" s="5" t="s">
        <v>186</v>
      </c>
      <c r="B81" s="26" t="s">
        <v>187</v>
      </c>
      <c r="C81" s="110">
        <v>618</v>
      </c>
      <c r="D81" s="110"/>
      <c r="E81" s="110"/>
      <c r="F81" s="111">
        <f>SUM(C81:E81)</f>
        <v>618</v>
      </c>
    </row>
    <row r="82" spans="1:6" ht="15">
      <c r="A82" s="45" t="s">
        <v>373</v>
      </c>
      <c r="B82" s="47" t="s">
        <v>188</v>
      </c>
      <c r="C82" s="107">
        <f>SUM(C75:C81)</f>
        <v>2907</v>
      </c>
      <c r="D82" s="107"/>
      <c r="E82" s="107"/>
      <c r="F82" s="107">
        <f>SUM(F75:F81)</f>
        <v>2907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30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30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07">
        <f>C82+C87+C96</f>
        <v>2907</v>
      </c>
      <c r="D97" s="110"/>
      <c r="E97" s="110"/>
      <c r="F97" s="107">
        <f>SUM(C97:E97)</f>
        <v>2907</v>
      </c>
    </row>
    <row r="98" spans="1:6" ht="15.75">
      <c r="A98" s="31" t="s">
        <v>414</v>
      </c>
      <c r="B98" s="32" t="s">
        <v>209</v>
      </c>
      <c r="C98" s="107">
        <f>C96+C87+C82+C73+C59+C50+C25+C24</f>
        <v>154782</v>
      </c>
      <c r="D98" s="107"/>
      <c r="E98" s="107">
        <f>E82+E50+E25+E24</f>
        <v>48247</v>
      </c>
      <c r="F98" s="107">
        <f>F96+F87+F82+F73+F59+F50+F25+F24</f>
        <v>203029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154782</v>
      </c>
      <c r="D122" s="107"/>
      <c r="E122" s="107">
        <f>E98</f>
        <v>48247</v>
      </c>
      <c r="F122" s="107">
        <f>F121+F98</f>
        <v>203029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24/2015.  (VI.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2015-06-23T14:15:46Z</cp:lastPrinted>
  <dcterms:created xsi:type="dcterms:W3CDTF">2014-01-03T21:48:14Z</dcterms:created>
  <dcterms:modified xsi:type="dcterms:W3CDTF">2015-06-29T10:44:43Z</dcterms:modified>
  <cp:category/>
  <cp:version/>
  <cp:contentType/>
  <cp:contentStatus/>
</cp:coreProperties>
</file>