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<sst xmlns="http://schemas.openxmlformats.org/spreadsheetml/2006/main" count="246" uniqueCount="214">
  <si>
    <t>Önkormányzat</t>
  </si>
  <si>
    <t>1/1.sz. melléklet</t>
  </si>
  <si>
    <t>B E V É T E L E K</t>
  </si>
  <si>
    <t>Adatok EFt-ban</t>
  </si>
  <si>
    <t>A</t>
  </si>
  <si>
    <t>B</t>
  </si>
  <si>
    <t>C</t>
  </si>
  <si>
    <t>D</t>
  </si>
  <si>
    <t>E</t>
  </si>
  <si>
    <t>F</t>
  </si>
  <si>
    <t>1.</t>
  </si>
  <si>
    <t>Sor-szám</t>
  </si>
  <si>
    <t>Bevételi jogcím</t>
  </si>
  <si>
    <t>Eredeti előirányzat</t>
  </si>
  <si>
    <t>Módosított előirányzat</t>
  </si>
  <si>
    <t>Teljesítés</t>
  </si>
  <si>
    <t>Teljesítés %-ban</t>
  </si>
  <si>
    <t>2.</t>
  </si>
  <si>
    <t>I. Önkormányzat működési bevételei (2+3)</t>
  </si>
  <si>
    <t>3.</t>
  </si>
  <si>
    <t>I/1. Intézményi működési bevételek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</si>
  <si>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</si>
  <si>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</si>
  <si>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</si>
  <si>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</si>
  <si>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</si>
  <si>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</si>
  <si>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</si>
  <si>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</si>
  <si>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</si>
  <si>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</si>
  <si>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</si>
  <si>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</si>
  <si>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</si>
  <si>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</si>
  <si>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3.5</t>
  </si>
  <si>
    <t>Pénzügyi befektetések bevételei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</si>
  <si>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</si>
  <si>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</si>
  <si>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</si>
  <si>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</si>
  <si>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</si>
  <si>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</si>
  <si>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</si>
  <si>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</si>
  <si>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</si>
  <si>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</si>
  <si>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</si>
  <si>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</si>
  <si>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</si>
  <si>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</si>
  <si>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</si>
  <si>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</si>
  <si>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</si>
  <si>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</si>
  <si>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</si>
  <si>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</si>
  <si>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</si>
  <si>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</si>
  <si>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</si>
  <si>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</si>
  <si>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</si>
  <si>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</si>
  <si>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</si>
  <si>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</si>
  <si>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</si>
  <si>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</si>
  <si>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</si>
  <si>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</si>
  <si>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</si>
  <si>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</si>
  <si>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</si>
  <si>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</si>
  <si>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</si>
  <si>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</si>
  <si>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</si>
  <si>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</si>
  <si>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</si>
  <si>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</si>
  <si>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</si>
  <si>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</si>
  <si>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</si>
  <si>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</si>
  <si>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</si>
  <si>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>Támog. értékű pénzeszköz átvétel (6.1.1+…+6.1.6)</t>
  </si>
  <si>
    <t>29.</t>
  </si>
  <si>
    <t>6.1.1.</t>
  </si>
  <si>
    <t>Támogatás értékű működési bev. Fejezet kezelésű előirányzattól hazai programokra</t>
  </si>
  <si>
    <t>30.</t>
  </si>
  <si>
    <t>6.1.2.</t>
  </si>
  <si>
    <t>Elkülönített állami pénzalapoktól átvett pénzeszköz</t>
  </si>
  <si>
    <t>31.</t>
  </si>
  <si>
    <t>6.1.3.</t>
  </si>
  <si>
    <t>Támogatás értékű  működési  bev. társulástól</t>
  </si>
  <si>
    <t>32.</t>
  </si>
  <si>
    <t>6.1.4.</t>
  </si>
  <si>
    <t>Támogatás értékű  működési  bev.települési önkormányzatoktól</t>
  </si>
  <si>
    <t>33.</t>
  </si>
  <si>
    <t>6.1.5</t>
  </si>
  <si>
    <t>Támogatás értékű működési bev. önk. kívülről</t>
  </si>
  <si>
    <t>6.1.6</t>
  </si>
  <si>
    <t>OEP-től átvett pénzeszköz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</si>
  <si>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</si>
  <si>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</si>
  <si>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</si>
  <si>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</si>
  <si>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</si>
  <si>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</si>
  <si>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</si>
  <si>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költségvetéstől</t>
  </si>
  <si>
    <t>37.</t>
  </si>
  <si>
    <t>6.2.3.</t>
  </si>
  <si>
    <t>Felh. c. pe. átvét civil szervezetektől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</si>
  <si>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</si>
  <si>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</si>
  <si>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</si>
  <si>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</si>
  <si>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</si>
  <si>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</si>
  <si>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</si>
  <si>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</si>
  <si>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</si>
  <si>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</si>
  <si>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</si>
  <si>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</si>
  <si>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</si>
  <si>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</si>
  <si>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</si>
  <si>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</si>
  <si>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</si>
  <si>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</si>
  <si>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Hitelek, kölcsönök bevételei</t>
  </si>
  <si>
    <t>45.</t>
  </si>
  <si>
    <t>8.2.</t>
  </si>
  <si>
    <t>Államháztartási megelőlegezés</t>
  </si>
  <si>
    <t>46.</t>
  </si>
  <si>
    <t>8.3.</t>
  </si>
  <si>
    <t>Kiegyenlítő függő bevételek</t>
  </si>
  <si>
    <t>8.4.</t>
  </si>
  <si>
    <t>47.</t>
  </si>
  <si>
    <t>FOLYÓ BEVÉTELEK ÖSSZESEN: (1+4+5+6+7+8)</t>
  </si>
  <si>
    <t>48.</t>
  </si>
  <si>
    <t>Előző évi pénzmaradvány igénybevétele</t>
  </si>
  <si>
    <t>49.</t>
  </si>
  <si>
    <t>BEVÉTELEK ÖSSZESEN: (9+10+11)</t>
  </si>
  <si>
    <t>K I A D Á S O K</t>
  </si>
  <si>
    <t>50.</t>
  </si>
  <si>
    <t>Kiadási jogcímek</t>
  </si>
  <si>
    <t>51.</t>
  </si>
  <si>
    <t>I. Folyó (működési) kiadások (1.1+…+1.7)</t>
  </si>
  <si>
    <t>52.</t>
  </si>
  <si>
    <t>1.1.</t>
  </si>
  <si>
    <t>Személyi  juttatások</t>
  </si>
  <si>
    <t>53.</t>
  </si>
  <si>
    <t>1.2.</t>
  </si>
  <si>
    <t>Munkaadókat terhelő járulékok</t>
  </si>
  <si>
    <t>54.</t>
  </si>
  <si>
    <t>1.3.</t>
  </si>
  <si>
    <t>Dologi  és egyéb folyó kiadások</t>
  </si>
  <si>
    <t>55.</t>
  </si>
  <si>
    <t>1.4.</t>
  </si>
  <si>
    <t xml:space="preserve">Támogatásértékű működési kiadások </t>
  </si>
  <si>
    <t>56.</t>
  </si>
  <si>
    <t>1.5.</t>
  </si>
  <si>
    <t>Működési célú pénzeszközátadás államháztartáson kívülre</t>
  </si>
  <si>
    <t>57.</t>
  </si>
  <si>
    <t>1.6.</t>
  </si>
  <si>
    <t>Társadalom- és szociálpolitikai juttatások</t>
  </si>
  <si>
    <t>58.</t>
  </si>
  <si>
    <t>1.7.</t>
  </si>
  <si>
    <t>Ellátottak pénzbeli juttatása</t>
  </si>
  <si>
    <t>59.</t>
  </si>
  <si>
    <t>II. Felhalmozási és tőke jellegű kiadások (2.1+…+2.5)</t>
  </si>
  <si>
    <t>60.</t>
  </si>
  <si>
    <t>2.1.</t>
  </si>
  <si>
    <t>Felújítás</t>
  </si>
  <si>
    <t>61.</t>
  </si>
  <si>
    <t>2.2.</t>
  </si>
  <si>
    <t>Intézményi beruházási kiadások</t>
  </si>
  <si>
    <t>62.</t>
  </si>
  <si>
    <t>2.3.</t>
  </si>
  <si>
    <t>Felhalmozási célú pénzeszközátadás</t>
  </si>
  <si>
    <t>63.</t>
  </si>
  <si>
    <t>2.4.</t>
  </si>
  <si>
    <t>Pénzügyi befektetések kiadásai</t>
  </si>
  <si>
    <t>64.</t>
  </si>
  <si>
    <t>2.5.</t>
  </si>
  <si>
    <t>EU-s támogatásból megvalósuló projektek kiadásai</t>
  </si>
  <si>
    <t>65.</t>
  </si>
  <si>
    <t>III. Tartalékok (3.+3.2+3.3)</t>
  </si>
  <si>
    <t>66.</t>
  </si>
  <si>
    <t>Céltartalék működési</t>
  </si>
  <si>
    <t>67.</t>
  </si>
  <si>
    <t>Céltartalék felhalmozási</t>
  </si>
  <si>
    <t>68.</t>
  </si>
  <si>
    <t xml:space="preserve">3.3 </t>
  </si>
  <si>
    <t>Általános Tartalék</t>
  </si>
  <si>
    <t>69.</t>
  </si>
  <si>
    <t>IV.  Hitelek kamatai</t>
  </si>
  <si>
    <t>70.</t>
  </si>
  <si>
    <t>V. Egyéb kiadások</t>
  </si>
  <si>
    <t>71.</t>
  </si>
  <si>
    <t>VI. Finanszírozási kiadások (6.1+6.2)</t>
  </si>
  <si>
    <t>72.</t>
  </si>
  <si>
    <t>államháztartási megelőlegezés visszafizetése</t>
  </si>
  <si>
    <t>73.</t>
  </si>
  <si>
    <t>Egyéb finanszírozási kiadás (irányító szervi támogatás)</t>
  </si>
  <si>
    <t>74.</t>
  </si>
  <si>
    <t>6.3.</t>
  </si>
  <si>
    <t>Kiegyenlítő függő  -átfutó kiadások</t>
  </si>
  <si>
    <t>75.</t>
  </si>
  <si>
    <t xml:space="preserve"> KIADÁSOK ÖSSZESEN: (1+2+3+4+5+6)</t>
  </si>
  <si>
    <t xml:space="preserve">                          </t>
  </si>
  <si>
    <t>Etyek Nagyközség Önkormányzata Képviselő-testületének 7/2016. (V.23.) önkormányzati rendeletéhez
2015. évi zárszámadás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</si>
</sst>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12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0" fontId="8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1" max="1" width="9.140625" style="1" customWidth="1"/>
    <col min="2" max="2" width="5.8515625" style="40" customWidth="1"/>
    <col min="3" max="3" width="55.28125" style="1" bestFit="1" customWidth="1"/>
    <col min="4" max="4" width="21.7109375" style="28" customWidth="1"/>
    <col min="5" max="5" width="21.7109375" style="41" customWidth="1"/>
    <col min="6" max="6" width="21.7109375" style="28" customWidth="1"/>
    <col min="7" max="7" width="21.7109375" style="42" customWidth="1"/>
    <col min="8" max="16384" width="9.140625" style="1" customWidth="1"/>
  </cols>
  <sheetData>
    <row r="1" spans="2:7" ht="40.5" customHeight="1">
      <c r="B1" s="43" t="s">
        <v>213</v>
      </c>
      <c r="C1" s="44"/>
      <c r="D1" s="44"/>
      <c r="E1" s="44"/>
      <c r="F1" s="44"/>
      <c r="G1" s="44"/>
    </row>
    <row r="2" spans="1:7" s="3" customFormat="1" ht="15.75">
      <c r="A2" s="2"/>
      <c r="B2" s="45" t="s">
        <v>0</v>
      </c>
      <c r="C2" s="45"/>
      <c r="D2" s="45"/>
      <c r="E2" s="46" t="s">
        <v>1</v>
      </c>
      <c r="F2" s="46"/>
      <c r="G2" s="46"/>
    </row>
    <row r="3" spans="2:7" ht="45" customHeight="1">
      <c r="B3" s="47" t="s">
        <v>2</v>
      </c>
      <c r="C3" s="47"/>
      <c r="D3" s="47"/>
      <c r="E3" s="47"/>
      <c r="F3" s="47"/>
      <c r="G3" s="47"/>
    </row>
    <row r="4" spans="2:7" ht="15.75" customHeight="1">
      <c r="B4" s="4"/>
      <c r="C4" s="4"/>
      <c r="D4" s="4"/>
      <c r="E4" s="4"/>
      <c r="F4" s="4"/>
      <c r="G4" s="5" t="s">
        <v>3</v>
      </c>
    </row>
    <row r="5" spans="1:7" ht="15.75">
      <c r="A5" s="6"/>
      <c r="B5" s="7" t="s">
        <v>4</v>
      </c>
      <c r="C5" s="7" t="s">
        <v>5</v>
      </c>
      <c r="D5" s="7" t="s">
        <v>6</v>
      </c>
      <c r="E5" s="8" t="s">
        <v>7</v>
      </c>
      <c r="F5" s="8" t="s">
        <v>8</v>
      </c>
      <c r="G5" s="8" t="s">
        <v>9</v>
      </c>
    </row>
    <row r="6" spans="1:7" s="13" customFormat="1" ht="29.25">
      <c r="A6" s="1" t="s">
        <v>10</v>
      </c>
      <c r="B6" s="9" t="s">
        <v>11</v>
      </c>
      <c r="C6" s="10" t="s">
        <v>12</v>
      </c>
      <c r="D6" s="11" t="s">
        <v>13</v>
      </c>
      <c r="E6" s="11" t="s">
        <v>14</v>
      </c>
      <c r="F6" s="11" t="s">
        <v>15</v>
      </c>
      <c r="G6" s="12" t="s">
        <v>16</v>
      </c>
    </row>
    <row r="7" spans="1:7" s="13" customFormat="1" ht="15">
      <c r="A7" s="1" t="s">
        <v>17</v>
      </c>
      <c r="B7" s="9" t="s">
        <v>10</v>
      </c>
      <c r="C7" s="10" t="s">
        <v>18</v>
      </c>
      <c r="D7" s="14">
        <f>SUM(D8:D9)</f>
        <v>170787</v>
      </c>
      <c r="E7" s="14">
        <f>SUM(E8:E9)</f>
        <v>214134</v>
      </c>
      <c r="F7" s="14">
        <f>SUM(F8:F9)</f>
        <v>177659</v>
      </c>
      <c r="G7" s="15">
        <f aca="true" t="shared" si="0" ref="G7:G54">IF(E7=0,"",F7/E7)</f>
        <v>0.8296627345493943</v>
      </c>
    </row>
    <row r="8" spans="1:7" s="13" customFormat="1" ht="15">
      <c r="A8" s="1" t="s">
        <v>19</v>
      </c>
      <c r="B8" s="9" t="s">
        <v>17</v>
      </c>
      <c r="C8" s="10" t="s">
        <v>20</v>
      </c>
      <c r="D8" s="14">
        <v>48062</v>
      </c>
      <c r="E8" s="14">
        <v>60068</v>
      </c>
      <c r="F8" s="14">
        <v>40690</v>
      </c>
      <c r="G8" s="15">
        <f t="shared" si="0"/>
        <v>0.677398947859093</v>
      </c>
    </row>
    <row r="9" spans="1:7" s="13" customFormat="1" ht="15">
      <c r="A9" s="1" t="s">
        <v>21</v>
      </c>
      <c r="B9" s="9" t="s">
        <v>19</v>
      </c>
      <c r="C9" s="10" t="s">
        <v>22</v>
      </c>
      <c r="D9" s="14">
        <f>SUM(D10:D14)</f>
        <v>122725</v>
      </c>
      <c r="E9" s="14">
        <f>SUM(E10:E14)</f>
        <v>154066</v>
      </c>
      <c r="F9" s="14">
        <f>SUM(F10:F14)</f>
        <v>136969</v>
      </c>
      <c r="G9" s="15">
        <f t="shared" si="0"/>
        <v>0.8890280788752872</v>
      </c>
    </row>
    <row r="10" spans="1:7" ht="15">
      <c r="A10" s="1" t="s">
        <v>23</v>
      </c>
      <c r="B10" s="16" t="s">
        <v>24</v>
      </c>
      <c r="C10" s="17" t="s">
        <v>25</v>
      </c>
      <c r="D10" s="18"/>
      <c r="E10" s="18"/>
      <c r="F10" s="18"/>
      <c r="G10" s="15">
        <f t="shared" si="0"/>
      </c>
    </row>
    <row r="11" spans="1:7" ht="15">
      <c r="A11" s="1" t="s">
        <v>26</v>
      </c>
      <c r="B11" s="16" t="s">
        <v>27</v>
      </c>
      <c r="C11" s="17" t="s">
        <v>28</v>
      </c>
      <c r="D11" s="18">
        <v>110000</v>
      </c>
      <c r="E11" s="18">
        <v>137534</v>
      </c>
      <c r="F11" s="18">
        <v>121117</v>
      </c>
      <c r="G11" s="15">
        <f t="shared" si="0"/>
        <v>0.8806331525295563</v>
      </c>
    </row>
    <row r="12" spans="1:7" ht="15">
      <c r="A12" s="1" t="s">
        <v>29</v>
      </c>
      <c r="B12" s="16" t="s">
        <v>30</v>
      </c>
      <c r="C12" s="17" t="s">
        <v>31</v>
      </c>
      <c r="D12" s="18">
        <v>10600</v>
      </c>
      <c r="E12" s="18">
        <v>11992</v>
      </c>
      <c r="F12" s="18">
        <v>11992</v>
      </c>
      <c r="G12" s="15">
        <f t="shared" si="0"/>
        <v>1</v>
      </c>
    </row>
    <row r="13" spans="1:7" ht="15">
      <c r="A13" s="1" t="s">
        <v>32</v>
      </c>
      <c r="B13" s="16" t="s">
        <v>33</v>
      </c>
      <c r="C13" s="17" t="s">
        <v>34</v>
      </c>
      <c r="D13" s="18">
        <v>1325</v>
      </c>
      <c r="E13" s="18">
        <v>3740</v>
      </c>
      <c r="F13" s="18">
        <v>3735</v>
      </c>
      <c r="G13" s="15">
        <f t="shared" si="0"/>
        <v>0.9986631016042781</v>
      </c>
    </row>
    <row r="14" spans="2:7" ht="15">
      <c r="B14" s="16" t="s">
        <v>35</v>
      </c>
      <c r="C14" s="17" t="s">
        <v>36</v>
      </c>
      <c r="D14" s="18">
        <v>800</v>
      </c>
      <c r="E14" s="18">
        <v>800</v>
      </c>
      <c r="F14" s="18">
        <v>125</v>
      </c>
      <c r="G14" s="15">
        <f t="shared" si="0"/>
        <v>0.15625</v>
      </c>
    </row>
    <row r="15" spans="1:7" s="13" customFormat="1" ht="15">
      <c r="A15" s="1" t="s">
        <v>37</v>
      </c>
      <c r="B15" s="9" t="s">
        <v>21</v>
      </c>
      <c r="C15" s="10" t="s">
        <v>38</v>
      </c>
      <c r="D15" s="14">
        <f>SUM(D16:D17)</f>
        <v>20075</v>
      </c>
      <c r="E15" s="14">
        <f>SUM(E16:E17)</f>
        <v>20075</v>
      </c>
      <c r="F15" s="14">
        <f>SUM(F16:F17)</f>
        <v>0</v>
      </c>
      <c r="G15" s="15">
        <f t="shared" si="0"/>
        <v>0</v>
      </c>
    </row>
    <row r="16" spans="1:7" ht="15">
      <c r="A16" s="1" t="s">
        <v>39</v>
      </c>
      <c r="B16" s="16" t="s">
        <v>40</v>
      </c>
      <c r="C16" s="17" t="s">
        <v>41</v>
      </c>
      <c r="D16" s="18">
        <v>20075</v>
      </c>
      <c r="E16" s="18">
        <v>20075</v>
      </c>
      <c r="F16" s="18">
        <v>0</v>
      </c>
      <c r="G16" s="15">
        <f t="shared" si="0"/>
        <v>0</v>
      </c>
    </row>
    <row r="17" spans="1:7" ht="15">
      <c r="A17" s="1" t="s">
        <v>42</v>
      </c>
      <c r="B17" s="16" t="s">
        <v>43</v>
      </c>
      <c r="C17" s="17" t="s">
        <v>44</v>
      </c>
      <c r="D17" s="18">
        <v>0</v>
      </c>
      <c r="E17" s="18">
        <v>0</v>
      </c>
      <c r="F17" s="18">
        <v>0</v>
      </c>
      <c r="G17" s="15">
        <f t="shared" si="0"/>
      </c>
    </row>
    <row r="18" spans="1:7" s="13" customFormat="1" ht="15">
      <c r="A18" s="1" t="s">
        <v>45</v>
      </c>
      <c r="B18" s="9" t="s">
        <v>23</v>
      </c>
      <c r="C18" s="10" t="s">
        <v>46</v>
      </c>
      <c r="D18" s="14">
        <f>SUM(D19:D24,D29)</f>
        <v>235577</v>
      </c>
      <c r="E18" s="14">
        <f>SUM(E19:E24,E29)</f>
        <v>297265</v>
      </c>
      <c r="F18" s="14">
        <f>SUM(F19:F24,F29)</f>
        <v>297265</v>
      </c>
      <c r="G18" s="15">
        <f t="shared" si="0"/>
        <v>1</v>
      </c>
    </row>
    <row r="19" spans="1:7" ht="15">
      <c r="A19" s="1" t="s">
        <v>47</v>
      </c>
      <c r="B19" s="16" t="s">
        <v>48</v>
      </c>
      <c r="C19" s="17" t="s">
        <v>49</v>
      </c>
      <c r="D19" s="18">
        <v>235577</v>
      </c>
      <c r="E19" s="18">
        <v>297265</v>
      </c>
      <c r="F19" s="18">
        <v>297265</v>
      </c>
      <c r="G19" s="15">
        <f t="shared" si="0"/>
        <v>1</v>
      </c>
    </row>
    <row r="20" spans="1:7" ht="15">
      <c r="A20" s="1" t="s">
        <v>50</v>
      </c>
      <c r="B20" s="16" t="s">
        <v>51</v>
      </c>
      <c r="C20" s="17" t="s">
        <v>52</v>
      </c>
      <c r="D20" s="18"/>
      <c r="E20" s="18"/>
      <c r="F20" s="18"/>
      <c r="G20" s="15">
        <f t="shared" si="0"/>
      </c>
    </row>
    <row r="21" spans="1:7" ht="15">
      <c r="A21" s="1" t="s">
        <v>53</v>
      </c>
      <c r="B21" s="16" t="s">
        <v>54</v>
      </c>
      <c r="C21" s="17" t="s">
        <v>55</v>
      </c>
      <c r="D21" s="18"/>
      <c r="E21" s="18"/>
      <c r="F21" s="18"/>
      <c r="G21" s="15">
        <f t="shared" si="0"/>
      </c>
    </row>
    <row r="22" spans="1:7" ht="15">
      <c r="A22" s="1" t="s">
        <v>56</v>
      </c>
      <c r="B22" s="16" t="s">
        <v>57</v>
      </c>
      <c r="C22" s="17" t="s">
        <v>58</v>
      </c>
      <c r="D22" s="18"/>
      <c r="E22" s="18"/>
      <c r="F22" s="18">
        <v>0</v>
      </c>
      <c r="G22" s="15">
        <f t="shared" si="0"/>
      </c>
    </row>
    <row r="23" spans="1:7" ht="15">
      <c r="A23" s="1" t="s">
        <v>59</v>
      </c>
      <c r="B23" s="16" t="s">
        <v>60</v>
      </c>
      <c r="C23" s="17" t="s">
        <v>61</v>
      </c>
      <c r="D23" s="18"/>
      <c r="E23" s="18"/>
      <c r="F23" s="18"/>
      <c r="G23" s="15">
        <f t="shared" si="0"/>
      </c>
    </row>
    <row r="24" spans="1:7" s="23" customFormat="1" ht="15">
      <c r="A24" s="1" t="s">
        <v>62</v>
      </c>
      <c r="B24" s="19" t="s">
        <v>63</v>
      </c>
      <c r="C24" s="20" t="s">
        <v>64</v>
      </c>
      <c r="D24" s="21">
        <f>SUM(D25:D28)</f>
        <v>0</v>
      </c>
      <c r="E24" s="21">
        <f>SUM(E25:E28)</f>
        <v>0</v>
      </c>
      <c r="F24" s="21"/>
      <c r="G24" s="22">
        <f t="shared" si="0"/>
      </c>
    </row>
    <row r="25" spans="1:7" ht="15">
      <c r="A25" s="1" t="s">
        <v>65</v>
      </c>
      <c r="B25" s="16" t="s">
        <v>66</v>
      </c>
      <c r="C25" s="17" t="s">
        <v>67</v>
      </c>
      <c r="D25" s="18"/>
      <c r="E25" s="18"/>
      <c r="F25" s="18"/>
      <c r="G25" s="15">
        <f t="shared" si="0"/>
      </c>
    </row>
    <row r="26" spans="1:7" ht="15">
      <c r="A26" s="1" t="s">
        <v>68</v>
      </c>
      <c r="B26" s="16" t="s">
        <v>69</v>
      </c>
      <c r="C26" s="17" t="s">
        <v>70</v>
      </c>
      <c r="D26" s="18"/>
      <c r="E26" s="18"/>
      <c r="F26" s="18"/>
      <c r="G26" s="15">
        <f t="shared" si="0"/>
      </c>
    </row>
    <row r="27" spans="1:7" ht="15">
      <c r="A27" s="1" t="s">
        <v>71</v>
      </c>
      <c r="B27" s="16" t="s">
        <v>72</v>
      </c>
      <c r="C27" s="17" t="s">
        <v>73</v>
      </c>
      <c r="D27" s="18"/>
      <c r="E27" s="18"/>
      <c r="F27" s="18"/>
      <c r="G27" s="15">
        <f t="shared" si="0"/>
      </c>
    </row>
    <row r="28" spans="1:7" ht="15">
      <c r="A28" s="1" t="s">
        <v>74</v>
      </c>
      <c r="B28" s="16" t="s">
        <v>75</v>
      </c>
      <c r="C28" s="17" t="s">
        <v>76</v>
      </c>
      <c r="D28" s="18">
        <v>0</v>
      </c>
      <c r="E28" s="18">
        <v>0</v>
      </c>
      <c r="F28" s="18"/>
      <c r="G28" s="15">
        <f t="shared" si="0"/>
      </c>
    </row>
    <row r="29" spans="1:7" ht="15">
      <c r="A29" s="1" t="s">
        <v>77</v>
      </c>
      <c r="B29" s="16" t="s">
        <v>78</v>
      </c>
      <c r="C29" s="17" t="s">
        <v>79</v>
      </c>
      <c r="D29" s="18"/>
      <c r="E29" s="18">
        <v>0</v>
      </c>
      <c r="F29" s="18">
        <v>0</v>
      </c>
      <c r="G29" s="15">
        <f t="shared" si="0"/>
      </c>
    </row>
    <row r="30" spans="1:7" s="13" customFormat="1" ht="15">
      <c r="A30" s="1" t="s">
        <v>80</v>
      </c>
      <c r="B30" s="9" t="s">
        <v>26</v>
      </c>
      <c r="C30" s="10" t="s">
        <v>81</v>
      </c>
      <c r="D30" s="14">
        <f>SUM(D31,D38)</f>
        <v>60850</v>
      </c>
      <c r="E30" s="14">
        <f>SUM(E31,E38)</f>
        <v>74653</v>
      </c>
      <c r="F30" s="14">
        <f>SUM(F31,F38)</f>
        <v>71030</v>
      </c>
      <c r="G30" s="15">
        <f t="shared" si="0"/>
        <v>0.9514687956277712</v>
      </c>
    </row>
    <row r="31" spans="1:7" s="23" customFormat="1" ht="15">
      <c r="A31" s="1" t="s">
        <v>82</v>
      </c>
      <c r="B31" s="19" t="s">
        <v>83</v>
      </c>
      <c r="C31" s="20" t="s">
        <v>84</v>
      </c>
      <c r="D31" s="21">
        <f>D34+D35+D36+D37+D33</f>
        <v>22600</v>
      </c>
      <c r="E31" s="21">
        <f>E34+E35+E36+E37+E33+E32</f>
        <v>22600</v>
      </c>
      <c r="F31" s="21">
        <f>F34+F35+F36+F37+F33+F32</f>
        <v>18977</v>
      </c>
      <c r="G31" s="22">
        <f t="shared" si="0"/>
        <v>0.8396902654867257</v>
      </c>
    </row>
    <row r="32" spans="1:7" ht="15">
      <c r="A32" s="1" t="s">
        <v>85</v>
      </c>
      <c r="B32" s="16" t="s">
        <v>86</v>
      </c>
      <c r="C32" s="17" t="s">
        <v>87</v>
      </c>
      <c r="D32" s="18"/>
      <c r="E32" s="18">
        <v>0</v>
      </c>
      <c r="F32" s="18">
        <v>0</v>
      </c>
      <c r="G32" s="15">
        <f t="shared" si="0"/>
      </c>
    </row>
    <row r="33" spans="1:7" ht="15">
      <c r="A33" s="1" t="s">
        <v>88</v>
      </c>
      <c r="B33" s="16" t="s">
        <v>89</v>
      </c>
      <c r="C33" s="17" t="s">
        <v>90</v>
      </c>
      <c r="D33" s="18">
        <v>13000</v>
      </c>
      <c r="E33" s="18">
        <v>13000</v>
      </c>
      <c r="F33" s="18">
        <v>9938</v>
      </c>
      <c r="G33" s="15">
        <f t="shared" si="0"/>
        <v>0.7644615384615384</v>
      </c>
    </row>
    <row r="34" spans="1:7" ht="15">
      <c r="A34" s="1" t="s">
        <v>91</v>
      </c>
      <c r="B34" s="16" t="s">
        <v>92</v>
      </c>
      <c r="C34" s="17" t="s">
        <v>93</v>
      </c>
      <c r="D34" s="18">
        <v>0</v>
      </c>
      <c r="E34" s="18">
        <v>0</v>
      </c>
      <c r="F34" s="18">
        <v>0</v>
      </c>
      <c r="G34" s="15">
        <f t="shared" si="0"/>
      </c>
    </row>
    <row r="35" spans="1:7" ht="15">
      <c r="A35" s="1" t="s">
        <v>94</v>
      </c>
      <c r="B35" s="16" t="s">
        <v>95</v>
      </c>
      <c r="C35" s="17" t="s">
        <v>96</v>
      </c>
      <c r="D35" s="18"/>
      <c r="E35" s="18">
        <v>0</v>
      </c>
      <c r="F35" s="18">
        <v>0</v>
      </c>
      <c r="G35" s="15">
        <f t="shared" si="0"/>
      </c>
    </row>
    <row r="36" spans="1:8" ht="15">
      <c r="A36" s="1" t="s">
        <v>97</v>
      </c>
      <c r="B36" s="16" t="s">
        <v>98</v>
      </c>
      <c r="C36" s="17" t="s">
        <v>99</v>
      </c>
      <c r="D36" s="18">
        <v>0</v>
      </c>
      <c r="E36" s="18">
        <v>0</v>
      </c>
      <c r="F36" s="18">
        <v>0</v>
      </c>
      <c r="G36" s="15">
        <f t="shared" si="0"/>
      </c>
      <c r="H36" s="24"/>
    </row>
    <row r="37" spans="2:8" ht="15">
      <c r="B37" s="16" t="s">
        <v>100</v>
      </c>
      <c r="C37" s="17" t="s">
        <v>101</v>
      </c>
      <c r="D37" s="18">
        <v>9600</v>
      </c>
      <c r="E37" s="18">
        <v>9600</v>
      </c>
      <c r="F37" s="18">
        <v>9039</v>
      </c>
      <c r="G37" s="15">
        <f t="shared" si="0"/>
        <v>0.9415625</v>
      </c>
      <c r="H37" s="24"/>
    </row>
    <row r="38" spans="1:7" s="23" customFormat="1" ht="15">
      <c r="A38" s="1" t="s">
        <v>102</v>
      </c>
      <c r="B38" s="19" t="s">
        <v>103</v>
      </c>
      <c r="C38" s="20" t="s">
        <v>104</v>
      </c>
      <c r="D38" s="14">
        <f>SUM(D39:D43)</f>
        <v>38250</v>
      </c>
      <c r="E38" s="14">
        <f>SUM(E39:E43)</f>
        <v>52053</v>
      </c>
      <c r="F38" s="14">
        <f>SUM(F39:F43)</f>
        <v>52053</v>
      </c>
      <c r="G38" s="22">
        <f t="shared" si="0"/>
        <v>1</v>
      </c>
    </row>
    <row r="39" spans="1:7" ht="15">
      <c r="A39" s="1" t="s">
        <v>105</v>
      </c>
      <c r="B39" s="16" t="s">
        <v>106</v>
      </c>
      <c r="C39" s="17"/>
      <c r="D39" s="18"/>
      <c r="E39" s="18"/>
      <c r="F39" s="18"/>
      <c r="G39" s="15">
        <f t="shared" si="0"/>
      </c>
    </row>
    <row r="40" spans="1:7" ht="15">
      <c r="A40" s="1" t="s">
        <v>107</v>
      </c>
      <c r="B40" s="16" t="s">
        <v>108</v>
      </c>
      <c r="C40" s="17" t="s">
        <v>109</v>
      </c>
      <c r="D40" s="18">
        <v>0</v>
      </c>
      <c r="E40" s="18">
        <v>0</v>
      </c>
      <c r="F40" s="18">
        <v>0</v>
      </c>
      <c r="G40" s="15">
        <f t="shared" si="0"/>
      </c>
    </row>
    <row r="41" spans="1:7" ht="15">
      <c r="A41" s="1" t="s">
        <v>110</v>
      </c>
      <c r="B41" s="16" t="s">
        <v>111</v>
      </c>
      <c r="C41" s="17" t="s">
        <v>112</v>
      </c>
      <c r="D41" s="18">
        <v>2500</v>
      </c>
      <c r="E41" s="18">
        <v>2680</v>
      </c>
      <c r="F41" s="18">
        <v>2680</v>
      </c>
      <c r="G41" s="15">
        <f t="shared" si="0"/>
        <v>1</v>
      </c>
    </row>
    <row r="42" spans="1:7" ht="15">
      <c r="A42" s="1" t="s">
        <v>113</v>
      </c>
      <c r="B42" s="16" t="s">
        <v>114</v>
      </c>
      <c r="C42" s="17" t="s">
        <v>115</v>
      </c>
      <c r="D42" s="18">
        <v>35750</v>
      </c>
      <c r="E42" s="18">
        <v>49373</v>
      </c>
      <c r="F42" s="18">
        <v>49373</v>
      </c>
      <c r="G42" s="15">
        <f t="shared" si="0"/>
        <v>1</v>
      </c>
    </row>
    <row r="43" spans="1:7" ht="15">
      <c r="A43" s="1" t="s">
        <v>116</v>
      </c>
      <c r="B43" s="16" t="s">
        <v>117</v>
      </c>
      <c r="C43" s="17" t="s">
        <v>118</v>
      </c>
      <c r="D43" s="18">
        <v>0</v>
      </c>
      <c r="E43" s="18">
        <v>0</v>
      </c>
      <c r="F43" s="18">
        <v>0</v>
      </c>
      <c r="G43" s="15">
        <f t="shared" si="0"/>
      </c>
    </row>
    <row r="44" spans="1:7" s="13" customFormat="1" ht="15">
      <c r="A44" s="1" t="s">
        <v>119</v>
      </c>
      <c r="B44" s="9" t="s">
        <v>29</v>
      </c>
      <c r="C44" s="10" t="s">
        <v>120</v>
      </c>
      <c r="D44" s="14">
        <f>SUM(D45:D46)</f>
        <v>0</v>
      </c>
      <c r="E44" s="14">
        <f>SUM(E45:E46)</f>
        <v>0</v>
      </c>
      <c r="F44" s="14">
        <f>SUM(F45:F46)</f>
        <v>0</v>
      </c>
      <c r="G44" s="15">
        <f t="shared" si="0"/>
      </c>
    </row>
    <row r="45" spans="1:7" ht="15">
      <c r="A45" s="1" t="s">
        <v>121</v>
      </c>
      <c r="B45" s="16" t="s">
        <v>122</v>
      </c>
      <c r="C45" s="17" t="s">
        <v>123</v>
      </c>
      <c r="D45" s="18"/>
      <c r="E45" s="18"/>
      <c r="F45" s="18"/>
      <c r="G45" s="15">
        <f t="shared" si="0"/>
      </c>
    </row>
    <row r="46" spans="1:7" ht="15">
      <c r="A46" s="1" t="s">
        <v>124</v>
      </c>
      <c r="B46" s="16" t="s">
        <v>125</v>
      </c>
      <c r="C46" s="17" t="s">
        <v>126</v>
      </c>
      <c r="D46" s="18"/>
      <c r="E46" s="18"/>
      <c r="F46" s="18"/>
      <c r="G46" s="15">
        <f t="shared" si="0"/>
      </c>
    </row>
    <row r="47" spans="1:7" s="13" customFormat="1" ht="15">
      <c r="A47" s="1" t="s">
        <v>127</v>
      </c>
      <c r="B47" s="9" t="s">
        <v>32</v>
      </c>
      <c r="C47" s="10" t="s">
        <v>128</v>
      </c>
      <c r="D47" s="14">
        <f>SUM(D48:D50)</f>
        <v>0</v>
      </c>
      <c r="E47" s="14">
        <f>E51</f>
        <v>0</v>
      </c>
      <c r="F47" s="14">
        <f>SUM(F48:F51)</f>
        <v>9056</v>
      </c>
      <c r="G47" s="15">
        <f t="shared" si="0"/>
      </c>
    </row>
    <row r="48" spans="1:7" ht="15">
      <c r="A48" s="1" t="s">
        <v>129</v>
      </c>
      <c r="B48" s="16" t="s">
        <v>130</v>
      </c>
      <c r="C48" s="17" t="s">
        <v>131</v>
      </c>
      <c r="D48" s="18"/>
      <c r="E48" s="18"/>
      <c r="F48" s="18"/>
      <c r="G48" s="15">
        <f t="shared" si="0"/>
      </c>
    </row>
    <row r="49" spans="1:7" ht="15">
      <c r="A49" s="1" t="s">
        <v>132</v>
      </c>
      <c r="B49" s="16" t="s">
        <v>133</v>
      </c>
      <c r="C49" s="17" t="s">
        <v>134</v>
      </c>
      <c r="D49" s="18"/>
      <c r="E49" s="18"/>
      <c r="F49" s="18">
        <v>9056</v>
      </c>
      <c r="G49" s="15">
        <f t="shared" si="0"/>
      </c>
    </row>
    <row r="50" spans="1:7" ht="15">
      <c r="A50" s="1" t="s">
        <v>135</v>
      </c>
      <c r="B50" s="16" t="s">
        <v>136</v>
      </c>
      <c r="C50" s="17" t="s">
        <v>137</v>
      </c>
      <c r="D50" s="18"/>
      <c r="E50" s="18"/>
      <c r="F50" s="18">
        <v>0</v>
      </c>
      <c r="G50" s="15">
        <f t="shared" si="0"/>
      </c>
    </row>
    <row r="51" spans="2:7" ht="15">
      <c r="B51" s="16" t="s">
        <v>138</v>
      </c>
      <c r="C51" s="17"/>
      <c r="D51" s="18">
        <v>0</v>
      </c>
      <c r="E51" s="18">
        <v>0</v>
      </c>
      <c r="F51" s="18">
        <v>0</v>
      </c>
      <c r="G51" s="15"/>
    </row>
    <row r="52" spans="1:7" s="13" customFormat="1" ht="15">
      <c r="A52" s="1" t="s">
        <v>139</v>
      </c>
      <c r="B52" s="9" t="s">
        <v>37</v>
      </c>
      <c r="C52" s="10" t="s">
        <v>140</v>
      </c>
      <c r="D52" s="14">
        <f>D7+D15+D18+D30+D44+D47</f>
        <v>487289</v>
      </c>
      <c r="E52" s="14">
        <f>SUM(E7,E15,E18,E30,E44,E47)</f>
        <v>606127</v>
      </c>
      <c r="F52" s="14">
        <f>SUM(F7,F15,F18,F30,F44,F47)</f>
        <v>555010</v>
      </c>
      <c r="G52" s="15">
        <f t="shared" si="0"/>
        <v>0.9156661887690204</v>
      </c>
    </row>
    <row r="53" spans="1:9" s="13" customFormat="1" ht="15">
      <c r="A53" s="1" t="s">
        <v>141</v>
      </c>
      <c r="B53" s="9" t="s">
        <v>39</v>
      </c>
      <c r="C53" s="10" t="s">
        <v>142</v>
      </c>
      <c r="D53" s="14">
        <v>43000</v>
      </c>
      <c r="E53" s="14">
        <v>116598</v>
      </c>
      <c r="F53" s="14">
        <v>116598</v>
      </c>
      <c r="G53" s="15">
        <f t="shared" si="0"/>
        <v>1</v>
      </c>
      <c r="I53" s="25"/>
    </row>
    <row r="54" spans="1:7" s="13" customFormat="1" ht="15">
      <c r="A54" s="1" t="s">
        <v>143</v>
      </c>
      <c r="B54" s="9"/>
      <c r="C54" s="10" t="s">
        <v>144</v>
      </c>
      <c r="D54" s="14">
        <f>SUM(D52:D53)</f>
        <v>530289</v>
      </c>
      <c r="E54" s="14">
        <f>SUM(E52:E53)</f>
        <v>722725</v>
      </c>
      <c r="F54" s="14">
        <f>SUM(F52:F53)</f>
        <v>671608</v>
      </c>
      <c r="G54" s="15">
        <f t="shared" si="0"/>
        <v>0.9292718530561417</v>
      </c>
    </row>
    <row r="55" spans="2:7" ht="15">
      <c r="B55" s="26"/>
      <c r="C55" s="27"/>
      <c r="E55" s="28"/>
      <c r="G55" s="29"/>
    </row>
    <row r="56" spans="2:7" ht="15">
      <c r="B56" s="26"/>
      <c r="C56" s="27"/>
      <c r="E56" s="28"/>
      <c r="G56" s="29"/>
    </row>
    <row r="57" spans="2:7" ht="15">
      <c r="B57" s="26"/>
      <c r="C57" s="27"/>
      <c r="E57" s="28"/>
      <c r="G57" s="29"/>
    </row>
    <row r="58" spans="2:7" ht="15">
      <c r="B58" s="26"/>
      <c r="C58" s="27"/>
      <c r="E58" s="28"/>
      <c r="G58" s="29"/>
    </row>
    <row r="59" spans="2:7" ht="15">
      <c r="B59" s="26"/>
      <c r="C59" s="27"/>
      <c r="E59" s="28"/>
      <c r="G59" s="29"/>
    </row>
    <row r="60" spans="2:7" ht="45" customHeight="1">
      <c r="B60" s="47" t="s">
        <v>145</v>
      </c>
      <c r="C60" s="47"/>
      <c r="D60" s="47"/>
      <c r="E60" s="47"/>
      <c r="F60" s="47"/>
      <c r="G60" s="47"/>
    </row>
    <row r="61" spans="2:7" ht="15">
      <c r="B61" s="30"/>
      <c r="C61" s="31"/>
      <c r="D61" s="32"/>
      <c r="E61" s="32"/>
      <c r="F61" s="32"/>
      <c r="G61" s="5" t="s">
        <v>3</v>
      </c>
    </row>
    <row r="62" spans="2:7" ht="15.75">
      <c r="B62" s="7" t="s">
        <v>4</v>
      </c>
      <c r="C62" s="7" t="s">
        <v>5</v>
      </c>
      <c r="D62" s="7" t="s">
        <v>6</v>
      </c>
      <c r="E62" s="8" t="s">
        <v>7</v>
      </c>
      <c r="F62" s="8" t="s">
        <v>8</v>
      </c>
      <c r="G62" s="8" t="s">
        <v>9</v>
      </c>
    </row>
    <row r="63" spans="1:7" s="13" customFormat="1" ht="29.25">
      <c r="A63" s="1" t="s">
        <v>146</v>
      </c>
      <c r="B63" s="9" t="s">
        <v>11</v>
      </c>
      <c r="C63" s="10" t="s">
        <v>147</v>
      </c>
      <c r="D63" s="11" t="s">
        <v>13</v>
      </c>
      <c r="E63" s="11" t="s">
        <v>14</v>
      </c>
      <c r="F63" s="11" t="s">
        <v>15</v>
      </c>
      <c r="G63" s="12" t="s">
        <v>16</v>
      </c>
    </row>
    <row r="64" spans="1:7" s="13" customFormat="1" ht="15">
      <c r="A64" s="1" t="s">
        <v>148</v>
      </c>
      <c r="B64" s="9" t="s">
        <v>10</v>
      </c>
      <c r="C64" s="10" t="s">
        <v>149</v>
      </c>
      <c r="D64" s="14">
        <f>SUM(D65:D71)</f>
        <v>179715</v>
      </c>
      <c r="E64" s="14">
        <f>SUM(E65:E71)</f>
        <v>253517</v>
      </c>
      <c r="F64" s="14">
        <f>SUM(F65:F71)</f>
        <v>215906</v>
      </c>
      <c r="G64" s="15">
        <f aca="true" t="shared" si="1" ref="G64:G88">IF(E64=0,"",F64/E64)</f>
        <v>0.8516430850791071</v>
      </c>
    </row>
    <row r="65" spans="1:7" ht="15">
      <c r="A65" s="1" t="s">
        <v>150</v>
      </c>
      <c r="B65" s="16" t="s">
        <v>151</v>
      </c>
      <c r="C65" s="17" t="s">
        <v>152</v>
      </c>
      <c r="D65" s="18">
        <v>41146</v>
      </c>
      <c r="E65" s="18">
        <v>42616</v>
      </c>
      <c r="F65" s="18">
        <v>36631</v>
      </c>
      <c r="G65" s="15">
        <f t="shared" si="1"/>
        <v>0.8595597897503285</v>
      </c>
    </row>
    <row r="66" spans="1:7" ht="15">
      <c r="A66" s="1" t="s">
        <v>153</v>
      </c>
      <c r="B66" s="16" t="s">
        <v>154</v>
      </c>
      <c r="C66" s="17" t="s">
        <v>155</v>
      </c>
      <c r="D66" s="18">
        <v>10860</v>
      </c>
      <c r="E66" s="18">
        <v>11160</v>
      </c>
      <c r="F66" s="18">
        <v>7896</v>
      </c>
      <c r="G66" s="15">
        <f t="shared" si="1"/>
        <v>0.7075268817204301</v>
      </c>
    </row>
    <row r="67" spans="1:7" ht="15">
      <c r="A67" s="1" t="s">
        <v>156</v>
      </c>
      <c r="B67" s="16" t="s">
        <v>157</v>
      </c>
      <c r="C67" s="17" t="s">
        <v>158</v>
      </c>
      <c r="D67" s="18">
        <v>88819</v>
      </c>
      <c r="E67" s="18">
        <v>111701</v>
      </c>
      <c r="F67" s="18">
        <v>85961</v>
      </c>
      <c r="G67" s="15">
        <f t="shared" si="1"/>
        <v>0.76956338797325</v>
      </c>
    </row>
    <row r="68" spans="1:7" ht="15">
      <c r="A68" s="1" t="s">
        <v>159</v>
      </c>
      <c r="B68" s="16" t="s">
        <v>160</v>
      </c>
      <c r="C68" s="17" t="s">
        <v>161</v>
      </c>
      <c r="D68" s="18">
        <v>28344</v>
      </c>
      <c r="E68" s="18">
        <v>32219</v>
      </c>
      <c r="F68" s="18">
        <v>32219</v>
      </c>
      <c r="G68" s="15">
        <f t="shared" si="1"/>
        <v>1</v>
      </c>
    </row>
    <row r="69" spans="1:7" ht="15">
      <c r="A69" s="1" t="s">
        <v>162</v>
      </c>
      <c r="B69" s="16" t="s">
        <v>163</v>
      </c>
      <c r="C69" s="17" t="s">
        <v>164</v>
      </c>
      <c r="D69" s="18">
        <v>6546</v>
      </c>
      <c r="E69" s="18">
        <v>51798</v>
      </c>
      <c r="F69" s="18">
        <v>51762</v>
      </c>
      <c r="G69" s="15">
        <f t="shared" si="1"/>
        <v>0.9993049924707518</v>
      </c>
    </row>
    <row r="70" spans="1:7" ht="15">
      <c r="A70" s="1" t="s">
        <v>165</v>
      </c>
      <c r="B70" s="16" t="s">
        <v>166</v>
      </c>
      <c r="C70" s="17" t="s">
        <v>167</v>
      </c>
      <c r="D70" s="18">
        <v>4000</v>
      </c>
      <c r="E70" s="18">
        <v>4023</v>
      </c>
      <c r="F70" s="18">
        <v>1437</v>
      </c>
      <c r="G70" s="15">
        <f t="shared" si="1"/>
        <v>0.35719612229679343</v>
      </c>
    </row>
    <row r="71" spans="1:7" ht="15">
      <c r="A71" s="1" t="s">
        <v>168</v>
      </c>
      <c r="B71" s="16" t="s">
        <v>169</v>
      </c>
      <c r="C71" s="17" t="s">
        <v>170</v>
      </c>
      <c r="D71" s="18"/>
      <c r="E71" s="18">
        <v>0</v>
      </c>
      <c r="F71" s="18"/>
      <c r="G71" s="15">
        <f t="shared" si="1"/>
      </c>
    </row>
    <row r="72" spans="1:7" s="13" customFormat="1" ht="15">
      <c r="A72" s="1" t="s">
        <v>171</v>
      </c>
      <c r="B72" s="9" t="s">
        <v>17</v>
      </c>
      <c r="C72" s="10" t="s">
        <v>172</v>
      </c>
      <c r="D72" s="14">
        <f>SUM(D73:D77)</f>
        <v>58325</v>
      </c>
      <c r="E72" s="14">
        <f>SUM(E73:E77)</f>
        <v>82731</v>
      </c>
      <c r="F72" s="14">
        <f>SUM(F73:F77)</f>
        <v>79373</v>
      </c>
      <c r="G72" s="15">
        <f t="shared" si="1"/>
        <v>0.9594106199610787</v>
      </c>
    </row>
    <row r="73" spans="1:7" ht="15">
      <c r="A73" s="1" t="s">
        <v>173</v>
      </c>
      <c r="B73" s="16" t="s">
        <v>174</v>
      </c>
      <c r="C73" s="17" t="s">
        <v>175</v>
      </c>
      <c r="D73" s="18">
        <v>14375</v>
      </c>
      <c r="E73" s="18">
        <v>20607</v>
      </c>
      <c r="F73" s="18">
        <v>19949</v>
      </c>
      <c r="G73" s="15">
        <f t="shared" si="1"/>
        <v>0.9680691027320814</v>
      </c>
    </row>
    <row r="74" spans="1:7" ht="15">
      <c r="A74" s="1" t="s">
        <v>176</v>
      </c>
      <c r="B74" s="16" t="s">
        <v>177</v>
      </c>
      <c r="C74" s="17" t="s">
        <v>178</v>
      </c>
      <c r="D74" s="18">
        <v>41250</v>
      </c>
      <c r="E74" s="18">
        <v>59424</v>
      </c>
      <c r="F74" s="18">
        <v>59424</v>
      </c>
      <c r="G74" s="15">
        <f t="shared" si="1"/>
        <v>1</v>
      </c>
    </row>
    <row r="75" spans="1:7" ht="15">
      <c r="A75" s="1" t="s">
        <v>179</v>
      </c>
      <c r="B75" s="16" t="s">
        <v>180</v>
      </c>
      <c r="C75" s="17" t="s">
        <v>181</v>
      </c>
      <c r="D75" s="18">
        <v>2700</v>
      </c>
      <c r="E75" s="18">
        <v>2700</v>
      </c>
      <c r="F75" s="18">
        <v>0</v>
      </c>
      <c r="G75" s="15">
        <f t="shared" si="1"/>
        <v>0</v>
      </c>
    </row>
    <row r="76" spans="1:7" ht="15">
      <c r="A76" s="1" t="s">
        <v>182</v>
      </c>
      <c r="B76" s="16" t="s">
        <v>183</v>
      </c>
      <c r="C76" s="17" t="s">
        <v>184</v>
      </c>
      <c r="D76" s="18"/>
      <c r="E76" s="18"/>
      <c r="F76" s="18"/>
      <c r="G76" s="15">
        <f t="shared" si="1"/>
      </c>
    </row>
    <row r="77" spans="1:7" ht="15">
      <c r="A77" s="1" t="s">
        <v>185</v>
      </c>
      <c r="B77" s="16" t="s">
        <v>186</v>
      </c>
      <c r="C77" s="17" t="s">
        <v>187</v>
      </c>
      <c r="D77" s="18"/>
      <c r="E77" s="18"/>
      <c r="F77" s="18"/>
      <c r="G77" s="15">
        <f t="shared" si="1"/>
      </c>
    </row>
    <row r="78" spans="1:7" s="13" customFormat="1" ht="15">
      <c r="A78" s="1" t="s">
        <v>188</v>
      </c>
      <c r="B78" s="9" t="s">
        <v>19</v>
      </c>
      <c r="C78" s="10" t="s">
        <v>189</v>
      </c>
      <c r="D78" s="14">
        <f>SUM(D79:D81)</f>
        <v>4000</v>
      </c>
      <c r="E78" s="14">
        <f>SUM(E79:E81)</f>
        <v>78606</v>
      </c>
      <c r="F78" s="14">
        <f>SUM(F79:F81)</f>
        <v>0</v>
      </c>
      <c r="G78" s="15">
        <f t="shared" si="1"/>
        <v>0</v>
      </c>
    </row>
    <row r="79" spans="1:7" ht="15">
      <c r="A79" s="1" t="s">
        <v>190</v>
      </c>
      <c r="B79" s="16" t="s">
        <v>24</v>
      </c>
      <c r="C79" s="17" t="s">
        <v>191</v>
      </c>
      <c r="D79" s="18">
        <v>4000</v>
      </c>
      <c r="E79" s="18">
        <v>78606</v>
      </c>
      <c r="F79" s="18">
        <v>0</v>
      </c>
      <c r="G79" s="15">
        <f t="shared" si="1"/>
        <v>0</v>
      </c>
    </row>
    <row r="80" spans="1:7" ht="15">
      <c r="A80" s="1" t="s">
        <v>192</v>
      </c>
      <c r="B80" s="16" t="s">
        <v>27</v>
      </c>
      <c r="C80" s="17" t="s">
        <v>193</v>
      </c>
      <c r="D80" s="18">
        <v>0</v>
      </c>
      <c r="E80" s="18">
        <v>0</v>
      </c>
      <c r="F80" s="18">
        <v>0</v>
      </c>
      <c r="G80" s="15">
        <f t="shared" si="1"/>
      </c>
    </row>
    <row r="81" spans="1:7" ht="15">
      <c r="A81" s="1" t="s">
        <v>194</v>
      </c>
      <c r="B81" s="16" t="s">
        <v>195</v>
      </c>
      <c r="C81" s="17" t="s">
        <v>196</v>
      </c>
      <c r="D81" s="18">
        <v>0</v>
      </c>
      <c r="E81" s="18">
        <v>0</v>
      </c>
      <c r="F81" s="18">
        <v>0</v>
      </c>
      <c r="G81" s="15">
        <f t="shared" si="1"/>
      </c>
    </row>
    <row r="82" spans="1:7" s="13" customFormat="1" ht="15">
      <c r="A82" s="1" t="s">
        <v>197</v>
      </c>
      <c r="B82" s="9" t="s">
        <v>21</v>
      </c>
      <c r="C82" s="10" t="s">
        <v>198</v>
      </c>
      <c r="D82" s="14"/>
      <c r="E82" s="14"/>
      <c r="F82" s="14"/>
      <c r="G82" s="15">
        <f t="shared" si="1"/>
      </c>
    </row>
    <row r="83" spans="1:7" s="13" customFormat="1" ht="15">
      <c r="A83" s="1" t="s">
        <v>199</v>
      </c>
      <c r="B83" s="9" t="s">
        <v>23</v>
      </c>
      <c r="C83" s="10" t="s">
        <v>200</v>
      </c>
      <c r="D83" s="14"/>
      <c r="E83" s="14"/>
      <c r="F83" s="14"/>
      <c r="G83" s="15">
        <f t="shared" si="1"/>
      </c>
    </row>
    <row r="84" spans="1:7" s="13" customFormat="1" ht="15">
      <c r="A84" s="1" t="s">
        <v>201</v>
      </c>
      <c r="B84" s="9" t="s">
        <v>26</v>
      </c>
      <c r="C84" s="10" t="s">
        <v>202</v>
      </c>
      <c r="D84" s="14">
        <f>SUM(D85:D87)</f>
        <v>288249</v>
      </c>
      <c r="E84" s="14">
        <f>SUM(E85:E87)</f>
        <v>307871</v>
      </c>
      <c r="F84" s="14">
        <f>SUM(F85:F87)</f>
        <v>260102</v>
      </c>
      <c r="G84" s="15">
        <f t="shared" si="1"/>
        <v>0.8448408586713266</v>
      </c>
    </row>
    <row r="85" spans="1:7" ht="15">
      <c r="A85" s="1" t="s">
        <v>203</v>
      </c>
      <c r="B85" s="16" t="s">
        <v>83</v>
      </c>
      <c r="C85" s="17" t="s">
        <v>204</v>
      </c>
      <c r="D85" s="18"/>
      <c r="E85" s="18">
        <v>7512</v>
      </c>
      <c r="F85" s="18">
        <v>7512</v>
      </c>
      <c r="G85" s="15">
        <f t="shared" si="1"/>
        <v>1</v>
      </c>
    </row>
    <row r="86" spans="1:7" ht="15">
      <c r="A86" s="1" t="s">
        <v>205</v>
      </c>
      <c r="B86" s="33" t="s">
        <v>103</v>
      </c>
      <c r="C86" s="34" t="s">
        <v>206</v>
      </c>
      <c r="D86" s="18">
        <v>288249</v>
      </c>
      <c r="E86" s="35">
        <v>300359</v>
      </c>
      <c r="F86" s="18">
        <v>252590</v>
      </c>
      <c r="G86" s="36">
        <f t="shared" si="1"/>
        <v>0.8409603174867408</v>
      </c>
    </row>
    <row r="87" spans="1:7" ht="15">
      <c r="A87" s="1" t="s">
        <v>207</v>
      </c>
      <c r="B87" s="33" t="s">
        <v>208</v>
      </c>
      <c r="C87" s="34" t="s">
        <v>209</v>
      </c>
      <c r="D87" s="18"/>
      <c r="E87" s="35">
        <v>0</v>
      </c>
      <c r="F87" s="18">
        <v>0</v>
      </c>
      <c r="G87" s="36">
        <f t="shared" si="1"/>
      </c>
    </row>
    <row r="88" spans="1:7" s="13" customFormat="1" ht="15">
      <c r="A88" s="1" t="s">
        <v>210</v>
      </c>
      <c r="B88" s="37"/>
      <c r="C88" s="38" t="s">
        <v>211</v>
      </c>
      <c r="D88" s="14">
        <f>D64+D72+D78+D84</f>
        <v>530289</v>
      </c>
      <c r="E88" s="39">
        <f>SUM(E64,E72,E78,E82:E84)</f>
        <v>722725</v>
      </c>
      <c r="F88" s="14">
        <f>SUM(F64,F72,F78,F82:F84)</f>
        <v>555381</v>
      </c>
      <c r="G88" s="36">
        <f t="shared" si="1"/>
        <v>0.7684541146355807</v>
      </c>
    </row>
    <row r="89" ht="15">
      <c r="D89" s="28" t="s">
        <v>212</v>
      </c>
    </row>
  </sheetData>
  <sheetProtection/>
  <mergeCells count="5">
    <mergeCell ref="B1:G1"/>
    <mergeCell ref="B2:D2"/>
    <mergeCell ref="E2:G2"/>
    <mergeCell ref="B3:G3"/>
    <mergeCell ref="B60:G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2016-06-06T07:13:53Z</dcterms:created>
  <dcterms:modified xsi:type="dcterms:W3CDTF">2016-06-06T07:25:18Z</dcterms:modified>
  <cp:category/>
  <cp:version/>
  <cp:contentType/>
  <cp:contentStatus/>
</cp:coreProperties>
</file>