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 1. mell. bevétel kiadás " sheetId="1" r:id="rId1"/>
    <sheet name="2. mell. önk. bevétel kiadás" sheetId="2" r:id="rId2"/>
    <sheet name="3 mell műk. és felh. mérleg" sheetId="3" r:id="rId3"/>
    <sheet name="4 mell.PH bevétel kiadás mérl " sheetId="4" r:id="rId4"/>
    <sheet name="5 mell PH műk. és felh. m " sheetId="5" r:id="rId5"/>
    <sheet name="Munka1" sheetId="6" r:id="rId6"/>
  </sheets>
  <definedNames/>
  <calcPr fullCalcOnLoad="1"/>
</workbook>
</file>

<file path=xl/sharedStrings.xml><?xml version="1.0" encoding="utf-8"?>
<sst xmlns="http://schemas.openxmlformats.org/spreadsheetml/2006/main" count="956" uniqueCount="285">
  <si>
    <t>B E V É T E L E K</t>
  </si>
  <si>
    <t>ezer Ft-ban</t>
  </si>
  <si>
    <t>Sor- szám</t>
  </si>
  <si>
    <t>Bevételi jogcím- csoport száma</t>
  </si>
  <si>
    <t>Bevételi jogcím</t>
  </si>
  <si>
    <t>1.</t>
  </si>
  <si>
    <t>I.</t>
  </si>
  <si>
    <t xml:space="preserve"> Működési bevételek</t>
  </si>
  <si>
    <t>2.</t>
  </si>
  <si>
    <t>1. Intézményi működési bevételek</t>
  </si>
  <si>
    <t>3.</t>
  </si>
  <si>
    <t>1.1.Hatósági jogkörhöz kötődő működési bevétel</t>
  </si>
  <si>
    <t>4.</t>
  </si>
  <si>
    <t>1.2. Egyéb saját bevétel</t>
  </si>
  <si>
    <t>5.</t>
  </si>
  <si>
    <t>1.3. ÁFA bevétel és visszatérülés</t>
  </si>
  <si>
    <t>6.</t>
  </si>
  <si>
    <t>1.4. Hozam és kamatbevétel</t>
  </si>
  <si>
    <t>7.</t>
  </si>
  <si>
    <t xml:space="preserve"> Intézményi működési bevételek összesen</t>
  </si>
  <si>
    <t>8.</t>
  </si>
  <si>
    <t>2. Önkormányzat sajátos működési bevételei</t>
  </si>
  <si>
    <t>9.</t>
  </si>
  <si>
    <t xml:space="preserve"> 2.1. Helyi adók</t>
  </si>
  <si>
    <t>10.</t>
  </si>
  <si>
    <t xml:space="preserve"> 2.2. Átengedett központi adók</t>
  </si>
  <si>
    <t>11.</t>
  </si>
  <si>
    <t xml:space="preserve"> 2.3.Bírságok, pótlékok és egyéb sajátos bevételek</t>
  </si>
  <si>
    <t>12.</t>
  </si>
  <si>
    <t>Önkormányzat sajátos működési bevételi összesen:</t>
  </si>
  <si>
    <t>13.</t>
  </si>
  <si>
    <t>Önkormányzat működési bevételei összesen:</t>
  </si>
  <si>
    <t>14.</t>
  </si>
  <si>
    <t>II.</t>
  </si>
  <si>
    <t xml:space="preserve"> Támogatások</t>
  </si>
  <si>
    <t>15.</t>
  </si>
  <si>
    <t>1. Önkormányzatok költségvetési támogatása</t>
  </si>
  <si>
    <t>16.</t>
  </si>
  <si>
    <t xml:space="preserve"> 1.1. Normatív hozzájárulások</t>
  </si>
  <si>
    <t>17.</t>
  </si>
  <si>
    <t xml:space="preserve"> 1.2. Központosított előirányzatok</t>
  </si>
  <si>
    <t>18.</t>
  </si>
  <si>
    <t xml:space="preserve"> 1.3. Normatív kötött felhasználású  támogatás</t>
  </si>
  <si>
    <t>19.</t>
  </si>
  <si>
    <t xml:space="preserve"> 1.4. Működésképtelen önkormányzatok támogatása</t>
  </si>
  <si>
    <t>20.</t>
  </si>
  <si>
    <t xml:space="preserve"> 1.5. Fejlesztési célú támogatások</t>
  </si>
  <si>
    <t>21.</t>
  </si>
  <si>
    <t>Önkormányzatok költségvetési támogatása összesen:</t>
  </si>
  <si>
    <t>22.</t>
  </si>
  <si>
    <t>III.</t>
  </si>
  <si>
    <t xml:space="preserve"> Felhalmozási és tőkejellegű bevételek</t>
  </si>
  <si>
    <t>23.</t>
  </si>
  <si>
    <t>1. Tárgyi eszközök, immateriális javak értékesítése</t>
  </si>
  <si>
    <t>24.</t>
  </si>
  <si>
    <t>2. Önkormányzatok sajátos felhalmozási és tőkebevételei</t>
  </si>
  <si>
    <t>25.</t>
  </si>
  <si>
    <t>3. Pénzügyi befektetések bevételei</t>
  </si>
  <si>
    <t>26.</t>
  </si>
  <si>
    <t>Felhalmozási és tőkejellegű bevételek összesen:</t>
  </si>
  <si>
    <t>27.</t>
  </si>
  <si>
    <t>IV.</t>
  </si>
  <si>
    <t>Támogatásértékű bevétel</t>
  </si>
  <si>
    <t>28.</t>
  </si>
  <si>
    <r>
      <t xml:space="preserve"> </t>
    </r>
    <r>
      <rPr>
        <sz val="10"/>
        <rFont val="Times New Roman CE"/>
        <family val="0"/>
      </rPr>
      <t>1. Támogatásértékű működési bevétel</t>
    </r>
  </si>
  <si>
    <t>29.</t>
  </si>
  <si>
    <r>
      <t xml:space="preserve">      </t>
    </r>
    <r>
      <rPr>
        <sz val="10"/>
        <rFont val="Times New Roman CE"/>
        <family val="0"/>
      </rPr>
      <t>ebből:társadalombiztosítási alapból átvett pénzeszköz</t>
    </r>
  </si>
  <si>
    <t>30.</t>
  </si>
  <si>
    <r>
      <t xml:space="preserve"> </t>
    </r>
    <r>
      <rPr>
        <sz val="10"/>
        <rFont val="Times New Roman CE"/>
        <family val="0"/>
      </rPr>
      <t>2. Támogatásértékű felhalmozási bevétel</t>
    </r>
  </si>
  <si>
    <t>31.</t>
  </si>
  <si>
    <t>Támogatásértékű bevétel összesen:</t>
  </si>
  <si>
    <t>32.</t>
  </si>
  <si>
    <t>V.</t>
  </si>
  <si>
    <t>Véglegesen átvett pénzeszközök</t>
  </si>
  <si>
    <t>33.</t>
  </si>
  <si>
    <t xml:space="preserve">  1. Működési célú pénzeszköz átvétel államháztartáson kívülről</t>
  </si>
  <si>
    <t>34.</t>
  </si>
  <si>
    <t xml:space="preserve">  2. Felhalmozási célú pénzeszköz átvétel államháztartáson kívülről</t>
  </si>
  <si>
    <t>35.</t>
  </si>
  <si>
    <t>Véglegesen átvett pénzeszközök összesen:</t>
  </si>
  <si>
    <t>36.</t>
  </si>
  <si>
    <t>VI.</t>
  </si>
  <si>
    <t>Támogatási kölcsönök visszatérülése</t>
  </si>
  <si>
    <t>37.</t>
  </si>
  <si>
    <t>1. Működési kölcsön visszatérülése</t>
  </si>
  <si>
    <t>38.</t>
  </si>
  <si>
    <t>2. Fejlesztési kölcsön visszatérülése</t>
  </si>
  <si>
    <t>39.</t>
  </si>
  <si>
    <t xml:space="preserve"> Támogatási kölcsönök visszatérülése öszesen:</t>
  </si>
  <si>
    <t>40.</t>
  </si>
  <si>
    <t>Költségvetési bevételek összesen:</t>
  </si>
  <si>
    <t>41.</t>
  </si>
  <si>
    <t>VII.</t>
  </si>
  <si>
    <t>Költségvetési hiány belső finanszírozására szolgáló pénzforgalom nélküli bevételek</t>
  </si>
  <si>
    <t>42.</t>
  </si>
  <si>
    <t>1. Előző évi tervezett pénzmaradvány</t>
  </si>
  <si>
    <t>43.</t>
  </si>
  <si>
    <t>1.1. Működési célra</t>
  </si>
  <si>
    <t>44.</t>
  </si>
  <si>
    <t>1.2. Felhalmozási célra</t>
  </si>
  <si>
    <t>45.</t>
  </si>
  <si>
    <t xml:space="preserve"> Előző évi tervezett pénzmaradvány összesen</t>
  </si>
  <si>
    <t>46.</t>
  </si>
  <si>
    <t>Költségvetési hiány külső finanszírozására szolgáló  bevételek</t>
  </si>
  <si>
    <t>47.</t>
  </si>
  <si>
    <t>VIII.</t>
  </si>
  <si>
    <t>Értékpapírok értékesítésének bevétele</t>
  </si>
  <si>
    <t>48.</t>
  </si>
  <si>
    <t>1. Működési célú</t>
  </si>
  <si>
    <t>49.</t>
  </si>
  <si>
    <t>2. Felhalmozási célú</t>
  </si>
  <si>
    <t>50.</t>
  </si>
  <si>
    <t>Értékpapírok értékesítésének bevétele összesen</t>
  </si>
  <si>
    <t>51.</t>
  </si>
  <si>
    <t>IX.</t>
  </si>
  <si>
    <t>Kötvények kibocsátásának bevétele</t>
  </si>
  <si>
    <t>52.</t>
  </si>
  <si>
    <t>53.</t>
  </si>
  <si>
    <t>54.</t>
  </si>
  <si>
    <t>Kötvények kibocsátásának bevétele összesen</t>
  </si>
  <si>
    <t>55.</t>
  </si>
  <si>
    <t>X.</t>
  </si>
  <si>
    <t>Hitelek</t>
  </si>
  <si>
    <t>56.</t>
  </si>
  <si>
    <r>
      <t xml:space="preserve">    </t>
    </r>
    <r>
      <rPr>
        <sz val="10"/>
        <rFont val="Times New Roman CE"/>
        <family val="0"/>
      </rPr>
      <t>1. Működési célú hitel felvétele</t>
    </r>
  </si>
  <si>
    <t>57.</t>
  </si>
  <si>
    <t>1.1. Rövid lejáratú hitel felvétele</t>
  </si>
  <si>
    <t>58.</t>
  </si>
  <si>
    <t>1.2. Hosszú lejáratú hitel felvétele</t>
  </si>
  <si>
    <t>59.</t>
  </si>
  <si>
    <t xml:space="preserve"> 2. Felhalmozási célú hitel felvétele</t>
  </si>
  <si>
    <t>60.</t>
  </si>
  <si>
    <t>2.1. Rövid lejáratú hitel felvétele</t>
  </si>
  <si>
    <t>61.</t>
  </si>
  <si>
    <t>2.2. Hosszú lejáratú hitel felvétele</t>
  </si>
  <si>
    <t>62.</t>
  </si>
  <si>
    <t>Hitelek összesen:</t>
  </si>
  <si>
    <t>63.</t>
  </si>
  <si>
    <t>64.</t>
  </si>
  <si>
    <t>BEVÉTELEK  FŐÖSSZEGE:</t>
  </si>
  <si>
    <t>K I A D Á S O K</t>
  </si>
  <si>
    <t>Sor-szám</t>
  </si>
  <si>
    <t>Kiadási jogcím- csoport száma</t>
  </si>
  <si>
    <t>Kiadási jogcímek</t>
  </si>
  <si>
    <t xml:space="preserve"> Működési kiadások</t>
  </si>
  <si>
    <t>1. Személyi  juttatások</t>
  </si>
  <si>
    <t>2. Munkaadókat terhelő járulékok</t>
  </si>
  <si>
    <t>3. Dologi  kiadások</t>
  </si>
  <si>
    <t xml:space="preserve"> 4. Egyéb folyó kiadás</t>
  </si>
  <si>
    <t xml:space="preserve"> 5. Támogatásértékű működési kiadás</t>
  </si>
  <si>
    <t>6. Működési célú pénzeszközátadás államháztartáson kívülre</t>
  </si>
  <si>
    <t>7. Társadalom- és szociálpolitikai juttatások</t>
  </si>
  <si>
    <t>Működési kiadások összesen:</t>
  </si>
  <si>
    <t>Felhalmozási és tőke jellegű kiadások</t>
  </si>
  <si>
    <t>1. Felújítás</t>
  </si>
  <si>
    <t>2. Intézményi beruházási kiadások</t>
  </si>
  <si>
    <t xml:space="preserve"> 3. Támogatásértékű felhamozási kiadás</t>
  </si>
  <si>
    <t>4. Felhalmozási célú pénzeszközátadás államháztartáson kívülre</t>
  </si>
  <si>
    <t>Felhalmozási és tőke jellegű kiadások összesen:</t>
  </si>
  <si>
    <t xml:space="preserve">Tartalékok </t>
  </si>
  <si>
    <t>1. Általános tartalék</t>
  </si>
  <si>
    <t>2.Működési céltartalék</t>
  </si>
  <si>
    <t>3. Felhalmozási céltartalék</t>
  </si>
  <si>
    <t xml:space="preserve">Tartalékok összesen: </t>
  </si>
  <si>
    <t>KÖLTSÉGVETÉSI KIADÁSOK ÖSSZESEN</t>
  </si>
  <si>
    <t>Finanszírozási műveletek kiadásai</t>
  </si>
  <si>
    <t>Kötvények beváltásának kiadásai</t>
  </si>
  <si>
    <t>Kötvények beváltásának kiadásai összesen</t>
  </si>
  <si>
    <t xml:space="preserve">   1. Működési célú hitel visszafizetése</t>
  </si>
  <si>
    <t>1.1.Rövid lejáratú hitelek visszafizetése</t>
  </si>
  <si>
    <t>1.2.Hosszú lejáratú hitelek visszafizetése</t>
  </si>
  <si>
    <t>2. Fejlesztési hitel törlesztés</t>
  </si>
  <si>
    <t>2.1.Rövid lejáratú hitelek visszafizetése</t>
  </si>
  <si>
    <t>2.2.Hosszú lejáratú hitelek visszafizetése</t>
  </si>
  <si>
    <t>Hitelek összesen</t>
  </si>
  <si>
    <t>Pénzforgalom nélküli kiadás</t>
  </si>
  <si>
    <t>KIADÁSOK FŐÖSSZEGE</t>
  </si>
  <si>
    <t>Simontornya Város Önkormányzata</t>
  </si>
  <si>
    <t>Felhalmozási célú pénzeszköz átvétel államháztartáson kívülről</t>
  </si>
  <si>
    <t>Egyéb folyó kiadás</t>
  </si>
  <si>
    <t>Működési célú pénzeszköz átadás államháztartáson kívülre</t>
  </si>
  <si>
    <t>Felújítás</t>
  </si>
  <si>
    <t>Támogatásértékű működési bevétel</t>
  </si>
  <si>
    <t>Támogatásértékű felhalmozási bevétel</t>
  </si>
  <si>
    <t>Felhalmozási célú pénzeszköz átadás államháztartáson kívülre</t>
  </si>
  <si>
    <t>Pénzügyi befektetések bevételei</t>
  </si>
  <si>
    <t>Ellátottak pénzbeli juttatása</t>
  </si>
  <si>
    <t>Társadalom- és szociálpolitikai juttatások</t>
  </si>
  <si>
    <t>Támogatásértékű felhalmozási kiadás</t>
  </si>
  <si>
    <t>Előző évi pénzmaradvány</t>
  </si>
  <si>
    <t>Tárgyi eszközök, immateriális javak értékesítése</t>
  </si>
  <si>
    <t>Önkormányzatok sajátos felhalmozási és tőkebevételei</t>
  </si>
  <si>
    <t>Hosszúlejáratú fejlesztési célú kötvénykibocsátás</t>
  </si>
  <si>
    <t>Személyi juttatások</t>
  </si>
  <si>
    <t>Dologi kiadások</t>
  </si>
  <si>
    <t>I. Működési célú (folyó) bevételek, működési célú (folyó) kiadások mérlege
(Önkormányzati szinten)</t>
  </si>
  <si>
    <t>Bevételek</t>
  </si>
  <si>
    <t>Kiadások</t>
  </si>
  <si>
    <t>Megnevezés</t>
  </si>
  <si>
    <t>Intézményi működési bevételek</t>
  </si>
  <si>
    <t>Önkormányzatok sajátos működési bevételei</t>
  </si>
  <si>
    <t>Munkaadókat terhelő járulék</t>
  </si>
  <si>
    <t>Önkormányzatok költségvetési támogatása (működési célú rész)</t>
  </si>
  <si>
    <t>Működési célú pénzeszköz átvétel államháztartáson kívülről</t>
  </si>
  <si>
    <t>Államháztartáson belüli támogatások és tám.jell.kiadások</t>
  </si>
  <si>
    <t>Támogatási kölcsönök visszatérülése (működési)</t>
  </si>
  <si>
    <t>Működési célú hitel felvétele</t>
  </si>
  <si>
    <t>Előző évi pénzmaradvány átvétel</t>
  </si>
  <si>
    <t>Hitel kamat</t>
  </si>
  <si>
    <t>Kiegészítés, visszatérülés</t>
  </si>
  <si>
    <t>Működési célú kölcsönnyújtás</t>
  </si>
  <si>
    <t>Tartalék (működési célú)</t>
  </si>
  <si>
    <t>Működési hitel törlesztés</t>
  </si>
  <si>
    <t>ÖSSZESEN:</t>
  </si>
  <si>
    <t>Hiány:</t>
  </si>
  <si>
    <t>Többlet:</t>
  </si>
  <si>
    <t>II. Tőkejellegű bevételek és kiadások mérlege
(Önkormányzati szinten)</t>
  </si>
  <si>
    <t>Intézményi beruházás</t>
  </si>
  <si>
    <t>Önkormányzatok költségvetési támogatása (fejlesztési célú rész)</t>
  </si>
  <si>
    <t>Értékesített tágyi eszközök és immateriális javak áfa befizetése</t>
  </si>
  <si>
    <t>Értékesített tárgyi eszközök és immateriális javak áfa-ja</t>
  </si>
  <si>
    <t>Tartalék (fejlesztési célú)</t>
  </si>
  <si>
    <t>Támogatási kölcsönök visszatérülése (fejlesztési)</t>
  </si>
  <si>
    <t>Hitel kamat fejlesztési célú</t>
  </si>
  <si>
    <t>Fejlesztési hitel törlesztés</t>
  </si>
  <si>
    <t>Felhalmozási célú hitel felvétele</t>
  </si>
  <si>
    <t>Simontornya Önkormányzat</t>
  </si>
  <si>
    <t>1.5. Átvett pénzeszközök műk. célra Áht-n kívülről</t>
  </si>
  <si>
    <t>8. Működési célú kamatkiadás</t>
  </si>
  <si>
    <t>9. Ellátottak pénzbeli juttatása</t>
  </si>
  <si>
    <t>10. Működési célú támogatási kölcsönök nyújtása</t>
  </si>
  <si>
    <t>5. Felhalmozási célú kamatkiadás</t>
  </si>
  <si>
    <t xml:space="preserve"> 6. Pénzügyi befektetések</t>
  </si>
  <si>
    <t>7. Felhalmozási célú támogatási kölcsönök nyújtása</t>
  </si>
  <si>
    <t>Költségvetési szervek finanszírozása</t>
  </si>
  <si>
    <t>Költségvetési szervek finanszírozása összesen</t>
  </si>
  <si>
    <t>Intézményfinanszírozás</t>
  </si>
  <si>
    <t>2.4 Egyéb sajátos bevételek</t>
  </si>
  <si>
    <t xml:space="preserve"> 1.5. Egyéb támogatások</t>
  </si>
  <si>
    <t>Költségvetési kiegészítések</t>
  </si>
  <si>
    <t>Függő átfutó kiadások</t>
  </si>
  <si>
    <t>Függő átfutó bevételek</t>
  </si>
  <si>
    <t>2014. ÉVI KÖLTSÉGVETÉSÉNEK PÉNZÜGYI MÉRLEGE</t>
  </si>
  <si>
    <t>2014. évi ei. Önkormányzat</t>
  </si>
  <si>
    <t>2014. évi ei. Polgármesteri Hivatal</t>
  </si>
  <si>
    <t>2014. évi ei. Könyvtár</t>
  </si>
  <si>
    <t>2014. évi ei. Vár</t>
  </si>
  <si>
    <t>2014. évi ei.</t>
  </si>
  <si>
    <t>2014.évi ei. Önkormányzat</t>
  </si>
  <si>
    <t>1.5. Szerkezetátalakítási tartalék</t>
  </si>
  <si>
    <t>5. Felhalmozási célú támogatási kiadások</t>
  </si>
  <si>
    <t>XI.</t>
  </si>
  <si>
    <t>intézmény finanszírozás</t>
  </si>
  <si>
    <t>Felhalmozási célú kiadás</t>
  </si>
  <si>
    <t xml:space="preserve">                                                          </t>
  </si>
  <si>
    <t>2104. évi eredeti ei.</t>
  </si>
  <si>
    <t>2014. évi I. módosítás</t>
  </si>
  <si>
    <t>2014. évi eredeti ei.</t>
  </si>
  <si>
    <t>2014. évi módosított előirányzat</t>
  </si>
  <si>
    <t>2014. évi eredeti ei</t>
  </si>
  <si>
    <t>2014. évi 
módosított ei.</t>
  </si>
  <si>
    <t>2014. évi 
eredeti ei</t>
  </si>
  <si>
    <t>2014. évi 
eredeti ei.</t>
  </si>
  <si>
    <t>2014. évi II. módosítás</t>
  </si>
  <si>
    <t xml:space="preserve">  </t>
  </si>
  <si>
    <t>2014. évi módosított ei.</t>
  </si>
  <si>
    <t>2014. évi III. módosítás</t>
  </si>
  <si>
    <t>2014. évi előirányzat</t>
  </si>
  <si>
    <t>Simontornya Város Önkormányzata Polgármesteri Hivatala</t>
  </si>
  <si>
    <t>Függő, átfutó bevételek</t>
  </si>
  <si>
    <t>65.</t>
  </si>
  <si>
    <t>Simontornya Önkormányzat Polgármesteri Hivatala</t>
  </si>
  <si>
    <t>I. Működési célú (folyó) bevételek, működési célú (folyó) kiadások mérlege
Polgármesteri Hivatal</t>
  </si>
  <si>
    <t>2014. eredeti ei.</t>
  </si>
  <si>
    <t>2014. évieredeti ei.</t>
  </si>
  <si>
    <t>Intézmény finanszírozás</t>
  </si>
  <si>
    <t>II. Tőkejellegű bevételek és kiadások mérlege Polgármesteri Hivatal</t>
  </si>
  <si>
    <t>Fejlesztési célú kölcsönnyújtás</t>
  </si>
  <si>
    <t>2014.évi III. módosítás</t>
  </si>
  <si>
    <t>2014. évi IV. módosítás</t>
  </si>
  <si>
    <t>1 melléklet a 1/2015.(I.29) önkormányzati rendelethez " 1 melléklet az 2/2014.(II.28.) önkormányzati rendelethez"</t>
  </si>
  <si>
    <t>2 melléklet a 1/2015.(I.29.) önkormányzati rendelethez " 2 melléklet az 2/2014.(II.28.) önkormányzati rendelethez"</t>
  </si>
  <si>
    <t>3 melléklet a 1/2015.(I.29.) önkormányzati rendelethez " 3 melléklet az 2/2014.(II.28.) önkormányzati rendelethez"</t>
  </si>
  <si>
    <t>4 melléklet a 1/2015.(I.29.) önkormányzati rendelethez " 17 melléklet az 2/2014.(II.28.) önkormányzati rendelethez"</t>
  </si>
  <si>
    <t>5 melléklet a 1/2015.(I.29.) önkormányzati rendelethez " 18 melléklet az 2/2014.(II.28.) önkormányzati rendelethez"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</si>
</sst>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0.0"/>
    <numFmt numFmtId="166" formatCode="#,##0_ ;\-#,##0\ "/>
    <numFmt numFmtId="167" formatCode="#,##0.0"/>
    <numFmt numFmtId="168" formatCode="#,###.00"/>
    <numFmt numFmtId="169" formatCode="_-* #,##0\ _F_t_-;\-* #,##0\ _F_t_-;_-* &quot;-&quot;??\ _F_t_-;_-@_-"/>
    <numFmt numFmtId="170" formatCode="_-* #,##0.0000\ _F_t_-;\-* #,##0.0000\ _F_t_-;_-* &quot;-&quot;??\ _F_t_-;_-@_-"/>
    <numFmt numFmtId="171" formatCode="#,##0.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name val="Times New Roman CE"/>
      <family val="0"/>
    </font>
    <font>
      <sz val="12"/>
      <name val="Times New Roman CE"/>
      <family val="0"/>
    </font>
    <font>
      <b/>
      <sz val="12"/>
      <name val="Times New Roman CE"/>
      <family val="1"/>
    </font>
    <font>
      <b/>
      <sz val="11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b/>
      <sz val="10"/>
      <name val="Arial CE"/>
      <family val="0"/>
    </font>
    <font>
      <i/>
      <sz val="10"/>
      <name val="Times New Roman CE"/>
      <family val="0"/>
    </font>
    <font>
      <b/>
      <i/>
      <sz val="10"/>
      <name val="Times New Roman CE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2" borderId="7" applyNumberFormat="0" applyFont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8" applyNumberFormat="0" applyAlignment="0" applyProtection="0"/>
    <xf numFmtId="0" fontId="51" fillId="0" borderId="0" applyNumberFormat="0" applyFill="0" applyBorder="0" applyAlignment="0" applyProtection="0"/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5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0" fillId="0" borderId="0" applyFont="0" applyFill="0" applyBorder="0" applyAlignment="0" applyProtection="0"/>
  </cellStyleXfs>
  <cellXfs count="410">
    <xf numFmtId="0" fontId="0" fillId="0" borderId="0" xfId="0" applyFont="1" applyAlignment="1">
      <alignment/>
    </xf>
    <xf numFmtId="0" fontId="2" fillId="0" borderId="0" xfId="55">
      <alignment/>
      <protection/>
    </xf>
    <xf numFmtId="164" fontId="5" fillId="0" borderId="0" xfId="63" applyNumberFormat="1" applyFont="1" applyFill="1" applyBorder="1" applyAlignment="1" applyProtection="1">
      <alignment horizontal="centerContinuous" vertical="center"/>
      <protection/>
    </xf>
    <xf numFmtId="0" fontId="6" fillId="0" borderId="10" xfId="63" applyFont="1" applyFill="1" applyBorder="1" applyAlignment="1" applyProtection="1">
      <alignment horizontal="center" vertical="center" wrapText="1"/>
      <protection/>
    </xf>
    <xf numFmtId="164" fontId="5" fillId="0" borderId="0" xfId="63" applyNumberFormat="1" applyFont="1" applyFill="1" applyBorder="1" applyAlignment="1" applyProtection="1">
      <alignment vertical="center" wrapText="1"/>
      <protection/>
    </xf>
    <xf numFmtId="0" fontId="4" fillId="0" borderId="0" xfId="63" applyFont="1" applyFill="1" applyProtection="1">
      <alignment/>
      <protection/>
    </xf>
    <xf numFmtId="164" fontId="5" fillId="0" borderId="11" xfId="63" applyNumberFormat="1" applyFont="1" applyFill="1" applyBorder="1" applyAlignment="1" applyProtection="1">
      <alignment horizontal="centerContinuous" vertical="center"/>
      <protection/>
    </xf>
    <xf numFmtId="0" fontId="6" fillId="0" borderId="12" xfId="63" applyFont="1" applyFill="1" applyBorder="1" applyAlignment="1" applyProtection="1">
      <alignment horizontal="center" vertical="center" wrapText="1"/>
      <protection/>
    </xf>
    <xf numFmtId="0" fontId="6" fillId="0" borderId="13" xfId="63" applyFont="1" applyFill="1" applyBorder="1" applyAlignment="1" applyProtection="1">
      <alignment horizontal="center" vertical="center" wrapText="1"/>
      <protection/>
    </xf>
    <xf numFmtId="0" fontId="6" fillId="0" borderId="14" xfId="63" applyFont="1" applyFill="1" applyBorder="1" applyAlignment="1" applyProtection="1">
      <alignment horizontal="center" vertical="center" wrapText="1"/>
      <protection/>
    </xf>
    <xf numFmtId="0" fontId="7" fillId="0" borderId="12" xfId="63" applyFont="1" applyFill="1" applyBorder="1" applyAlignment="1" applyProtection="1">
      <alignment horizontal="center" vertical="center" wrapText="1"/>
      <protection/>
    </xf>
    <xf numFmtId="0" fontId="7" fillId="0" borderId="13" xfId="63" applyFont="1" applyFill="1" applyBorder="1" applyAlignment="1" applyProtection="1">
      <alignment horizontal="center" vertical="center" wrapText="1"/>
      <protection/>
    </xf>
    <xf numFmtId="0" fontId="7" fillId="0" borderId="10" xfId="63" applyFont="1" applyFill="1" applyBorder="1" applyAlignment="1" applyProtection="1">
      <alignment horizontal="center" vertical="center" wrapText="1"/>
      <protection/>
    </xf>
    <xf numFmtId="0" fontId="7" fillId="0" borderId="14" xfId="63" applyFont="1" applyFill="1" applyBorder="1" applyAlignment="1" applyProtection="1">
      <alignment horizontal="center" vertical="center" wrapText="1"/>
      <protection/>
    </xf>
    <xf numFmtId="0" fontId="3" fillId="0" borderId="15" xfId="63" applyFont="1" applyFill="1" applyBorder="1" applyAlignment="1" applyProtection="1">
      <alignment horizontal="center" vertical="center" wrapText="1"/>
      <protection/>
    </xf>
    <xf numFmtId="0" fontId="8" fillId="0" borderId="16" xfId="63" applyFont="1" applyFill="1" applyBorder="1" applyAlignment="1" applyProtection="1">
      <alignment horizontal="right" vertical="center" wrapText="1"/>
      <protection/>
    </xf>
    <xf numFmtId="0" fontId="8" fillId="0" borderId="17" xfId="63" applyFont="1" applyFill="1" applyBorder="1" applyAlignment="1" applyProtection="1">
      <alignment vertical="center" wrapText="1"/>
      <protection/>
    </xf>
    <xf numFmtId="164" fontId="8" fillId="0" borderId="18" xfId="63" applyNumberFormat="1" applyFont="1" applyFill="1" applyBorder="1" applyAlignment="1" applyProtection="1">
      <alignment vertical="center" wrapText="1"/>
      <protection/>
    </xf>
    <xf numFmtId="0" fontId="8" fillId="0" borderId="13" xfId="63" applyFont="1" applyFill="1" applyBorder="1" applyAlignment="1" applyProtection="1">
      <alignment horizontal="right" vertical="center" wrapText="1"/>
      <protection/>
    </xf>
    <xf numFmtId="0" fontId="8" fillId="0" borderId="10" xfId="63" applyFont="1" applyFill="1" applyBorder="1" applyAlignment="1" applyProtection="1">
      <alignment vertical="center" wrapText="1"/>
      <protection/>
    </xf>
    <xf numFmtId="164" fontId="8" fillId="0" borderId="14" xfId="63" applyNumberFormat="1" applyFont="1" applyFill="1" applyBorder="1" applyAlignment="1" applyProtection="1">
      <alignment vertical="center" wrapText="1"/>
      <protection locked="0"/>
    </xf>
    <xf numFmtId="0" fontId="8" fillId="0" borderId="13" xfId="63" applyFont="1" applyFill="1" applyBorder="1" applyAlignment="1" applyProtection="1">
      <alignment horizontal="right" vertical="center" wrapText="1"/>
      <protection/>
    </xf>
    <xf numFmtId="164" fontId="8" fillId="0" borderId="14" xfId="63" applyNumberFormat="1" applyFont="1" applyFill="1" applyBorder="1" applyAlignment="1" applyProtection="1">
      <alignment vertical="center" wrapText="1"/>
      <protection/>
    </xf>
    <xf numFmtId="0" fontId="3" fillId="0" borderId="19" xfId="63" applyFont="1" applyFill="1" applyBorder="1" applyAlignment="1" applyProtection="1">
      <alignment horizontal="right" vertical="center" wrapText="1"/>
      <protection/>
    </xf>
    <xf numFmtId="0" fontId="3" fillId="0" borderId="20" xfId="63" applyFont="1" applyFill="1" applyBorder="1" applyAlignment="1" applyProtection="1">
      <alignment horizontal="left" vertical="center" wrapText="1" indent="1"/>
      <protection/>
    </xf>
    <xf numFmtId="164" fontId="3" fillId="0" borderId="21" xfId="63" applyNumberFormat="1" applyFont="1" applyFill="1" applyBorder="1" applyAlignment="1" applyProtection="1">
      <alignment vertical="center" wrapText="1"/>
      <protection locked="0"/>
    </xf>
    <xf numFmtId="164" fontId="3" fillId="0" borderId="21" xfId="63" applyNumberFormat="1" applyFont="1" applyFill="1" applyBorder="1" applyAlignment="1" applyProtection="1">
      <alignment vertical="center" wrapText="1"/>
      <protection locked="0"/>
    </xf>
    <xf numFmtId="0" fontId="3" fillId="0" borderId="22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Fill="1" applyBorder="1" applyAlignment="1" applyProtection="1">
      <alignment horizontal="left" vertical="center" wrapText="1" indent="1"/>
      <protection/>
    </xf>
    <xf numFmtId="164" fontId="3" fillId="0" borderId="24" xfId="63" applyNumberFormat="1" applyFont="1" applyFill="1" applyBorder="1" applyAlignment="1" applyProtection="1">
      <alignment vertical="center" wrapText="1"/>
      <protection locked="0"/>
    </xf>
    <xf numFmtId="0" fontId="3" fillId="0" borderId="13" xfId="63" applyFont="1" applyFill="1" applyBorder="1" applyAlignment="1" applyProtection="1">
      <alignment horizontal="right" vertical="center" wrapText="1"/>
      <protection/>
    </xf>
    <xf numFmtId="0" fontId="3" fillId="0" borderId="10" xfId="63" applyFont="1" applyFill="1" applyBorder="1" applyAlignment="1" applyProtection="1">
      <alignment horizontal="left" vertical="center" wrapText="1" indent="1"/>
      <protection/>
    </xf>
    <xf numFmtId="0" fontId="8" fillId="0" borderId="25" xfId="63" applyFont="1" applyFill="1" applyBorder="1" applyAlignment="1" applyProtection="1">
      <alignment horizontal="left" vertical="center" wrapText="1" indent="1"/>
      <protection/>
    </xf>
    <xf numFmtId="164" fontId="8" fillId="0" borderId="24" xfId="63" applyNumberFormat="1" applyFont="1" applyFill="1" applyBorder="1" applyAlignment="1" applyProtection="1">
      <alignment vertical="center" wrapText="1"/>
      <protection locked="0"/>
    </xf>
    <xf numFmtId="0" fontId="8" fillId="0" borderId="26" xfId="63" applyFont="1" applyFill="1" applyBorder="1" applyAlignment="1" applyProtection="1">
      <alignment horizontal="right" vertical="center" wrapText="1"/>
      <protection/>
    </xf>
    <xf numFmtId="0" fontId="8" fillId="0" borderId="27" xfId="63" applyFont="1" applyFill="1" applyBorder="1" applyAlignment="1" applyProtection="1">
      <alignment vertical="center" wrapText="1"/>
      <protection/>
    </xf>
    <xf numFmtId="164" fontId="8" fillId="0" borderId="28" xfId="63" applyNumberFormat="1" applyFont="1" applyFill="1" applyBorder="1" applyAlignment="1" applyProtection="1">
      <alignment vertical="center" wrapText="1"/>
      <protection locked="0"/>
    </xf>
    <xf numFmtId="0" fontId="8" fillId="0" borderId="29" xfId="63" applyFont="1" applyFill="1" applyBorder="1" applyAlignment="1" applyProtection="1">
      <alignment horizontal="right" vertical="center" wrapText="1"/>
      <protection/>
    </xf>
    <xf numFmtId="0" fontId="8" fillId="0" borderId="20" xfId="63" applyFont="1" applyFill="1" applyBorder="1" applyAlignment="1" applyProtection="1">
      <alignment vertical="center" wrapText="1"/>
      <protection/>
    </xf>
    <xf numFmtId="164" fontId="8" fillId="0" borderId="30" xfId="63" applyNumberFormat="1" applyFont="1" applyFill="1" applyBorder="1" applyAlignment="1" applyProtection="1">
      <alignment vertical="center" wrapText="1"/>
      <protection locked="0"/>
    </xf>
    <xf numFmtId="0" fontId="3" fillId="0" borderId="31" xfId="63" applyFont="1" applyFill="1" applyBorder="1" applyAlignment="1" applyProtection="1">
      <alignment horizontal="left" vertical="center" wrapText="1" indent="1"/>
      <protection/>
    </xf>
    <xf numFmtId="0" fontId="3" fillId="0" borderId="32" xfId="63" applyFont="1" applyFill="1" applyBorder="1" applyAlignment="1" applyProtection="1">
      <alignment horizontal="left" vertical="center" wrapText="1" indent="1"/>
      <protection/>
    </xf>
    <xf numFmtId="0" fontId="3" fillId="0" borderId="33" xfId="63" applyFont="1" applyFill="1" applyBorder="1" applyAlignment="1" applyProtection="1">
      <alignment horizontal="right" vertical="center" wrapText="1"/>
      <protection/>
    </xf>
    <xf numFmtId="0" fontId="3" fillId="0" borderId="29" xfId="63" applyFont="1" applyFill="1" applyBorder="1" applyAlignment="1" applyProtection="1">
      <alignment horizontal="right" vertical="center" wrapText="1"/>
      <protection/>
    </xf>
    <xf numFmtId="0" fontId="8" fillId="0" borderId="34" xfId="63" applyFont="1" applyFill="1" applyBorder="1" applyAlignment="1" applyProtection="1">
      <alignment horizontal="left" vertical="center" wrapText="1" indent="1"/>
      <protection/>
    </xf>
    <xf numFmtId="0" fontId="3" fillId="0" borderId="35" xfId="63" applyFont="1" applyFill="1" applyBorder="1" applyAlignment="1" applyProtection="1">
      <alignment horizontal="right" vertical="center" wrapText="1"/>
      <protection/>
    </xf>
    <xf numFmtId="164" fontId="3" fillId="0" borderId="36" xfId="63" applyNumberFormat="1" applyFont="1" applyFill="1" applyBorder="1" applyAlignment="1" applyProtection="1">
      <alignment vertical="center" wrapText="1"/>
      <protection locked="0"/>
    </xf>
    <xf numFmtId="0" fontId="3" fillId="0" borderId="37" xfId="63" applyFont="1" applyFill="1" applyBorder="1" applyAlignment="1" applyProtection="1">
      <alignment horizontal="right" vertical="center" wrapText="1"/>
      <protection/>
    </xf>
    <xf numFmtId="0" fontId="8" fillId="0" borderId="38" xfId="63" applyFont="1" applyFill="1" applyBorder="1" applyAlignment="1" applyProtection="1">
      <alignment horizontal="right" vertical="center" wrapText="1"/>
      <protection/>
    </xf>
    <xf numFmtId="0" fontId="8" fillId="0" borderId="31" xfId="63" applyFont="1" applyFill="1" applyBorder="1" applyAlignment="1" applyProtection="1">
      <alignment horizontal="left" indent="1"/>
      <protection/>
    </xf>
    <xf numFmtId="164" fontId="3" fillId="0" borderId="36" xfId="63" applyNumberFormat="1" applyFont="1" applyFill="1" applyBorder="1" applyAlignment="1" applyProtection="1">
      <alignment vertical="center" wrapText="1"/>
      <protection locked="0"/>
    </xf>
    <xf numFmtId="0" fontId="3" fillId="0" borderId="38" xfId="63" applyFont="1" applyFill="1" applyBorder="1" applyAlignment="1" applyProtection="1">
      <alignment horizontal="right" vertical="center" wrapText="1"/>
      <protection/>
    </xf>
    <xf numFmtId="164" fontId="10" fillId="0" borderId="36" xfId="63" applyNumberFormat="1" applyFont="1" applyFill="1" applyBorder="1" applyAlignment="1" applyProtection="1">
      <alignment vertical="center" wrapText="1"/>
      <protection locked="0"/>
    </xf>
    <xf numFmtId="0" fontId="3" fillId="0" borderId="39" xfId="63" applyFont="1" applyFill="1" applyBorder="1" applyAlignment="1" applyProtection="1">
      <alignment horizontal="right" vertical="center" wrapText="1"/>
      <protection/>
    </xf>
    <xf numFmtId="0" fontId="8" fillId="0" borderId="23" xfId="63" applyFont="1" applyFill="1" applyBorder="1" applyAlignment="1" applyProtection="1">
      <alignment horizontal="left" indent="1"/>
      <protection/>
    </xf>
    <xf numFmtId="164" fontId="3" fillId="0" borderId="40" xfId="63" applyNumberFormat="1" applyFont="1" applyFill="1" applyBorder="1" applyAlignment="1" applyProtection="1">
      <alignment vertical="center" wrapText="1"/>
      <protection locked="0"/>
    </xf>
    <xf numFmtId="0" fontId="3" fillId="0" borderId="0" xfId="63" applyFont="1" applyFill="1" applyBorder="1" applyAlignment="1" applyProtection="1">
      <alignment horizontal="right" vertical="center" wrapText="1"/>
      <protection/>
    </xf>
    <xf numFmtId="0" fontId="8" fillId="0" borderId="25" xfId="63" applyFont="1" applyFill="1" applyBorder="1" applyAlignment="1" applyProtection="1">
      <alignment horizontal="left" indent="1"/>
      <protection/>
    </xf>
    <xf numFmtId="0" fontId="10" fillId="0" borderId="35" xfId="63" applyFont="1" applyFill="1" applyBorder="1" applyAlignment="1" applyProtection="1">
      <alignment horizontal="right" vertical="center" wrapText="1"/>
      <protection/>
    </xf>
    <xf numFmtId="0" fontId="3" fillId="0" borderId="31" xfId="63" applyFont="1" applyFill="1" applyBorder="1" applyAlignment="1" applyProtection="1">
      <alignment vertical="center" wrapText="1"/>
      <protection/>
    </xf>
    <xf numFmtId="0" fontId="10" fillId="0" borderId="22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Fill="1" applyBorder="1" applyAlignment="1" applyProtection="1">
      <alignment vertical="center" wrapText="1"/>
      <protection/>
    </xf>
    <xf numFmtId="164" fontId="3" fillId="0" borderId="40" xfId="63" applyNumberFormat="1" applyFont="1" applyFill="1" applyBorder="1" applyAlignment="1" applyProtection="1">
      <alignment vertical="center" wrapText="1"/>
      <protection locked="0"/>
    </xf>
    <xf numFmtId="0" fontId="10" fillId="0" borderId="13" xfId="63" applyFont="1" applyFill="1" applyBorder="1" applyAlignment="1" applyProtection="1">
      <alignment horizontal="right" vertical="center" wrapText="1"/>
      <protection/>
    </xf>
    <xf numFmtId="0" fontId="8" fillId="0" borderId="10" xfId="63" applyFont="1" applyFill="1" applyBorder="1" applyAlignment="1" applyProtection="1">
      <alignment vertical="center" wrapText="1"/>
      <protection/>
    </xf>
    <xf numFmtId="0" fontId="8" fillId="0" borderId="34" xfId="63" applyFont="1" applyFill="1" applyBorder="1" applyAlignment="1" applyProtection="1">
      <alignment vertical="center" wrapText="1"/>
      <protection/>
    </xf>
    <xf numFmtId="0" fontId="8" fillId="0" borderId="19" xfId="63" applyFont="1" applyFill="1" applyBorder="1" applyAlignment="1" applyProtection="1">
      <alignment horizontal="right" vertical="center" wrapText="1"/>
      <protection/>
    </xf>
    <xf numFmtId="0" fontId="3" fillId="0" borderId="20" xfId="63" applyFont="1" applyFill="1" applyBorder="1" applyAlignment="1" applyProtection="1">
      <alignment vertical="center" wrapText="1"/>
      <protection/>
    </xf>
    <xf numFmtId="0" fontId="3" fillId="0" borderId="23" xfId="63" applyFont="1" applyFill="1" applyBorder="1" applyAlignment="1" applyProtection="1">
      <alignment vertical="center" wrapText="1"/>
      <protection/>
    </xf>
    <xf numFmtId="164" fontId="8" fillId="0" borderId="14" xfId="63" applyNumberFormat="1" applyFont="1" applyFill="1" applyBorder="1" applyAlignment="1" applyProtection="1">
      <alignment vertical="center" wrapText="1"/>
      <protection/>
    </xf>
    <xf numFmtId="164" fontId="3" fillId="0" borderId="28" xfId="63" applyNumberFormat="1" applyFont="1" applyFill="1" applyBorder="1" applyAlignment="1" applyProtection="1">
      <alignment vertical="center" wrapText="1"/>
      <protection/>
    </xf>
    <xf numFmtId="0" fontId="10" fillId="0" borderId="29" xfId="63" applyFont="1" applyFill="1" applyBorder="1" applyAlignment="1" applyProtection="1">
      <alignment horizontal="right" vertical="center" wrapText="1"/>
      <protection/>
    </xf>
    <xf numFmtId="0" fontId="11" fillId="0" borderId="13" xfId="63" applyFont="1" applyFill="1" applyBorder="1" applyAlignment="1" applyProtection="1">
      <alignment horizontal="right" vertical="center" wrapText="1"/>
      <protection/>
    </xf>
    <xf numFmtId="0" fontId="3" fillId="0" borderId="27" xfId="63" applyFont="1" applyFill="1" applyBorder="1" applyAlignment="1" applyProtection="1">
      <alignment horizontal="left" vertical="center" wrapText="1" indent="1"/>
      <protection/>
    </xf>
    <xf numFmtId="164" fontId="3" fillId="0" borderId="28" xfId="63" applyNumberFormat="1" applyFont="1" applyFill="1" applyBorder="1" applyAlignment="1" applyProtection="1">
      <alignment vertical="center" wrapText="1"/>
      <protection locked="0"/>
    </xf>
    <xf numFmtId="0" fontId="8" fillId="0" borderId="10" xfId="63" applyFont="1" applyFill="1" applyBorder="1" applyAlignment="1" applyProtection="1">
      <alignment horizontal="left" vertical="center" wrapText="1" indent="1"/>
      <protection/>
    </xf>
    <xf numFmtId="0" fontId="5" fillId="0" borderId="0" xfId="63" applyFont="1" applyFill="1" applyBorder="1" applyAlignment="1" applyProtection="1">
      <alignment horizontal="center" vertical="center" wrapText="1"/>
      <protection/>
    </xf>
    <xf numFmtId="0" fontId="5" fillId="0" borderId="0" xfId="63" applyFont="1" applyFill="1" applyBorder="1" applyAlignment="1" applyProtection="1">
      <alignment vertical="center" wrapText="1"/>
      <protection/>
    </xf>
    <xf numFmtId="0" fontId="3" fillId="0" borderId="26" xfId="63" applyFont="1" applyFill="1" applyBorder="1" applyAlignment="1" applyProtection="1">
      <alignment horizontal="right" vertical="center" wrapText="1"/>
      <protection/>
    </xf>
    <xf numFmtId="164" fontId="3" fillId="0" borderId="41" xfId="63" applyNumberFormat="1" applyFont="1" applyFill="1" applyBorder="1" applyAlignment="1" applyProtection="1">
      <alignment vertical="center" wrapText="1"/>
      <protection locked="0"/>
    </xf>
    <xf numFmtId="0" fontId="3" fillId="0" borderId="20" xfId="63" applyFont="1" applyFill="1" applyBorder="1" applyAlignment="1" applyProtection="1">
      <alignment horizontal="left" indent="1"/>
      <protection/>
    </xf>
    <xf numFmtId="0" fontId="3" fillId="0" borderId="34" xfId="63" applyFont="1" applyFill="1" applyBorder="1" applyAlignment="1" applyProtection="1">
      <alignment horizontal="left" vertical="center" wrapText="1" indent="1"/>
      <protection/>
    </xf>
    <xf numFmtId="164" fontId="3" fillId="0" borderId="30" xfId="63" applyNumberFormat="1" applyFont="1" applyFill="1" applyBorder="1" applyAlignment="1" applyProtection="1">
      <alignment vertical="center" wrapText="1"/>
      <protection locked="0"/>
    </xf>
    <xf numFmtId="0" fontId="3" fillId="0" borderId="23" xfId="63" applyFont="1" applyFill="1" applyBorder="1" applyAlignment="1" applyProtection="1">
      <alignment horizontal="right" vertical="center" wrapText="1"/>
      <protection/>
    </xf>
    <xf numFmtId="164" fontId="8" fillId="0" borderId="14" xfId="63" applyNumberFormat="1" applyFont="1" applyFill="1" applyBorder="1" applyAlignment="1" applyProtection="1">
      <alignment vertical="center" wrapText="1"/>
      <protection locked="0"/>
    </xf>
    <xf numFmtId="0" fontId="3" fillId="0" borderId="27" xfId="63" applyFont="1" applyFill="1" applyBorder="1" applyAlignment="1" applyProtection="1">
      <alignment vertical="center" wrapText="1"/>
      <protection/>
    </xf>
    <xf numFmtId="0" fontId="3" fillId="0" borderId="25" xfId="63" applyFont="1" applyFill="1" applyBorder="1" applyAlignment="1" applyProtection="1">
      <alignment horizontal="left" vertical="center" wrapText="1" indent="1"/>
      <protection/>
    </xf>
    <xf numFmtId="0" fontId="8" fillId="0" borderId="20" xfId="63" applyFont="1" applyFill="1" applyBorder="1" applyAlignment="1" applyProtection="1">
      <alignment horizontal="right" vertical="center" wrapText="1"/>
      <protection/>
    </xf>
    <xf numFmtId="0" fontId="8" fillId="0" borderId="23" xfId="63" applyFont="1" applyFill="1" applyBorder="1" applyAlignment="1" applyProtection="1">
      <alignment horizontal="right" vertical="center" wrapText="1"/>
      <protection/>
    </xf>
    <xf numFmtId="164" fontId="8" fillId="0" borderId="17" xfId="63" applyNumberFormat="1" applyFont="1" applyFill="1" applyBorder="1" applyAlignment="1" applyProtection="1">
      <alignment vertical="center" wrapText="1"/>
      <protection/>
    </xf>
    <xf numFmtId="0" fontId="8" fillId="0" borderId="42" xfId="63" applyFont="1" applyFill="1" applyBorder="1" applyAlignment="1" applyProtection="1">
      <alignment horizontal="left" indent="1"/>
      <protection/>
    </xf>
    <xf numFmtId="0" fontId="8" fillId="0" borderId="16" xfId="63" applyFont="1" applyFill="1" applyBorder="1" applyAlignment="1" applyProtection="1">
      <alignment horizontal="right" vertical="center" wrapText="1"/>
      <protection/>
    </xf>
    <xf numFmtId="164" fontId="8" fillId="0" borderId="18" xfId="63" applyNumberFormat="1" applyFont="1" applyFill="1" applyBorder="1" applyAlignment="1" applyProtection="1">
      <alignment vertical="center" wrapText="1"/>
      <protection/>
    </xf>
    <xf numFmtId="0" fontId="8" fillId="0" borderId="34" xfId="63" applyFont="1" applyFill="1" applyBorder="1" applyAlignment="1" applyProtection="1">
      <alignment vertical="center" wrapText="1"/>
      <protection/>
    </xf>
    <xf numFmtId="164" fontId="8" fillId="0" borderId="30" xfId="63" applyNumberFormat="1" applyFont="1" applyFill="1" applyBorder="1" applyAlignment="1" applyProtection="1">
      <alignment vertical="center" wrapText="1"/>
      <protection/>
    </xf>
    <xf numFmtId="0" fontId="3" fillId="0" borderId="34" xfId="63" applyFont="1" applyFill="1" applyBorder="1" applyAlignment="1" applyProtection="1">
      <alignment vertical="center" wrapText="1"/>
      <protection/>
    </xf>
    <xf numFmtId="0" fontId="10" fillId="0" borderId="43" xfId="63" applyFont="1" applyFill="1" applyBorder="1" applyAlignment="1" applyProtection="1">
      <alignment horizontal="right" vertical="center" wrapText="1"/>
      <protection/>
    </xf>
    <xf numFmtId="164" fontId="3" fillId="0" borderId="41" xfId="63" applyNumberFormat="1" applyFont="1" applyFill="1" applyBorder="1" applyAlignment="1" applyProtection="1">
      <alignment vertical="center" wrapText="1"/>
      <protection locked="0"/>
    </xf>
    <xf numFmtId="164" fontId="8" fillId="0" borderId="18" xfId="63" applyNumberFormat="1" applyFont="1" applyFill="1" applyBorder="1" applyAlignment="1" applyProtection="1">
      <alignment vertical="center" wrapText="1"/>
      <protection locked="0"/>
    </xf>
    <xf numFmtId="0" fontId="3" fillId="0" borderId="17" xfId="63" applyFont="1" applyFill="1" applyBorder="1" applyAlignment="1" applyProtection="1">
      <alignment vertical="center" wrapText="1"/>
      <protection/>
    </xf>
    <xf numFmtId="164" fontId="8" fillId="0" borderId="21" xfId="63" applyNumberFormat="1" applyFont="1" applyFill="1" applyBorder="1" applyAlignment="1" applyProtection="1">
      <alignment vertical="center" wrapText="1"/>
      <protection/>
    </xf>
    <xf numFmtId="0" fontId="8" fillId="0" borderId="25" xfId="63" applyFont="1" applyFill="1" applyBorder="1" applyAlignment="1" applyProtection="1">
      <alignment vertical="center" wrapText="1"/>
      <protection/>
    </xf>
    <xf numFmtId="0" fontId="3" fillId="0" borderId="25" xfId="63" applyFont="1" applyFill="1" applyBorder="1" applyAlignment="1" applyProtection="1">
      <alignment vertical="center" wrapText="1"/>
      <protection/>
    </xf>
    <xf numFmtId="164" fontId="3" fillId="0" borderId="18" xfId="63" applyNumberFormat="1" applyFont="1" applyFill="1" applyBorder="1" applyAlignment="1" applyProtection="1">
      <alignment vertical="center" wrapText="1"/>
      <protection/>
    </xf>
    <xf numFmtId="164" fontId="3" fillId="0" borderId="21" xfId="63" applyNumberFormat="1" applyFont="1" applyFill="1" applyBorder="1" applyAlignment="1" applyProtection="1">
      <alignment vertical="center" wrapText="1"/>
      <protection/>
    </xf>
    <xf numFmtId="0" fontId="8" fillId="0" borderId="43" xfId="63" applyFont="1" applyFill="1" applyBorder="1" applyAlignment="1" applyProtection="1">
      <alignment horizontal="right" vertical="center" wrapText="1"/>
      <protection/>
    </xf>
    <xf numFmtId="0" fontId="8" fillId="0" borderId="31" xfId="63" applyFont="1" applyFill="1" applyBorder="1" applyAlignment="1" applyProtection="1">
      <alignment horizontal="right" vertical="center" wrapText="1"/>
      <protection/>
    </xf>
    <xf numFmtId="0" fontId="8" fillId="0" borderId="31" xfId="63" applyFont="1" applyFill="1" applyBorder="1" applyAlignment="1" applyProtection="1">
      <alignment vertical="center" wrapText="1"/>
      <protection/>
    </xf>
    <xf numFmtId="0" fontId="8" fillId="0" borderId="19" xfId="63" applyFont="1" applyFill="1" applyBorder="1" applyAlignment="1" applyProtection="1">
      <alignment horizontal="right" vertical="center" wrapText="1"/>
      <protection/>
    </xf>
    <xf numFmtId="0" fontId="8" fillId="0" borderId="22" xfId="63" applyFont="1" applyFill="1" applyBorder="1" applyAlignment="1" applyProtection="1">
      <alignment horizontal="right" vertical="center" wrapText="1"/>
      <protection/>
    </xf>
    <xf numFmtId="0" fontId="8" fillId="0" borderId="43" xfId="63" applyFont="1" applyFill="1" applyBorder="1" applyAlignment="1" applyProtection="1">
      <alignment horizontal="right" vertical="center" wrapText="1"/>
      <protection/>
    </xf>
    <xf numFmtId="164" fontId="8" fillId="0" borderId="28" xfId="63" applyNumberFormat="1" applyFont="1" applyFill="1" applyBorder="1" applyAlignment="1" applyProtection="1">
      <alignment vertical="center" wrapText="1"/>
      <protection/>
    </xf>
    <xf numFmtId="164" fontId="8" fillId="0" borderId="21" xfId="63" applyNumberFormat="1" applyFont="1" applyFill="1" applyBorder="1" applyAlignment="1" applyProtection="1">
      <alignment vertical="center" wrapText="1"/>
      <protection locked="0"/>
    </xf>
    <xf numFmtId="164" fontId="3" fillId="0" borderId="40" xfId="63" applyNumberFormat="1" applyFont="1" applyFill="1" applyBorder="1" applyAlignment="1" applyProtection="1">
      <alignment vertical="center" wrapText="1"/>
      <protection/>
    </xf>
    <xf numFmtId="0" fontId="3" fillId="0" borderId="44" xfId="63" applyFont="1" applyFill="1" applyBorder="1" applyAlignment="1" applyProtection="1">
      <alignment horizontal="center" vertical="center" wrapText="1"/>
      <protection/>
    </xf>
    <xf numFmtId="0" fontId="2" fillId="0" borderId="45" xfId="55" applyFill="1" applyBorder="1" applyAlignment="1">
      <alignment horizontal="right"/>
      <protection/>
    </xf>
    <xf numFmtId="0" fontId="2" fillId="0" borderId="44" xfId="55" applyFill="1" applyBorder="1" applyAlignment="1">
      <alignment horizontal="right"/>
      <protection/>
    </xf>
    <xf numFmtId="0" fontId="2" fillId="0" borderId="46" xfId="55" applyFill="1" applyBorder="1" applyAlignment="1">
      <alignment horizontal="right"/>
      <protection/>
    </xf>
    <xf numFmtId="0" fontId="3" fillId="0" borderId="21" xfId="63" applyNumberFormat="1" applyFont="1" applyFill="1" applyBorder="1" applyAlignment="1" applyProtection="1">
      <alignment vertical="center" wrapText="1"/>
      <protection/>
    </xf>
    <xf numFmtId="0" fontId="3" fillId="0" borderId="40" xfId="63" applyNumberFormat="1" applyFont="1" applyFill="1" applyBorder="1" applyAlignment="1" applyProtection="1">
      <alignment vertical="center" wrapText="1"/>
      <protection/>
    </xf>
    <xf numFmtId="0" fontId="8" fillId="0" borderId="24" xfId="63" applyNumberFormat="1" applyFont="1" applyFill="1" applyBorder="1" applyAlignment="1" applyProtection="1">
      <alignment vertical="center" wrapText="1"/>
      <protection/>
    </xf>
    <xf numFmtId="0" fontId="3" fillId="0" borderId="24" xfId="63" applyNumberFormat="1" applyFont="1" applyFill="1" applyBorder="1" applyAlignment="1" applyProtection="1">
      <alignment vertical="center" wrapText="1"/>
      <protection/>
    </xf>
    <xf numFmtId="0" fontId="10" fillId="0" borderId="33" xfId="63" applyFont="1" applyFill="1" applyBorder="1" applyAlignment="1" applyProtection="1">
      <alignment horizontal="right" vertical="center" wrapText="1"/>
      <protection/>
    </xf>
    <xf numFmtId="0" fontId="10" fillId="0" borderId="20" xfId="63" applyFont="1" applyFill="1" applyBorder="1" applyAlignment="1" applyProtection="1">
      <alignment horizontal="right" vertical="center" wrapText="1"/>
      <protection/>
    </xf>
    <xf numFmtId="0" fontId="3" fillId="0" borderId="30" xfId="63" applyNumberFormat="1" applyFont="1" applyFill="1" applyBorder="1" applyAlignment="1" applyProtection="1">
      <alignment vertical="center" wrapText="1"/>
      <protection/>
    </xf>
    <xf numFmtId="0" fontId="3" fillId="0" borderId="24" xfId="63" applyNumberFormat="1" applyFont="1" applyFill="1" applyBorder="1" applyAlignment="1" applyProtection="1">
      <alignment vertical="center" wrapText="1"/>
      <protection locked="0"/>
    </xf>
    <xf numFmtId="0" fontId="8" fillId="0" borderId="27" xfId="63" applyFont="1" applyFill="1" applyBorder="1" applyAlignment="1" applyProtection="1">
      <alignment horizontal="right" vertical="center" wrapText="1"/>
      <protection/>
    </xf>
    <xf numFmtId="0" fontId="3" fillId="0" borderId="21" xfId="63" applyNumberFormat="1" applyFont="1" applyFill="1" applyBorder="1" applyAlignment="1" applyProtection="1">
      <alignment vertical="center" wrapText="1"/>
      <protection locked="0"/>
    </xf>
    <xf numFmtId="0" fontId="3" fillId="0" borderId="40" xfId="63" applyNumberFormat="1" applyFont="1" applyFill="1" applyBorder="1" applyAlignment="1" applyProtection="1">
      <alignment vertical="center" wrapText="1"/>
      <protection locked="0"/>
    </xf>
    <xf numFmtId="0" fontId="3" fillId="0" borderId="36" xfId="63" applyNumberFormat="1" applyFont="1" applyFill="1" applyBorder="1" applyAlignment="1" applyProtection="1">
      <alignment vertical="center" wrapText="1"/>
      <protection locked="0"/>
    </xf>
    <xf numFmtId="3" fontId="3" fillId="0" borderId="23" xfId="63" applyNumberFormat="1" applyFont="1" applyFill="1" applyBorder="1" applyAlignment="1" applyProtection="1">
      <alignment vertical="center" wrapText="1"/>
      <protection locked="0"/>
    </xf>
    <xf numFmtId="0" fontId="3" fillId="0" borderId="20" xfId="63" applyFont="1" applyFill="1" applyBorder="1" applyAlignment="1" applyProtection="1">
      <alignment horizontal="right" vertical="center" wrapText="1"/>
      <protection/>
    </xf>
    <xf numFmtId="3" fontId="3" fillId="0" borderId="21" xfId="63" applyNumberFormat="1" applyFont="1" applyFill="1" applyBorder="1" applyAlignment="1" applyProtection="1">
      <alignment vertical="center" wrapText="1"/>
      <protection locked="0"/>
    </xf>
    <xf numFmtId="0" fontId="3" fillId="0" borderId="10" xfId="63" applyFont="1" applyFill="1" applyBorder="1" applyAlignment="1" applyProtection="1">
      <alignment horizontal="right" vertical="center" wrapText="1"/>
      <protection/>
    </xf>
    <xf numFmtId="3" fontId="8" fillId="0" borderId="18" xfId="63" applyNumberFormat="1" applyFont="1" applyFill="1" applyBorder="1" applyAlignment="1" applyProtection="1">
      <alignment vertical="center" wrapText="1"/>
      <protection locked="0"/>
    </xf>
    <xf numFmtId="3" fontId="3" fillId="0" borderId="28" xfId="63" applyNumberFormat="1" applyFont="1" applyFill="1" applyBorder="1" applyAlignment="1" applyProtection="1">
      <alignment vertical="center" wrapText="1"/>
      <protection locked="0"/>
    </xf>
    <xf numFmtId="3" fontId="3" fillId="0" borderId="30" xfId="63" applyNumberFormat="1" applyFont="1" applyFill="1" applyBorder="1" applyAlignment="1" applyProtection="1">
      <alignment vertical="center" wrapText="1"/>
      <protection locked="0"/>
    </xf>
    <xf numFmtId="3" fontId="3" fillId="0" borderId="21" xfId="63" applyNumberFormat="1" applyFont="1" applyFill="1" applyBorder="1" applyAlignment="1" applyProtection="1">
      <alignment vertical="center" wrapText="1"/>
      <protection/>
    </xf>
    <xf numFmtId="3" fontId="3" fillId="0" borderId="30" xfId="63" applyNumberFormat="1" applyFont="1" applyFill="1" applyBorder="1" applyAlignment="1" applyProtection="1">
      <alignment vertical="center" wrapText="1"/>
      <protection locked="0"/>
    </xf>
    <xf numFmtId="0" fontId="2" fillId="0" borderId="47" xfId="55" applyFill="1" applyBorder="1" applyAlignment="1">
      <alignment horizontal="right"/>
      <protection/>
    </xf>
    <xf numFmtId="0" fontId="3" fillId="0" borderId="43" xfId="63" applyFont="1" applyFill="1" applyBorder="1" applyAlignment="1" applyProtection="1">
      <alignment horizontal="right" vertical="center" wrapText="1"/>
      <protection/>
    </xf>
    <xf numFmtId="164" fontId="3" fillId="0" borderId="20" xfId="63" applyNumberFormat="1" applyFont="1" applyFill="1" applyBorder="1" applyAlignment="1" applyProtection="1">
      <alignment vertical="center" wrapText="1"/>
      <protection locked="0"/>
    </xf>
    <xf numFmtId="0" fontId="2" fillId="0" borderId="48" xfId="55" applyFill="1" applyBorder="1" applyAlignment="1">
      <alignment horizontal="right"/>
      <protection/>
    </xf>
    <xf numFmtId="164" fontId="3" fillId="0" borderId="23" xfId="63" applyNumberFormat="1" applyFont="1" applyFill="1" applyBorder="1" applyAlignment="1" applyProtection="1">
      <alignment vertical="center" wrapText="1"/>
      <protection locked="0"/>
    </xf>
    <xf numFmtId="0" fontId="8" fillId="0" borderId="31" xfId="63" applyFont="1" applyFill="1" applyBorder="1" applyAlignment="1" applyProtection="1">
      <alignment horizontal="left" vertical="center" wrapText="1" indent="1"/>
      <protection/>
    </xf>
    <xf numFmtId="164" fontId="3" fillId="0" borderId="31" xfId="63" applyNumberFormat="1" applyFont="1" applyFill="1" applyBorder="1" applyAlignment="1" applyProtection="1">
      <alignment vertical="center" wrapText="1"/>
      <protection locked="0"/>
    </xf>
    <xf numFmtId="0" fontId="8" fillId="0" borderId="31" xfId="63" applyFont="1" applyFill="1" applyBorder="1" applyAlignment="1" applyProtection="1">
      <alignment horizontal="right" vertical="center" wrapText="1"/>
      <protection/>
    </xf>
    <xf numFmtId="164" fontId="3" fillId="0" borderId="10" xfId="63" applyNumberFormat="1" applyFont="1" applyFill="1" applyBorder="1" applyAlignment="1" applyProtection="1">
      <alignment vertical="center" wrapText="1"/>
      <protection locked="0"/>
    </xf>
    <xf numFmtId="164" fontId="8" fillId="0" borderId="31" xfId="63" applyNumberFormat="1" applyFont="1" applyFill="1" applyBorder="1" applyAlignment="1" applyProtection="1">
      <alignment vertical="center" wrapText="1"/>
      <protection/>
    </xf>
    <xf numFmtId="164" fontId="8" fillId="0" borderId="20" xfId="63" applyNumberFormat="1" applyFont="1" applyFill="1" applyBorder="1" applyAlignment="1" applyProtection="1">
      <alignment vertical="center" wrapText="1"/>
      <protection locked="0"/>
    </xf>
    <xf numFmtId="164" fontId="3" fillId="0" borderId="20" xfId="63" applyNumberFormat="1" applyFont="1" applyFill="1" applyBorder="1" applyAlignment="1" applyProtection="1">
      <alignment vertical="center" wrapText="1"/>
      <protection locked="0"/>
    </xf>
    <xf numFmtId="164" fontId="3" fillId="0" borderId="25" xfId="63" applyNumberFormat="1" applyFont="1" applyFill="1" applyBorder="1" applyAlignment="1" applyProtection="1">
      <alignment vertical="center" wrapText="1"/>
      <protection locked="0"/>
    </xf>
    <xf numFmtId="164" fontId="8" fillId="0" borderId="10" xfId="63" applyNumberFormat="1" applyFont="1" applyFill="1" applyBorder="1" applyAlignment="1" applyProtection="1">
      <alignment vertical="center" wrapText="1"/>
      <protection locked="0"/>
    </xf>
    <xf numFmtId="164" fontId="8" fillId="0" borderId="27" xfId="63" applyNumberFormat="1" applyFont="1" applyFill="1" applyBorder="1" applyAlignment="1" applyProtection="1">
      <alignment vertical="center" wrapText="1"/>
      <protection/>
    </xf>
    <xf numFmtId="164" fontId="3" fillId="0" borderId="25" xfId="63" applyNumberFormat="1" applyFont="1" applyFill="1" applyBorder="1" applyAlignment="1" applyProtection="1">
      <alignment vertical="center" wrapText="1"/>
      <protection locked="0"/>
    </xf>
    <xf numFmtId="164" fontId="8" fillId="0" borderId="25" xfId="63" applyNumberFormat="1" applyFont="1" applyFill="1" applyBorder="1" applyAlignment="1" applyProtection="1">
      <alignment vertical="center" wrapText="1"/>
      <protection locked="0"/>
    </xf>
    <xf numFmtId="164" fontId="8" fillId="0" borderId="27" xfId="63" applyNumberFormat="1" applyFont="1" applyFill="1" applyBorder="1" applyAlignment="1" applyProtection="1">
      <alignment vertical="center" wrapText="1"/>
      <protection locked="0"/>
    </xf>
    <xf numFmtId="164" fontId="8" fillId="0" borderId="34" xfId="63" applyNumberFormat="1" applyFont="1" applyFill="1" applyBorder="1" applyAlignment="1" applyProtection="1">
      <alignment vertical="center" wrapText="1"/>
      <protection locked="0"/>
    </xf>
    <xf numFmtId="164" fontId="3" fillId="0" borderId="23" xfId="63" applyNumberFormat="1" applyFont="1" applyFill="1" applyBorder="1" applyAlignment="1" applyProtection="1">
      <alignment vertical="center" wrapText="1"/>
      <protection locked="0"/>
    </xf>
    <xf numFmtId="164" fontId="3" fillId="0" borderId="32" xfId="63" applyNumberFormat="1" applyFont="1" applyFill="1" applyBorder="1" applyAlignment="1" applyProtection="1">
      <alignment vertical="center" wrapText="1"/>
      <protection locked="0"/>
    </xf>
    <xf numFmtId="164" fontId="8" fillId="0" borderId="12" xfId="63" applyNumberFormat="1" applyFont="1" applyFill="1" applyBorder="1" applyAlignment="1" applyProtection="1">
      <alignment vertical="center" wrapText="1"/>
      <protection locked="0"/>
    </xf>
    <xf numFmtId="164" fontId="10" fillId="0" borderId="31" xfId="63" applyNumberFormat="1" applyFont="1" applyFill="1" applyBorder="1" applyAlignment="1" applyProtection="1">
      <alignment vertical="center" wrapText="1"/>
      <protection locked="0"/>
    </xf>
    <xf numFmtId="164" fontId="8" fillId="0" borderId="10" xfId="63" applyNumberFormat="1" applyFont="1" applyFill="1" applyBorder="1" applyAlignment="1" applyProtection="1">
      <alignment vertical="center" wrapText="1"/>
      <protection/>
    </xf>
    <xf numFmtId="164" fontId="8" fillId="0" borderId="10" xfId="63" applyNumberFormat="1" applyFont="1" applyFill="1" applyBorder="1" applyAlignment="1" applyProtection="1">
      <alignment vertical="center" wrapText="1"/>
      <protection locked="0"/>
    </xf>
    <xf numFmtId="164" fontId="3" fillId="0" borderId="20" xfId="63" applyNumberFormat="1" applyFont="1" applyFill="1" applyBorder="1" applyAlignment="1" applyProtection="1">
      <alignment vertical="center" wrapText="1"/>
      <protection/>
    </xf>
    <xf numFmtId="164" fontId="8" fillId="0" borderId="20" xfId="63" applyNumberFormat="1" applyFont="1" applyFill="1" applyBorder="1" applyAlignment="1" applyProtection="1">
      <alignment vertical="center" wrapText="1"/>
      <protection/>
    </xf>
    <xf numFmtId="164" fontId="8" fillId="0" borderId="23" xfId="63" applyNumberFormat="1" applyFont="1" applyFill="1" applyBorder="1" applyAlignment="1" applyProtection="1">
      <alignment vertical="center" wrapText="1"/>
      <protection/>
    </xf>
    <xf numFmtId="164" fontId="8" fillId="0" borderId="25" xfId="63" applyNumberFormat="1" applyFont="1" applyFill="1" applyBorder="1" applyAlignment="1" applyProtection="1">
      <alignment vertical="center" wrapText="1"/>
      <protection/>
    </xf>
    <xf numFmtId="164" fontId="8" fillId="0" borderId="34" xfId="63" applyNumberFormat="1" applyFont="1" applyFill="1" applyBorder="1" applyAlignment="1" applyProtection="1">
      <alignment vertical="center" wrapText="1"/>
      <protection/>
    </xf>
    <xf numFmtId="164" fontId="3" fillId="0" borderId="27" xfId="63" applyNumberFormat="1" applyFont="1" applyFill="1" applyBorder="1" applyAlignment="1" applyProtection="1">
      <alignment vertical="center" wrapText="1"/>
      <protection/>
    </xf>
    <xf numFmtId="164" fontId="3" fillId="0" borderId="34" xfId="63" applyNumberFormat="1" applyFont="1" applyFill="1" applyBorder="1" applyAlignment="1" applyProtection="1">
      <alignment vertical="center" wrapText="1"/>
      <protection/>
    </xf>
    <xf numFmtId="164" fontId="3" fillId="0" borderId="32" xfId="63" applyNumberFormat="1" applyFont="1" applyFill="1" applyBorder="1" applyAlignment="1" applyProtection="1">
      <alignment vertical="center" wrapText="1"/>
      <protection locked="0"/>
    </xf>
    <xf numFmtId="164" fontId="3" fillId="0" borderId="27" xfId="63" applyNumberFormat="1" applyFont="1" applyFill="1" applyBorder="1" applyAlignment="1" applyProtection="1">
      <alignment vertical="center" wrapText="1"/>
      <protection locked="0"/>
    </xf>
    <xf numFmtId="164" fontId="3" fillId="0" borderId="34" xfId="63" applyNumberFormat="1" applyFont="1" applyFill="1" applyBorder="1" applyAlignment="1" applyProtection="1">
      <alignment vertical="center" wrapText="1"/>
      <protection locked="0"/>
    </xf>
    <xf numFmtId="164" fontId="8" fillId="0" borderId="17" xfId="63" applyNumberFormat="1" applyFont="1" applyFill="1" applyBorder="1" applyAlignment="1" applyProtection="1">
      <alignment vertical="center" wrapText="1"/>
      <protection locked="0"/>
    </xf>
    <xf numFmtId="164" fontId="8" fillId="0" borderId="27" xfId="63" applyNumberFormat="1" applyFont="1" applyFill="1" applyBorder="1" applyAlignment="1" applyProtection="1">
      <alignment vertical="center" wrapText="1"/>
      <protection locked="0"/>
    </xf>
    <xf numFmtId="164" fontId="8" fillId="0" borderId="34" xfId="63" applyNumberFormat="1" applyFont="1" applyFill="1" applyBorder="1" applyAlignment="1" applyProtection="1">
      <alignment vertical="center" wrapText="1"/>
      <protection locked="0"/>
    </xf>
    <xf numFmtId="164" fontId="3" fillId="0" borderId="17" xfId="63" applyNumberFormat="1" applyFont="1" applyFill="1" applyBorder="1" applyAlignment="1" applyProtection="1">
      <alignment vertical="center" wrapText="1"/>
      <protection/>
    </xf>
    <xf numFmtId="0" fontId="14" fillId="0" borderId="0" xfId="0" applyFont="1" applyFill="1" applyAlignment="1">
      <alignment/>
    </xf>
    <xf numFmtId="164" fontId="13" fillId="0" borderId="0" xfId="64" applyNumberFormat="1" applyFont="1" applyFill="1" applyAlignment="1">
      <alignment horizontal="centerContinuous" vertical="center" wrapText="1"/>
      <protection/>
    </xf>
    <xf numFmtId="164" fontId="14" fillId="0" borderId="0" xfId="64" applyNumberFormat="1" applyFont="1" applyFill="1" applyAlignment="1">
      <alignment horizontal="centerContinuous" vertical="center"/>
      <protection/>
    </xf>
    <xf numFmtId="164" fontId="14" fillId="0" borderId="0" xfId="64" applyNumberFormat="1" applyFont="1" applyFill="1" applyAlignment="1">
      <alignment horizontal="center" vertical="center" wrapText="1"/>
      <protection/>
    </xf>
    <xf numFmtId="164" fontId="14" fillId="0" borderId="0" xfId="64" applyNumberFormat="1" applyFont="1" applyFill="1" applyAlignment="1">
      <alignment vertical="center" wrapText="1"/>
      <protection/>
    </xf>
    <xf numFmtId="164" fontId="14" fillId="0" borderId="0" xfId="64" applyNumberFormat="1" applyFont="1" applyFill="1" applyAlignment="1">
      <alignment horizontal="right" vertical="center"/>
      <protection/>
    </xf>
    <xf numFmtId="164" fontId="13" fillId="0" borderId="12" xfId="64" applyNumberFormat="1" applyFont="1" applyFill="1" applyBorder="1" applyAlignment="1">
      <alignment horizontal="centerContinuous" vertical="center" wrapText="1"/>
      <protection/>
    </xf>
    <xf numFmtId="164" fontId="13" fillId="0" borderId="10" xfId="64" applyNumberFormat="1" applyFont="1" applyFill="1" applyBorder="1" applyAlignment="1">
      <alignment horizontal="centerContinuous" vertical="center" wrapText="1"/>
      <protection/>
    </xf>
    <xf numFmtId="164" fontId="13" fillId="0" borderId="14" xfId="64" applyNumberFormat="1" applyFont="1" applyFill="1" applyBorder="1" applyAlignment="1">
      <alignment horizontal="centerContinuous" vertical="center" wrapText="1"/>
      <protection/>
    </xf>
    <xf numFmtId="164" fontId="13" fillId="0" borderId="12" xfId="64" applyNumberFormat="1" applyFont="1" applyFill="1" applyBorder="1" applyAlignment="1">
      <alignment horizontal="center" vertical="center" wrapText="1"/>
      <protection/>
    </xf>
    <xf numFmtId="164" fontId="13" fillId="0" borderId="10" xfId="64" applyNumberFormat="1" applyFont="1" applyFill="1" applyBorder="1" applyAlignment="1">
      <alignment horizontal="center" vertical="center" wrapText="1"/>
      <protection/>
    </xf>
    <xf numFmtId="164" fontId="14" fillId="0" borderId="49" xfId="64" applyNumberFormat="1" applyFont="1" applyFill="1" applyBorder="1" applyAlignment="1" applyProtection="1">
      <alignment vertical="center" wrapText="1"/>
      <protection/>
    </xf>
    <xf numFmtId="164" fontId="14" fillId="0" borderId="31" xfId="64" applyNumberFormat="1" applyFont="1" applyFill="1" applyBorder="1" applyAlignment="1" applyProtection="1">
      <alignment vertical="center" wrapText="1"/>
      <protection locked="0"/>
    </xf>
    <xf numFmtId="164" fontId="14" fillId="0" borderId="50" xfId="64" applyNumberFormat="1" applyFont="1" applyFill="1" applyBorder="1" applyAlignment="1" applyProtection="1">
      <alignment vertical="center" wrapText="1"/>
      <protection locked="0"/>
    </xf>
    <xf numFmtId="164" fontId="14" fillId="0" borderId="45" xfId="64" applyNumberFormat="1" applyFont="1" applyFill="1" applyBorder="1" applyAlignment="1">
      <alignment vertical="center" wrapText="1"/>
      <protection/>
    </xf>
    <xf numFmtId="164" fontId="14" fillId="0" borderId="28" xfId="64" applyNumberFormat="1" applyFont="1" applyFill="1" applyBorder="1" applyAlignment="1" applyProtection="1">
      <alignment vertical="center" wrapText="1"/>
      <protection locked="0"/>
    </xf>
    <xf numFmtId="164" fontId="14" fillId="0" borderId="44" xfId="64" applyNumberFormat="1" applyFont="1" applyFill="1" applyBorder="1" applyAlignment="1" applyProtection="1">
      <alignment vertical="center" wrapText="1"/>
      <protection/>
    </xf>
    <xf numFmtId="164" fontId="14" fillId="0" borderId="20" xfId="64" applyNumberFormat="1" applyFont="1" applyFill="1" applyBorder="1" applyAlignment="1" applyProtection="1">
      <alignment vertical="center" wrapText="1"/>
      <protection locked="0"/>
    </xf>
    <xf numFmtId="164" fontId="14" fillId="0" borderId="51" xfId="64" applyNumberFormat="1" applyFont="1" applyFill="1" applyBorder="1" applyAlignment="1" applyProtection="1">
      <alignment vertical="center" wrapText="1"/>
      <protection locked="0"/>
    </xf>
    <xf numFmtId="164" fontId="14" fillId="0" borderId="44" xfId="64" applyNumberFormat="1" applyFont="1" applyFill="1" applyBorder="1" applyAlignment="1">
      <alignment vertical="center" wrapText="1"/>
      <protection/>
    </xf>
    <xf numFmtId="164" fontId="14" fillId="0" borderId="21" xfId="64" applyNumberFormat="1" applyFont="1" applyFill="1" applyBorder="1" applyAlignment="1" applyProtection="1">
      <alignment vertical="center" wrapText="1"/>
      <protection locked="0"/>
    </xf>
    <xf numFmtId="3" fontId="14" fillId="0" borderId="51" xfId="64" applyNumberFormat="1" applyFont="1" applyFill="1" applyBorder="1" applyAlignment="1" applyProtection="1">
      <alignment vertical="center" wrapText="1"/>
      <protection locked="0"/>
    </xf>
    <xf numFmtId="164" fontId="12" fillId="0" borderId="44" xfId="64" applyNumberFormat="1" applyFont="1" applyFill="1" applyBorder="1" applyAlignment="1">
      <alignment vertical="center" wrapText="1"/>
      <protection/>
    </xf>
    <xf numFmtId="164" fontId="14" fillId="0" borderId="44" xfId="64" applyNumberFormat="1" applyFont="1" applyFill="1" applyBorder="1" applyAlignment="1" applyProtection="1">
      <alignment vertical="center" wrapText="1"/>
      <protection locked="0"/>
    </xf>
    <xf numFmtId="3" fontId="14" fillId="0" borderId="21" xfId="64" applyNumberFormat="1" applyFont="1" applyFill="1" applyBorder="1" applyAlignment="1" applyProtection="1">
      <alignment vertical="center" wrapText="1"/>
      <protection locked="0"/>
    </xf>
    <xf numFmtId="164" fontId="14" fillId="0" borderId="52" xfId="64" applyNumberFormat="1" applyFont="1" applyFill="1" applyBorder="1" applyAlignment="1" applyProtection="1">
      <alignment vertical="center" wrapText="1"/>
      <protection locked="0"/>
    </xf>
    <xf numFmtId="164" fontId="14" fillId="0" borderId="34" xfId="64" applyNumberFormat="1" applyFont="1" applyFill="1" applyBorder="1" applyAlignment="1" applyProtection="1">
      <alignment vertical="center" wrapText="1"/>
      <protection locked="0"/>
    </xf>
    <xf numFmtId="164" fontId="14" fillId="0" borderId="53" xfId="64" applyNumberFormat="1" applyFont="1" applyFill="1" applyBorder="1" applyAlignment="1" applyProtection="1">
      <alignment vertical="center" wrapText="1"/>
      <protection locked="0"/>
    </xf>
    <xf numFmtId="3" fontId="14" fillId="0" borderId="30" xfId="64" applyNumberFormat="1" applyFont="1" applyFill="1" applyBorder="1" applyAlignment="1" applyProtection="1">
      <alignment vertical="center" wrapText="1"/>
      <protection locked="0"/>
    </xf>
    <xf numFmtId="164" fontId="13" fillId="0" borderId="12" xfId="64" applyNumberFormat="1" applyFont="1" applyFill="1" applyBorder="1" applyAlignment="1">
      <alignment horizontal="left" vertical="center" wrapText="1" indent="1"/>
      <protection/>
    </xf>
    <xf numFmtId="164" fontId="13" fillId="0" borderId="10" xfId="64" applyNumberFormat="1" applyFont="1" applyFill="1" applyBorder="1" applyAlignment="1">
      <alignment vertical="center" wrapText="1"/>
      <protection/>
    </xf>
    <xf numFmtId="164" fontId="13" fillId="0" borderId="14" xfId="64" applyNumberFormat="1" applyFont="1" applyFill="1" applyBorder="1" applyAlignment="1">
      <alignment vertical="center" wrapText="1"/>
      <protection/>
    </xf>
    <xf numFmtId="164" fontId="13" fillId="0" borderId="48" xfId="64" applyNumberFormat="1" applyFont="1" applyFill="1" applyBorder="1" applyAlignment="1">
      <alignment horizontal="left" vertical="center" wrapText="1" indent="1"/>
      <protection/>
    </xf>
    <xf numFmtId="164" fontId="14" fillId="0" borderId="25" xfId="64" applyNumberFormat="1" applyFont="1" applyFill="1" applyBorder="1" applyAlignment="1" applyProtection="1">
      <alignment horizontal="center" vertical="center" wrapText="1"/>
      <protection/>
    </xf>
    <xf numFmtId="164" fontId="14" fillId="0" borderId="54" xfId="64" applyNumberFormat="1" applyFont="1" applyFill="1" applyBorder="1" applyAlignment="1" applyProtection="1">
      <alignment horizontal="center" vertical="center" wrapText="1"/>
      <protection/>
    </xf>
    <xf numFmtId="164" fontId="14" fillId="0" borderId="14" xfId="64" applyNumberFormat="1" applyFont="1" applyFill="1" applyBorder="1" applyAlignment="1" applyProtection="1">
      <alignment horizontal="center" vertical="center" wrapText="1"/>
      <protection/>
    </xf>
    <xf numFmtId="164" fontId="14" fillId="0" borderId="45" xfId="64" applyNumberFormat="1" applyFont="1" applyFill="1" applyBorder="1" applyAlignment="1" applyProtection="1">
      <alignment vertical="center" wrapText="1"/>
      <protection/>
    </xf>
    <xf numFmtId="3" fontId="14" fillId="0" borderId="20" xfId="64" applyNumberFormat="1" applyFont="1" applyFill="1" applyBorder="1" applyAlignment="1" applyProtection="1">
      <alignment vertical="center" wrapText="1"/>
      <protection locked="0"/>
    </xf>
    <xf numFmtId="164" fontId="14" fillId="0" borderId="24" xfId="64" applyNumberFormat="1" applyFont="1" applyFill="1" applyBorder="1" applyAlignment="1" applyProtection="1">
      <alignment horizontal="center" vertical="center" wrapText="1"/>
      <protection/>
    </xf>
    <xf numFmtId="0" fontId="8" fillId="0" borderId="29" xfId="63" applyFont="1" applyFill="1" applyBorder="1" applyAlignment="1" applyProtection="1">
      <alignment horizontal="right" vertical="center" wrapText="1"/>
      <protection/>
    </xf>
    <xf numFmtId="164" fontId="3" fillId="0" borderId="34" xfId="63" applyNumberFormat="1" applyFont="1" applyFill="1" applyBorder="1" applyAlignment="1" applyProtection="1">
      <alignment vertical="center" wrapText="1"/>
      <protection locked="0"/>
    </xf>
    <xf numFmtId="0" fontId="52" fillId="0" borderId="0" xfId="0" applyFont="1" applyAlignment="1">
      <alignment/>
    </xf>
    <xf numFmtId="164" fontId="11" fillId="0" borderId="25" xfId="63" applyNumberFormat="1" applyFont="1" applyFill="1" applyBorder="1" applyAlignment="1" applyProtection="1">
      <alignment vertical="center" wrapText="1"/>
      <protection locked="0"/>
    </xf>
    <xf numFmtId="0" fontId="6" fillId="0" borderId="42" xfId="63" applyFont="1" applyFill="1" applyBorder="1" applyAlignment="1" applyProtection="1">
      <alignment horizontal="center" vertical="center" wrapText="1"/>
      <protection/>
    </xf>
    <xf numFmtId="0" fontId="7" fillId="0" borderId="42" xfId="63" applyFont="1" applyFill="1" applyBorder="1" applyAlignment="1" applyProtection="1">
      <alignment horizontal="center" vertical="center" wrapText="1"/>
      <protection/>
    </xf>
    <xf numFmtId="164" fontId="3" fillId="0" borderId="51" xfId="63" applyNumberFormat="1" applyFont="1" applyFill="1" applyBorder="1" applyAlignment="1" applyProtection="1">
      <alignment vertical="center" wrapText="1"/>
      <protection locked="0"/>
    </xf>
    <xf numFmtId="164" fontId="3" fillId="0" borderId="53" xfId="63" applyNumberFormat="1" applyFont="1" applyFill="1" applyBorder="1" applyAlignment="1" applyProtection="1">
      <alignment vertical="center" wrapText="1"/>
      <protection locked="0"/>
    </xf>
    <xf numFmtId="164" fontId="8" fillId="0" borderId="42" xfId="63" applyNumberFormat="1" applyFont="1" applyFill="1" applyBorder="1" applyAlignment="1" applyProtection="1">
      <alignment vertical="center" wrapText="1"/>
      <protection locked="0"/>
    </xf>
    <xf numFmtId="164" fontId="3" fillId="0" borderId="50" xfId="63" applyNumberFormat="1" applyFont="1" applyFill="1" applyBorder="1" applyAlignment="1" applyProtection="1">
      <alignment vertical="center" wrapText="1"/>
      <protection locked="0"/>
    </xf>
    <xf numFmtId="164" fontId="3" fillId="0" borderId="51" xfId="63" applyNumberFormat="1" applyFont="1" applyFill="1" applyBorder="1" applyAlignment="1" applyProtection="1">
      <alignment vertical="center" wrapText="1"/>
      <protection locked="0"/>
    </xf>
    <xf numFmtId="164" fontId="8" fillId="0" borderId="53" xfId="63" applyNumberFormat="1" applyFont="1" applyFill="1" applyBorder="1" applyAlignment="1" applyProtection="1">
      <alignment vertical="center" wrapText="1"/>
      <protection locked="0"/>
    </xf>
    <xf numFmtId="164" fontId="3" fillId="0" borderId="55" xfId="63" applyNumberFormat="1" applyFont="1" applyFill="1" applyBorder="1" applyAlignment="1" applyProtection="1">
      <alignment vertical="center" wrapText="1"/>
      <protection locked="0"/>
    </xf>
    <xf numFmtId="164" fontId="10" fillId="0" borderId="50" xfId="63" applyNumberFormat="1" applyFont="1" applyFill="1" applyBorder="1" applyAlignment="1" applyProtection="1">
      <alignment vertical="center" wrapText="1"/>
      <protection locked="0"/>
    </xf>
    <xf numFmtId="164" fontId="8" fillId="0" borderId="42" xfId="63" applyNumberFormat="1" applyFont="1" applyFill="1" applyBorder="1" applyAlignment="1" applyProtection="1">
      <alignment vertical="center" wrapText="1"/>
      <protection/>
    </xf>
    <xf numFmtId="164" fontId="8" fillId="0" borderId="42" xfId="63" applyNumberFormat="1" applyFont="1" applyFill="1" applyBorder="1" applyAlignment="1" applyProtection="1">
      <alignment vertical="center" wrapText="1"/>
      <protection locked="0"/>
    </xf>
    <xf numFmtId="164" fontId="3" fillId="0" borderId="51" xfId="63" applyNumberFormat="1" applyFont="1" applyFill="1" applyBorder="1" applyAlignment="1" applyProtection="1">
      <alignment vertical="center" wrapText="1"/>
      <protection/>
    </xf>
    <xf numFmtId="164" fontId="8" fillId="0" borderId="51" xfId="63" applyNumberFormat="1" applyFont="1" applyFill="1" applyBorder="1" applyAlignment="1" applyProtection="1">
      <alignment vertical="center" wrapText="1"/>
      <protection/>
    </xf>
    <xf numFmtId="164" fontId="8" fillId="0" borderId="53" xfId="63" applyNumberFormat="1" applyFont="1" applyFill="1" applyBorder="1" applyAlignment="1" applyProtection="1">
      <alignment vertical="center" wrapText="1"/>
      <protection/>
    </xf>
    <xf numFmtId="164" fontId="3" fillId="0" borderId="53" xfId="63" applyNumberFormat="1" applyFont="1" applyFill="1" applyBorder="1" applyAlignment="1" applyProtection="1">
      <alignment vertical="center" wrapText="1"/>
      <protection/>
    </xf>
    <xf numFmtId="164" fontId="3" fillId="0" borderId="55" xfId="63" applyNumberFormat="1" applyFont="1" applyFill="1" applyBorder="1" applyAlignment="1" applyProtection="1">
      <alignment vertical="center" wrapText="1"/>
      <protection locked="0"/>
    </xf>
    <xf numFmtId="164" fontId="3" fillId="0" borderId="53" xfId="63" applyNumberFormat="1" applyFont="1" applyFill="1" applyBorder="1" applyAlignment="1" applyProtection="1">
      <alignment vertical="center" wrapText="1"/>
      <protection locked="0"/>
    </xf>
    <xf numFmtId="0" fontId="3" fillId="0" borderId="31" xfId="63" applyFont="1" applyFill="1" applyBorder="1" applyAlignment="1" applyProtection="1">
      <alignment vertical="center" wrapText="1"/>
      <protection/>
    </xf>
    <xf numFmtId="164" fontId="8" fillId="0" borderId="31" xfId="63" applyNumberFormat="1" applyFont="1" applyFill="1" applyBorder="1" applyAlignment="1" applyProtection="1">
      <alignment vertical="center" wrapText="1"/>
      <protection locked="0"/>
    </xf>
    <xf numFmtId="3" fontId="3" fillId="0" borderId="36" xfId="63" applyNumberFormat="1" applyFont="1" applyFill="1" applyBorder="1" applyAlignment="1" applyProtection="1">
      <alignment vertical="center" wrapText="1"/>
      <protection locked="0"/>
    </xf>
    <xf numFmtId="164" fontId="8" fillId="0" borderId="28" xfId="63" applyNumberFormat="1" applyFont="1" applyFill="1" applyBorder="1" applyAlignment="1" applyProtection="1">
      <alignment vertical="center" wrapText="1"/>
      <protection locked="0"/>
    </xf>
    <xf numFmtId="164" fontId="8" fillId="0" borderId="31" xfId="63" applyNumberFormat="1" applyFont="1" applyFill="1" applyBorder="1" applyAlignment="1" applyProtection="1">
      <alignment vertical="center" wrapText="1"/>
      <protection locked="0"/>
    </xf>
    <xf numFmtId="164" fontId="8" fillId="0" borderId="42" xfId="63" applyNumberFormat="1" applyFont="1" applyFill="1" applyBorder="1" applyAlignment="1" applyProtection="1">
      <alignment vertical="center" wrapText="1"/>
      <protection/>
    </xf>
    <xf numFmtId="164" fontId="3" fillId="0" borderId="50" xfId="63" applyNumberFormat="1" applyFont="1" applyFill="1" applyBorder="1" applyAlignment="1" applyProtection="1">
      <alignment vertical="center" wrapText="1"/>
      <protection locked="0"/>
    </xf>
    <xf numFmtId="3" fontId="3" fillId="0" borderId="51" xfId="63" applyNumberFormat="1" applyFont="1" applyFill="1" applyBorder="1" applyAlignment="1" applyProtection="1">
      <alignment vertical="center" wrapText="1"/>
      <protection locked="0"/>
    </xf>
    <xf numFmtId="3" fontId="3" fillId="0" borderId="50" xfId="63" applyNumberFormat="1" applyFont="1" applyFill="1" applyBorder="1" applyAlignment="1" applyProtection="1">
      <alignment vertical="center" wrapText="1"/>
      <protection locked="0"/>
    </xf>
    <xf numFmtId="3" fontId="3" fillId="0" borderId="53" xfId="63" applyNumberFormat="1" applyFont="1" applyFill="1" applyBorder="1" applyAlignment="1" applyProtection="1">
      <alignment vertical="center" wrapText="1"/>
      <protection locked="0"/>
    </xf>
    <xf numFmtId="3" fontId="3" fillId="0" borderId="51" xfId="63" applyNumberFormat="1" applyFont="1" applyFill="1" applyBorder="1" applyAlignment="1" applyProtection="1">
      <alignment vertical="center" wrapText="1"/>
      <protection/>
    </xf>
    <xf numFmtId="3" fontId="3" fillId="0" borderId="53" xfId="63" applyNumberFormat="1" applyFont="1" applyFill="1" applyBorder="1" applyAlignment="1" applyProtection="1">
      <alignment vertical="center" wrapText="1"/>
      <protection locked="0"/>
    </xf>
    <xf numFmtId="0" fontId="6" fillId="0" borderId="56" xfId="63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7" fillId="0" borderId="11" xfId="63" applyFont="1" applyFill="1" applyBorder="1" applyAlignment="1" applyProtection="1">
      <alignment horizontal="center" vertical="center" wrapText="1"/>
      <protection/>
    </xf>
    <xf numFmtId="0" fontId="8" fillId="0" borderId="57" xfId="63" applyFont="1" applyFill="1" applyBorder="1" applyAlignment="1" applyProtection="1">
      <alignment horizontal="right" vertical="center" wrapText="1"/>
      <protection/>
    </xf>
    <xf numFmtId="0" fontId="8" fillId="0" borderId="12" xfId="63" applyFont="1" applyFill="1" applyBorder="1" applyAlignment="1" applyProtection="1">
      <alignment vertical="center" wrapText="1"/>
      <protection/>
    </xf>
    <xf numFmtId="0" fontId="3" fillId="0" borderId="58" xfId="63" applyFont="1" applyFill="1" applyBorder="1" applyAlignment="1" applyProtection="1">
      <alignment horizontal="right" vertical="center" wrapText="1"/>
      <protection/>
    </xf>
    <xf numFmtId="0" fontId="3" fillId="0" borderId="59" xfId="63" applyFont="1" applyFill="1" applyBorder="1" applyAlignment="1" applyProtection="1">
      <alignment horizontal="right" vertical="center" wrapText="1"/>
      <protection/>
    </xf>
    <xf numFmtId="0" fontId="3" fillId="0" borderId="60" xfId="63" applyFont="1" applyFill="1" applyBorder="1" applyAlignment="1" applyProtection="1">
      <alignment horizontal="right" vertical="center" wrapText="1"/>
      <protection/>
    </xf>
    <xf numFmtId="0" fontId="8" fillId="0" borderId="37" xfId="63" applyFont="1" applyFill="1" applyBorder="1" applyAlignment="1" applyProtection="1">
      <alignment horizontal="right" vertical="center" wrapText="1"/>
      <protection/>
    </xf>
    <xf numFmtId="0" fontId="3" fillId="0" borderId="51" xfId="63" applyFont="1" applyFill="1" applyBorder="1" applyAlignment="1" applyProtection="1">
      <alignment horizontal="right" vertical="center" wrapText="1"/>
      <protection/>
    </xf>
    <xf numFmtId="0" fontId="3" fillId="0" borderId="42" xfId="63" applyFont="1" applyFill="1" applyBorder="1" applyAlignment="1" applyProtection="1">
      <alignment horizontal="right" vertical="center" wrapText="1"/>
      <protection/>
    </xf>
    <xf numFmtId="0" fontId="8" fillId="0" borderId="61" xfId="63" applyFont="1" applyFill="1" applyBorder="1" applyAlignment="1" applyProtection="1">
      <alignment horizontal="right" vertical="center" wrapText="1"/>
      <protection/>
    </xf>
    <xf numFmtId="0" fontId="8" fillId="0" borderId="50" xfId="63" applyFont="1" applyFill="1" applyBorder="1" applyAlignment="1" applyProtection="1">
      <alignment horizontal="right" vertical="center" wrapText="1"/>
      <protection/>
    </xf>
    <xf numFmtId="0" fontId="8" fillId="0" borderId="0" xfId="63" applyFont="1" applyFill="1" applyBorder="1" applyAlignment="1" applyProtection="1">
      <alignment horizontal="right" vertical="center" wrapText="1"/>
      <protection/>
    </xf>
    <xf numFmtId="0" fontId="8" fillId="0" borderId="57" xfId="63" applyFont="1" applyFill="1" applyBorder="1" applyAlignment="1" applyProtection="1">
      <alignment horizontal="right" vertical="center" wrapText="1"/>
      <protection/>
    </xf>
    <xf numFmtId="0" fontId="8" fillId="0" borderId="59" xfId="63" applyFont="1" applyFill="1" applyBorder="1" applyAlignment="1" applyProtection="1">
      <alignment horizontal="right" vertical="center" wrapText="1"/>
      <protection/>
    </xf>
    <xf numFmtId="0" fontId="3" fillId="0" borderId="62" xfId="63" applyFont="1" applyFill="1" applyBorder="1" applyAlignment="1" applyProtection="1">
      <alignment horizontal="right" vertical="center" wrapText="1"/>
      <protection/>
    </xf>
    <xf numFmtId="0" fontId="3" fillId="0" borderId="11" xfId="63" applyFont="1" applyFill="1" applyBorder="1" applyAlignment="1" applyProtection="1">
      <alignment horizontal="right" vertical="center" wrapText="1"/>
      <protection/>
    </xf>
    <xf numFmtId="0" fontId="3" fillId="0" borderId="49" xfId="63" applyFont="1" applyFill="1" applyBorder="1" applyAlignment="1" applyProtection="1">
      <alignment horizontal="left" vertical="center" wrapText="1" indent="1"/>
      <protection/>
    </xf>
    <xf numFmtId="0" fontId="3" fillId="0" borderId="44" xfId="63" applyFont="1" applyFill="1" applyBorder="1" applyAlignment="1" applyProtection="1">
      <alignment horizontal="left" vertical="center" wrapText="1" indent="1"/>
      <protection/>
    </xf>
    <xf numFmtId="0" fontId="3" fillId="0" borderId="44" xfId="63" applyFont="1" applyFill="1" applyBorder="1" applyAlignment="1" applyProtection="1">
      <alignment horizontal="left" indent="1"/>
      <protection/>
    </xf>
    <xf numFmtId="0" fontId="3" fillId="0" borderId="47" xfId="63" applyFont="1" applyFill="1" applyBorder="1" applyAlignment="1" applyProtection="1">
      <alignment horizontal="left" vertical="center" wrapText="1" indent="1"/>
      <protection/>
    </xf>
    <xf numFmtId="0" fontId="3" fillId="0" borderId="49" xfId="63" applyFont="1" applyFill="1" applyBorder="1" applyAlignment="1" applyProtection="1">
      <alignment vertical="center" wrapText="1"/>
      <protection/>
    </xf>
    <xf numFmtId="0" fontId="3" fillId="0" borderId="52" xfId="63" applyFont="1" applyFill="1" applyBorder="1" applyAlignment="1" applyProtection="1">
      <alignment vertical="center" wrapText="1"/>
      <protection/>
    </xf>
    <xf numFmtId="0" fontId="3" fillId="0" borderId="44" xfId="63" applyFont="1" applyFill="1" applyBorder="1" applyAlignment="1" applyProtection="1">
      <alignment vertical="center" wrapText="1"/>
      <protection/>
    </xf>
    <xf numFmtId="0" fontId="8" fillId="0" borderId="12" xfId="63" applyFont="1" applyFill="1" applyBorder="1" applyAlignment="1" applyProtection="1">
      <alignment horizontal="left" vertical="center" wrapText="1" indent="1"/>
      <protection/>
    </xf>
    <xf numFmtId="0" fontId="8" fillId="0" borderId="49" xfId="63" applyFont="1" applyFill="1" applyBorder="1" applyAlignment="1" applyProtection="1">
      <alignment horizontal="left" vertical="center" wrapText="1" indent="1"/>
      <protection/>
    </xf>
    <xf numFmtId="0" fontId="2" fillId="0" borderId="63" xfId="55" applyFill="1" applyBorder="1" applyAlignment="1">
      <alignment horizontal="right"/>
      <protection/>
    </xf>
    <xf numFmtId="3" fontId="3" fillId="0" borderId="55" xfId="63" applyNumberFormat="1" applyFont="1" applyFill="1" applyBorder="1" applyAlignment="1" applyProtection="1">
      <alignment vertical="center" wrapText="1"/>
      <protection locked="0"/>
    </xf>
    <xf numFmtId="0" fontId="8" fillId="0" borderId="11" xfId="63" applyFont="1" applyFill="1" applyBorder="1" applyAlignment="1" applyProtection="1">
      <alignment horizontal="right" vertical="center" wrapText="1"/>
      <protection/>
    </xf>
    <xf numFmtId="0" fontId="3" fillId="0" borderId="56" xfId="63" applyFont="1" applyFill="1" applyBorder="1" applyAlignment="1" applyProtection="1">
      <alignment horizontal="right" vertical="center" wrapText="1"/>
      <protection/>
    </xf>
    <xf numFmtId="0" fontId="3" fillId="0" borderId="52" xfId="63" applyFont="1" applyFill="1" applyBorder="1" applyAlignment="1" applyProtection="1">
      <alignment horizontal="left" vertical="center" wrapText="1" indent="1"/>
      <protection/>
    </xf>
    <xf numFmtId="0" fontId="8" fillId="0" borderId="49" xfId="63" applyFont="1" applyFill="1" applyBorder="1" applyAlignment="1" applyProtection="1">
      <alignment vertical="center" wrapText="1"/>
      <protection/>
    </xf>
    <xf numFmtId="164" fontId="8" fillId="0" borderId="50" xfId="63" applyNumberFormat="1" applyFont="1" applyFill="1" applyBorder="1" applyAlignment="1" applyProtection="1">
      <alignment vertical="center" wrapText="1"/>
      <protection locked="0"/>
    </xf>
    <xf numFmtId="0" fontId="8" fillId="0" borderId="52" xfId="63" applyFont="1" applyFill="1" applyBorder="1" applyAlignment="1" applyProtection="1">
      <alignment vertical="center" wrapText="1"/>
      <protection/>
    </xf>
    <xf numFmtId="3" fontId="8" fillId="0" borderId="42" xfId="63" applyNumberFormat="1" applyFont="1" applyFill="1" applyBorder="1" applyAlignment="1" applyProtection="1">
      <alignment vertical="center" wrapText="1"/>
      <protection locked="0"/>
    </xf>
    <xf numFmtId="0" fontId="3" fillId="0" borderId="47" xfId="63" applyFont="1" applyFill="1" applyBorder="1" applyAlignment="1" applyProtection="1">
      <alignment vertical="center" wrapText="1"/>
      <protection/>
    </xf>
    <xf numFmtId="0" fontId="56" fillId="0" borderId="10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/>
    </xf>
    <xf numFmtId="0" fontId="57" fillId="0" borderId="14" xfId="0" applyFont="1" applyBorder="1" applyAlignment="1">
      <alignment horizontal="center"/>
    </xf>
    <xf numFmtId="3" fontId="58" fillId="0" borderId="31" xfId="0" applyNumberFormat="1" applyFont="1" applyBorder="1" applyAlignment="1">
      <alignment/>
    </xf>
    <xf numFmtId="3" fontId="58" fillId="0" borderId="36" xfId="0" applyNumberFormat="1" applyFont="1" applyBorder="1" applyAlignment="1">
      <alignment/>
    </xf>
    <xf numFmtId="3" fontId="58" fillId="0" borderId="20" xfId="0" applyNumberFormat="1" applyFont="1" applyBorder="1" applyAlignment="1">
      <alignment/>
    </xf>
    <xf numFmtId="3" fontId="58" fillId="0" borderId="21" xfId="0" applyNumberFormat="1" applyFont="1" applyBorder="1" applyAlignment="1">
      <alignment/>
    </xf>
    <xf numFmtId="3" fontId="58" fillId="0" borderId="32" xfId="0" applyNumberFormat="1" applyFont="1" applyBorder="1" applyAlignment="1">
      <alignment/>
    </xf>
    <xf numFmtId="3" fontId="58" fillId="0" borderId="41" xfId="0" applyNumberFormat="1" applyFont="1" applyBorder="1" applyAlignment="1">
      <alignment/>
    </xf>
    <xf numFmtId="3" fontId="59" fillId="0" borderId="10" xfId="0" applyNumberFormat="1" applyFont="1" applyBorder="1" applyAlignment="1">
      <alignment/>
    </xf>
    <xf numFmtId="3" fontId="58" fillId="0" borderId="10" xfId="0" applyNumberFormat="1" applyFont="1" applyBorder="1" applyAlignment="1">
      <alignment/>
    </xf>
    <xf numFmtId="3" fontId="58" fillId="0" borderId="14" xfId="0" applyNumberFormat="1" applyFont="1" applyBorder="1" applyAlignment="1">
      <alignment/>
    </xf>
    <xf numFmtId="3" fontId="59" fillId="0" borderId="14" xfId="0" applyNumberFormat="1" applyFont="1" applyBorder="1" applyAlignment="1">
      <alignment/>
    </xf>
    <xf numFmtId="164" fontId="8" fillId="0" borderId="51" xfId="63" applyNumberFormat="1" applyFont="1" applyFill="1" applyBorder="1" applyAlignment="1" applyProtection="1">
      <alignment vertical="center" wrapText="1"/>
      <protection locked="0"/>
    </xf>
    <xf numFmtId="0" fontId="3" fillId="0" borderId="51" xfId="63" applyNumberFormat="1" applyFont="1" applyFill="1" applyBorder="1" applyAlignment="1" applyProtection="1">
      <alignment vertical="center" wrapText="1"/>
      <protection locked="0"/>
    </xf>
    <xf numFmtId="0" fontId="3" fillId="0" borderId="50" xfId="63" applyNumberFormat="1" applyFont="1" applyFill="1" applyBorder="1" applyAlignment="1" applyProtection="1">
      <alignment vertical="center" wrapText="1"/>
      <protection locked="0"/>
    </xf>
    <xf numFmtId="0" fontId="3" fillId="0" borderId="51" xfId="63" applyNumberFormat="1" applyFont="1" applyFill="1" applyBorder="1" applyAlignment="1" applyProtection="1">
      <alignment vertical="center" wrapText="1"/>
      <protection/>
    </xf>
    <xf numFmtId="0" fontId="3" fillId="0" borderId="53" xfId="63" applyNumberFormat="1" applyFont="1" applyFill="1" applyBorder="1" applyAlignment="1" applyProtection="1">
      <alignment vertical="center" wrapText="1"/>
      <protection/>
    </xf>
    <xf numFmtId="0" fontId="6" fillId="0" borderId="37" xfId="63" applyFont="1" applyFill="1" applyBorder="1" applyAlignment="1" applyProtection="1">
      <alignment horizontal="center" vertical="center" wrapText="1"/>
      <protection/>
    </xf>
    <xf numFmtId="0" fontId="8" fillId="0" borderId="50" xfId="63" applyFont="1" applyFill="1" applyBorder="1" applyAlignment="1" applyProtection="1">
      <alignment horizontal="right" vertical="center" wrapText="1"/>
      <protection/>
    </xf>
    <xf numFmtId="0" fontId="8" fillId="0" borderId="59" xfId="63" applyFont="1" applyFill="1" applyBorder="1" applyAlignment="1" applyProtection="1">
      <alignment horizontal="right" vertical="center" wrapText="1"/>
      <protection/>
    </xf>
    <xf numFmtId="0" fontId="8" fillId="0" borderId="0" xfId="63" applyFont="1" applyFill="1" applyBorder="1" applyAlignment="1" applyProtection="1">
      <alignment horizontal="right" vertical="center" wrapText="1"/>
      <protection/>
    </xf>
    <xf numFmtId="0" fontId="8" fillId="0" borderId="11" xfId="63" applyFont="1" applyFill="1" applyBorder="1" applyAlignment="1" applyProtection="1">
      <alignment horizontal="right" vertical="center" wrapText="1"/>
      <protection/>
    </xf>
    <xf numFmtId="0" fontId="8" fillId="0" borderId="37" xfId="63" applyFont="1" applyFill="1" applyBorder="1" applyAlignment="1" applyProtection="1">
      <alignment horizontal="right" vertical="center" wrapText="1"/>
      <protection/>
    </xf>
    <xf numFmtId="0" fontId="8" fillId="0" borderId="58" xfId="63" applyFont="1" applyFill="1" applyBorder="1" applyAlignment="1" applyProtection="1">
      <alignment horizontal="right" vertical="center" wrapText="1"/>
      <protection/>
    </xf>
    <xf numFmtId="0" fontId="10" fillId="0" borderId="38" xfId="63" applyFont="1" applyFill="1" applyBorder="1" applyAlignment="1" applyProtection="1">
      <alignment horizontal="right" vertical="center" wrapText="1"/>
      <protection/>
    </xf>
    <xf numFmtId="0" fontId="10" fillId="0" borderId="39" xfId="63" applyFont="1" applyFill="1" applyBorder="1" applyAlignment="1" applyProtection="1">
      <alignment horizontal="right" vertical="center" wrapText="1"/>
      <protection/>
    </xf>
    <xf numFmtId="0" fontId="10" fillId="0" borderId="37" xfId="63" applyFont="1" applyFill="1" applyBorder="1" applyAlignment="1" applyProtection="1">
      <alignment horizontal="right" vertical="center" wrapText="1"/>
      <protection/>
    </xf>
    <xf numFmtId="0" fontId="8" fillId="0" borderId="62" xfId="63" applyFont="1" applyFill="1" applyBorder="1" applyAlignment="1" applyProtection="1">
      <alignment horizontal="right" vertical="center" wrapText="1"/>
      <protection/>
    </xf>
    <xf numFmtId="0" fontId="8" fillId="0" borderId="39" xfId="63" applyFont="1" applyFill="1" applyBorder="1" applyAlignment="1" applyProtection="1">
      <alignment horizontal="right" vertical="center" wrapText="1"/>
      <protection/>
    </xf>
    <xf numFmtId="0" fontId="8" fillId="0" borderId="51" xfId="63" applyFont="1" applyFill="1" applyBorder="1" applyAlignment="1" applyProtection="1">
      <alignment horizontal="right" vertical="center" wrapText="1"/>
      <protection/>
    </xf>
    <xf numFmtId="0" fontId="10" fillId="0" borderId="60" xfId="63" applyFont="1" applyFill="1" applyBorder="1" applyAlignment="1" applyProtection="1">
      <alignment horizontal="right" vertical="center" wrapText="1"/>
      <protection/>
    </xf>
    <xf numFmtId="0" fontId="10" fillId="0" borderId="51" xfId="63" applyFont="1" applyFill="1" applyBorder="1" applyAlignment="1" applyProtection="1">
      <alignment horizontal="right" vertical="center" wrapText="1"/>
      <protection/>
    </xf>
    <xf numFmtId="0" fontId="10" fillId="0" borderId="11" xfId="63" applyFont="1" applyFill="1" applyBorder="1" applyAlignment="1" applyProtection="1">
      <alignment horizontal="right" vertical="center" wrapText="1"/>
      <protection/>
    </xf>
    <xf numFmtId="0" fontId="10" fillId="0" borderId="0" xfId="63" applyFont="1" applyFill="1" applyBorder="1" applyAlignment="1" applyProtection="1">
      <alignment horizontal="right" vertical="center" wrapText="1"/>
      <protection/>
    </xf>
    <xf numFmtId="0" fontId="11" fillId="0" borderId="37" xfId="63" applyFont="1" applyFill="1" applyBorder="1" applyAlignment="1" applyProtection="1">
      <alignment horizontal="right" vertical="center" wrapText="1"/>
      <protection/>
    </xf>
    <xf numFmtId="0" fontId="8" fillId="0" borderId="44" xfId="63" applyFont="1" applyFill="1" applyBorder="1" applyAlignment="1" applyProtection="1">
      <alignment vertical="center" wrapText="1"/>
      <protection/>
    </xf>
    <xf numFmtId="0" fontId="3" fillId="0" borderId="12" xfId="63" applyFont="1" applyFill="1" applyBorder="1" applyAlignment="1" applyProtection="1">
      <alignment horizontal="left" vertical="center" wrapText="1" indent="1"/>
      <protection/>
    </xf>
    <xf numFmtId="0" fontId="8" fillId="0" borderId="56" xfId="63" applyFont="1" applyFill="1" applyBorder="1" applyAlignment="1" applyProtection="1">
      <alignment horizontal="left" indent="1"/>
      <protection/>
    </xf>
    <xf numFmtId="0" fontId="8" fillId="0" borderId="49" xfId="63" applyFont="1" applyFill="1" applyBorder="1" applyAlignment="1" applyProtection="1">
      <alignment horizontal="left" indent="1"/>
      <protection/>
    </xf>
    <xf numFmtId="0" fontId="3" fillId="0" borderId="49" xfId="63" applyFont="1" applyFill="1" applyBorder="1" applyAlignment="1" applyProtection="1">
      <alignment vertical="center" wrapText="1"/>
      <protection/>
    </xf>
    <xf numFmtId="0" fontId="8" fillId="0" borderId="12" xfId="63" applyFont="1" applyFill="1" applyBorder="1" applyAlignment="1" applyProtection="1">
      <alignment vertical="center" wrapText="1"/>
      <protection/>
    </xf>
    <xf numFmtId="0" fontId="8" fillId="0" borderId="52" xfId="63" applyFont="1" applyFill="1" applyBorder="1" applyAlignment="1" applyProtection="1">
      <alignment vertical="center" wrapText="1"/>
      <protection/>
    </xf>
    <xf numFmtId="164" fontId="8" fillId="0" borderId="50" xfId="63" applyNumberFormat="1" applyFont="1" applyFill="1" applyBorder="1" applyAlignment="1" applyProtection="1">
      <alignment vertical="center" wrapText="1"/>
      <protection/>
    </xf>
    <xf numFmtId="164" fontId="8" fillId="0" borderId="50" xfId="63" applyNumberFormat="1" applyFont="1" applyFill="1" applyBorder="1" applyAlignment="1" applyProtection="1">
      <alignment vertical="center" wrapText="1"/>
      <protection locked="0"/>
    </xf>
    <xf numFmtId="164" fontId="11" fillId="0" borderId="10" xfId="63" applyNumberFormat="1" applyFont="1" applyFill="1" applyBorder="1" applyAlignment="1" applyProtection="1">
      <alignment vertical="center" wrapText="1"/>
      <protection locked="0"/>
    </xf>
    <xf numFmtId="0" fontId="3" fillId="0" borderId="55" xfId="63" applyNumberFormat="1" applyFont="1" applyFill="1" applyBorder="1" applyAlignment="1" applyProtection="1">
      <alignment vertical="center" wrapText="1"/>
      <protection locked="0"/>
    </xf>
    <xf numFmtId="0" fontId="8" fillId="0" borderId="47" xfId="63" applyFont="1" applyFill="1" applyBorder="1" applyAlignment="1" applyProtection="1">
      <alignment horizontal="left" indent="1"/>
      <protection/>
    </xf>
    <xf numFmtId="0" fontId="8" fillId="0" borderId="12" xfId="63" applyFont="1" applyFill="1" applyBorder="1" applyAlignment="1" applyProtection="1">
      <alignment horizontal="left" indent="1"/>
      <protection/>
    </xf>
    <xf numFmtId="0" fontId="3" fillId="0" borderId="47" xfId="63" applyFont="1" applyFill="1" applyBorder="1" applyAlignment="1" applyProtection="1">
      <alignment vertical="center" wrapText="1"/>
      <protection/>
    </xf>
    <xf numFmtId="164" fontId="8" fillId="0" borderId="32" xfId="63" applyNumberFormat="1" applyFont="1" applyFill="1" applyBorder="1" applyAlignment="1" applyProtection="1">
      <alignment vertical="center" wrapText="1"/>
      <protection/>
    </xf>
    <xf numFmtId="164" fontId="3" fillId="0" borderId="55" xfId="63" applyNumberFormat="1" applyFont="1" applyFill="1" applyBorder="1" applyAlignment="1" applyProtection="1">
      <alignment vertical="center" wrapText="1"/>
      <protection/>
    </xf>
    <xf numFmtId="0" fontId="3" fillId="0" borderId="55" xfId="63" applyNumberFormat="1" applyFont="1" applyFill="1" applyBorder="1" applyAlignment="1" applyProtection="1">
      <alignment vertical="center" wrapText="1"/>
      <protection/>
    </xf>
    <xf numFmtId="0" fontId="8" fillId="0" borderId="42" xfId="63" applyNumberFormat="1" applyFont="1" applyFill="1" applyBorder="1" applyAlignment="1" applyProtection="1">
      <alignment vertical="center" wrapText="1"/>
      <protection/>
    </xf>
    <xf numFmtId="164" fontId="3" fillId="0" borderId="31" xfId="63" applyNumberFormat="1" applyFont="1" applyFill="1" applyBorder="1" applyAlignment="1" applyProtection="1">
      <alignment vertical="center" wrapText="1"/>
      <protection/>
    </xf>
    <xf numFmtId="164" fontId="3" fillId="0" borderId="50" xfId="63" applyNumberFormat="1" applyFont="1" applyFill="1" applyBorder="1" applyAlignment="1" applyProtection="1">
      <alignment vertical="center" wrapText="1"/>
      <protection/>
    </xf>
    <xf numFmtId="0" fontId="3" fillId="0" borderId="53" xfId="63" applyNumberFormat="1" applyFont="1" applyFill="1" applyBorder="1" applyAlignment="1" applyProtection="1">
      <alignment vertical="center" wrapText="1"/>
      <protection locked="0"/>
    </xf>
    <xf numFmtId="0" fontId="7" fillId="0" borderId="42" xfId="63" applyFont="1" applyFill="1" applyBorder="1" applyAlignment="1" applyProtection="1">
      <alignment horizontal="center" vertical="center" wrapText="1"/>
      <protection/>
    </xf>
    <xf numFmtId="3" fontId="60" fillId="0" borderId="31" xfId="0" applyNumberFormat="1" applyFont="1" applyBorder="1" applyAlignment="1">
      <alignment/>
    </xf>
    <xf numFmtId="3" fontId="60" fillId="0" borderId="36" xfId="0" applyNumberFormat="1" applyFont="1" applyBorder="1" applyAlignment="1">
      <alignment/>
    </xf>
    <xf numFmtId="164" fontId="3" fillId="0" borderId="32" xfId="63" applyNumberFormat="1" applyFont="1" applyFill="1" applyBorder="1" applyAlignment="1" applyProtection="1">
      <alignment vertical="center" wrapText="1"/>
      <protection/>
    </xf>
    <xf numFmtId="3" fontId="59" fillId="0" borderId="34" xfId="0" applyNumberFormat="1" applyFont="1" applyBorder="1" applyAlignment="1">
      <alignment/>
    </xf>
    <xf numFmtId="3" fontId="59" fillId="0" borderId="30" xfId="0" applyNumberFormat="1" applyFont="1" applyBorder="1" applyAlignment="1">
      <alignment/>
    </xf>
    <xf numFmtId="0" fontId="0" fillId="0" borderId="42" xfId="0" applyBorder="1" applyAlignment="1">
      <alignment/>
    </xf>
    <xf numFmtId="0" fontId="56" fillId="0" borderId="42" xfId="0" applyFont="1" applyBorder="1" applyAlignment="1">
      <alignment horizontal="center" vertical="center" wrapText="1"/>
    </xf>
    <xf numFmtId="0" fontId="57" fillId="0" borderId="42" xfId="0" applyFont="1" applyBorder="1" applyAlignment="1">
      <alignment horizontal="center"/>
    </xf>
    <xf numFmtId="3" fontId="60" fillId="0" borderId="50" xfId="0" applyNumberFormat="1" applyFont="1" applyBorder="1" applyAlignment="1">
      <alignment/>
    </xf>
    <xf numFmtId="3" fontId="58" fillId="0" borderId="51" xfId="0" applyNumberFormat="1" applyFont="1" applyBorder="1" applyAlignment="1">
      <alignment/>
    </xf>
    <xf numFmtId="3" fontId="58" fillId="0" borderId="55" xfId="0" applyNumberFormat="1" applyFont="1" applyBorder="1" applyAlignment="1">
      <alignment/>
    </xf>
    <xf numFmtId="3" fontId="58" fillId="0" borderId="50" xfId="0" applyNumberFormat="1" applyFont="1" applyBorder="1" applyAlignment="1">
      <alignment/>
    </xf>
    <xf numFmtId="3" fontId="58" fillId="0" borderId="42" xfId="0" applyNumberFormat="1" applyFont="1" applyBorder="1" applyAlignment="1">
      <alignment/>
    </xf>
    <xf numFmtId="3" fontId="59" fillId="0" borderId="53" xfId="0" applyNumberFormat="1" applyFont="1" applyBorder="1" applyAlignment="1">
      <alignment/>
    </xf>
    <xf numFmtId="3" fontId="59" fillId="0" borderId="42" xfId="0" applyNumberFormat="1" applyFont="1" applyBorder="1" applyAlignment="1">
      <alignment/>
    </xf>
    <xf numFmtId="164" fontId="8" fillId="0" borderId="64" xfId="63" applyNumberFormat="1" applyFont="1" applyFill="1" applyBorder="1" applyAlignment="1" applyProtection="1">
      <alignment vertical="center" wrapText="1"/>
      <protection locked="0"/>
    </xf>
    <xf numFmtId="0" fontId="8" fillId="0" borderId="17" xfId="63" applyFont="1" applyFill="1" applyBorder="1" applyAlignment="1" applyProtection="1">
      <alignment horizontal="left" vertical="center" wrapText="1" indent="1"/>
      <protection/>
    </xf>
    <xf numFmtId="0" fontId="8" fillId="0" borderId="23" xfId="63" applyFont="1" applyFill="1" applyBorder="1" applyAlignment="1" applyProtection="1">
      <alignment horizontal="left" vertical="center" wrapText="1" indent="1"/>
      <protection/>
    </xf>
    <xf numFmtId="164" fontId="8" fillId="0" borderId="23" xfId="63" applyNumberFormat="1" applyFont="1" applyFill="1" applyBorder="1" applyAlignment="1" applyProtection="1">
      <alignment vertical="center" wrapText="1"/>
      <protection locked="0"/>
    </xf>
    <xf numFmtId="0" fontId="3" fillId="0" borderId="41" xfId="63" applyNumberFormat="1" applyFont="1" applyFill="1" applyBorder="1" applyAlignment="1" applyProtection="1">
      <alignment vertical="center" wrapText="1"/>
      <protection locked="0"/>
    </xf>
    <xf numFmtId="0" fontId="8" fillId="0" borderId="15" xfId="63" applyFont="1" applyFill="1" applyBorder="1" applyAlignment="1" applyProtection="1">
      <alignment vertical="center" wrapText="1"/>
      <protection/>
    </xf>
    <xf numFmtId="164" fontId="8" fillId="0" borderId="65" xfId="63" applyNumberFormat="1" applyFont="1" applyFill="1" applyBorder="1" applyAlignment="1" applyProtection="1">
      <alignment vertical="center" wrapText="1"/>
      <protection locked="0"/>
    </xf>
    <xf numFmtId="0" fontId="8" fillId="0" borderId="20" xfId="63" applyFont="1" applyFill="1" applyBorder="1" applyAlignment="1" applyProtection="1">
      <alignment vertical="center" wrapText="1"/>
      <protection/>
    </xf>
    <xf numFmtId="164" fontId="8" fillId="0" borderId="20" xfId="63" applyNumberFormat="1" applyFont="1" applyFill="1" applyBorder="1" applyAlignment="1" applyProtection="1">
      <alignment vertical="center" wrapText="1"/>
      <protection locked="0"/>
    </xf>
    <xf numFmtId="0" fontId="8" fillId="0" borderId="47" xfId="63" applyFont="1" applyFill="1" applyBorder="1" applyAlignment="1" applyProtection="1">
      <alignment horizontal="left" vertical="center" wrapText="1" indent="1"/>
      <protection/>
    </xf>
    <xf numFmtId="164" fontId="8" fillId="0" borderId="32" xfId="63" applyNumberFormat="1" applyFont="1" applyFill="1" applyBorder="1" applyAlignment="1" applyProtection="1">
      <alignment vertical="center" wrapText="1"/>
      <protection locked="0"/>
    </xf>
    <xf numFmtId="164" fontId="14" fillId="0" borderId="52" xfId="64" applyNumberFormat="1" applyFont="1" applyFill="1" applyBorder="1" applyAlignment="1" applyProtection="1">
      <alignment vertical="center" wrapText="1"/>
      <protection/>
    </xf>
    <xf numFmtId="164" fontId="14" fillId="0" borderId="30" xfId="64" applyNumberFormat="1" applyFont="1" applyFill="1" applyBorder="1" applyAlignment="1" applyProtection="1">
      <alignment vertical="center" wrapText="1"/>
      <protection locked="0"/>
    </xf>
    <xf numFmtId="164" fontId="14" fillId="0" borderId="47" xfId="64" applyNumberFormat="1" applyFont="1" applyFill="1" applyBorder="1" applyAlignment="1" applyProtection="1">
      <alignment vertical="center" wrapText="1"/>
      <protection locked="0"/>
    </xf>
    <xf numFmtId="164" fontId="13" fillId="0" borderId="25" xfId="64" applyNumberFormat="1" applyFont="1" applyFill="1" applyBorder="1" applyAlignment="1">
      <alignment vertical="center" wrapText="1"/>
      <protection/>
    </xf>
    <xf numFmtId="164" fontId="13" fillId="0" borderId="54" xfId="64" applyNumberFormat="1" applyFont="1" applyFill="1" applyBorder="1" applyAlignment="1">
      <alignment vertical="center" wrapText="1"/>
      <protection/>
    </xf>
    <xf numFmtId="164" fontId="13" fillId="0" borderId="24" xfId="64" applyNumberFormat="1" applyFont="1" applyFill="1" applyBorder="1" applyAlignment="1">
      <alignment vertical="center" wrapText="1"/>
      <protection/>
    </xf>
    <xf numFmtId="164" fontId="8" fillId="0" borderId="50" xfId="63" applyNumberFormat="1" applyFont="1" applyFill="1" applyBorder="1" applyAlignment="1" applyProtection="1">
      <alignment vertical="center" wrapText="1"/>
      <protection/>
    </xf>
    <xf numFmtId="164" fontId="8" fillId="0" borderId="51" xfId="63" applyNumberFormat="1" applyFont="1" applyFill="1" applyBorder="1" applyAlignment="1" applyProtection="1">
      <alignment vertical="center" wrapText="1"/>
      <protection locked="0"/>
    </xf>
    <xf numFmtId="164" fontId="3" fillId="0" borderId="54" xfId="63" applyNumberFormat="1" applyFont="1" applyFill="1" applyBorder="1" applyAlignment="1" applyProtection="1">
      <alignment vertical="center" wrapText="1"/>
      <protection locked="0"/>
    </xf>
    <xf numFmtId="164" fontId="8" fillId="0" borderId="61" xfId="63" applyNumberFormat="1" applyFont="1" applyFill="1" applyBorder="1" applyAlignment="1" applyProtection="1">
      <alignment vertical="center" wrapText="1"/>
      <protection/>
    </xf>
    <xf numFmtId="164" fontId="3" fillId="0" borderId="54" xfId="63" applyNumberFormat="1" applyFont="1" applyFill="1" applyBorder="1" applyAlignment="1" applyProtection="1">
      <alignment vertical="center" wrapText="1"/>
      <protection locked="0"/>
    </xf>
    <xf numFmtId="164" fontId="8" fillId="0" borderId="54" xfId="63" applyNumberFormat="1" applyFont="1" applyFill="1" applyBorder="1" applyAlignment="1" applyProtection="1">
      <alignment vertical="center" wrapText="1"/>
      <protection locked="0"/>
    </xf>
    <xf numFmtId="164" fontId="11" fillId="0" borderId="54" xfId="63" applyNumberFormat="1" applyFont="1" applyFill="1" applyBorder="1" applyAlignment="1" applyProtection="1">
      <alignment vertical="center" wrapText="1"/>
      <protection locked="0"/>
    </xf>
    <xf numFmtId="164" fontId="8" fillId="0" borderId="61" xfId="63" applyNumberFormat="1" applyFont="1" applyFill="1" applyBorder="1" applyAlignment="1" applyProtection="1">
      <alignment vertical="center" wrapText="1"/>
      <protection locked="0"/>
    </xf>
    <xf numFmtId="164" fontId="3" fillId="0" borderId="62" xfId="63" applyNumberFormat="1" applyFont="1" applyFill="1" applyBorder="1" applyAlignment="1" applyProtection="1">
      <alignment vertical="center" wrapText="1"/>
      <protection locked="0"/>
    </xf>
    <xf numFmtId="164" fontId="8" fillId="0" borderId="37" xfId="63" applyNumberFormat="1" applyFont="1" applyFill="1" applyBorder="1" applyAlignment="1" applyProtection="1">
      <alignment vertical="center" wrapText="1"/>
      <protection locked="0"/>
    </xf>
    <xf numFmtId="164" fontId="3" fillId="0" borderId="62" xfId="63" applyNumberFormat="1" applyFont="1" applyFill="1" applyBorder="1" applyAlignment="1" applyProtection="1">
      <alignment vertical="center" wrapText="1"/>
      <protection locked="0"/>
    </xf>
    <xf numFmtId="164" fontId="8" fillId="0" borderId="65" xfId="63" applyNumberFormat="1" applyFont="1" applyFill="1" applyBorder="1" applyAlignment="1" applyProtection="1">
      <alignment vertical="center" wrapText="1"/>
      <protection/>
    </xf>
    <xf numFmtId="164" fontId="8" fillId="0" borderId="62" xfId="63" applyNumberFormat="1" applyFont="1" applyFill="1" applyBorder="1" applyAlignment="1" applyProtection="1">
      <alignment vertical="center" wrapText="1"/>
      <protection/>
    </xf>
    <xf numFmtId="164" fontId="8" fillId="0" borderId="54" xfId="63" applyNumberFormat="1" applyFont="1" applyFill="1" applyBorder="1" applyAlignment="1" applyProtection="1">
      <alignment vertical="center" wrapText="1"/>
      <protection/>
    </xf>
    <xf numFmtId="164" fontId="3" fillId="0" borderId="61" xfId="63" applyNumberFormat="1" applyFont="1" applyFill="1" applyBorder="1" applyAlignment="1" applyProtection="1">
      <alignment vertical="center" wrapText="1"/>
      <protection/>
    </xf>
    <xf numFmtId="164" fontId="3" fillId="0" borderId="61" xfId="63" applyNumberFormat="1" applyFont="1" applyFill="1" applyBorder="1" applyAlignment="1" applyProtection="1">
      <alignment vertical="center" wrapText="1"/>
      <protection locked="0"/>
    </xf>
    <xf numFmtId="164" fontId="8" fillId="0" borderId="61" xfId="63" applyNumberFormat="1" applyFont="1" applyFill="1" applyBorder="1" applyAlignment="1" applyProtection="1">
      <alignment vertical="center" wrapText="1"/>
      <protection locked="0"/>
    </xf>
    <xf numFmtId="164" fontId="8" fillId="0" borderId="53" xfId="63" applyNumberFormat="1" applyFont="1" applyFill="1" applyBorder="1" applyAlignment="1" applyProtection="1">
      <alignment vertical="center" wrapText="1"/>
      <protection locked="0"/>
    </xf>
    <xf numFmtId="164" fontId="8" fillId="0" borderId="65" xfId="63" applyNumberFormat="1" applyFont="1" applyFill="1" applyBorder="1" applyAlignment="1" applyProtection="1">
      <alignment vertical="center" wrapText="1"/>
      <protection locked="0"/>
    </xf>
    <xf numFmtId="164" fontId="3" fillId="0" borderId="65" xfId="63" applyNumberFormat="1" applyFont="1" applyFill="1" applyBorder="1" applyAlignment="1" applyProtection="1">
      <alignment vertical="center" wrapText="1"/>
      <protection/>
    </xf>
    <xf numFmtId="164" fontId="3" fillId="0" borderId="23" xfId="63" applyNumberFormat="1" applyFont="1" applyFill="1" applyBorder="1" applyAlignment="1" applyProtection="1">
      <alignment vertical="center" wrapText="1"/>
      <protection/>
    </xf>
    <xf numFmtId="164" fontId="3" fillId="0" borderId="62" xfId="63" applyNumberFormat="1" applyFont="1" applyFill="1" applyBorder="1" applyAlignment="1" applyProtection="1">
      <alignment vertical="center" wrapText="1"/>
      <protection/>
    </xf>
    <xf numFmtId="164" fontId="13" fillId="0" borderId="42" xfId="64" applyNumberFormat="1" applyFont="1" applyFill="1" applyBorder="1" applyAlignment="1">
      <alignment vertical="center" wrapText="1"/>
      <protection/>
    </xf>
    <xf numFmtId="0" fontId="9" fillId="0" borderId="0" xfId="55" applyFont="1" applyFill="1" applyAlignment="1">
      <alignment horizontal="center"/>
      <protection/>
    </xf>
    <xf numFmtId="0" fontId="3" fillId="0" borderId="0" xfId="64" applyFont="1" applyFill="1" applyBorder="1" applyAlignment="1" applyProtection="1">
      <alignment horizontal="right"/>
      <protection/>
    </xf>
    <xf numFmtId="0" fontId="2" fillId="0" borderId="0" xfId="55" applyFill="1" applyAlignment="1">
      <alignment horizontal="right"/>
      <protection/>
    </xf>
    <xf numFmtId="0" fontId="16" fillId="0" borderId="0" xfId="0" applyFont="1" applyFill="1" applyAlignment="1">
      <alignment horizontal="left"/>
    </xf>
    <xf numFmtId="0" fontId="0" fillId="0" borderId="0" xfId="0" applyAlignment="1">
      <alignment/>
    </xf>
    <xf numFmtId="0" fontId="3" fillId="0" borderId="11" xfId="64" applyFont="1" applyFill="1" applyBorder="1" applyAlignment="1" applyProtection="1">
      <alignment horizontal="right"/>
      <protection/>
    </xf>
    <xf numFmtId="0" fontId="14" fillId="0" borderId="0" xfId="0" applyFont="1" applyFill="1" applyAlignment="1">
      <alignment horizontal="right"/>
    </xf>
  </cellXfs>
  <cellStyles count="5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" xfId="55"/>
    <cellStyle name="Normál 2 2" xfId="56"/>
    <cellStyle name="Normál 3" xfId="57"/>
    <cellStyle name="Normál 3 2" xfId="58"/>
    <cellStyle name="Normál 4" xfId="59"/>
    <cellStyle name="Normál 4 2" xfId="60"/>
    <cellStyle name="Normál 5" xfId="61"/>
    <cellStyle name="Normal_KARSZJ3" xfId="62"/>
    <cellStyle name="Normál_KVRENMUNKA" xfId="63"/>
    <cellStyle name="Normál_Munka1" xfId="64"/>
    <cellStyle name="Összesen" xfId="65"/>
    <cellStyle name="Currency" xfId="66"/>
    <cellStyle name="Currency [0]" xfId="67"/>
    <cellStyle name="Rossz" xfId="68"/>
    <cellStyle name="Semleges" xfId="69"/>
    <cellStyle name="Számítás" xfId="70"/>
    <cellStyle name="Percen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2"/>
  <sheetViews>
    <sheetView tabSelected="1" zoomScalePageLayoutView="0" workbookViewId="0" topLeftCell="A1">
      <selection activeCell="M8" sqref="M8"/>
    </sheetView>
  </sheetViews>
  <sheetFormatPr defaultColWidth="9.140625" defaultRowHeight="15"/>
  <cols>
    <col min="1" max="1" width="4.57421875" style="0" customWidth="1"/>
    <col min="2" max="2" width="7.421875" style="0" customWidth="1"/>
    <col min="3" max="3" width="36.00390625" style="0" customWidth="1"/>
    <col min="4" max="4" width="14.28125" style="0" customWidth="1"/>
    <col min="5" max="5" width="12.28125" style="0" customWidth="1"/>
    <col min="6" max="6" width="11.28125" style="0" hidden="1" customWidth="1"/>
    <col min="7" max="7" width="1.28515625" style="0" hidden="1" customWidth="1"/>
    <col min="8" max="8" width="11.57421875" style="0" customWidth="1"/>
    <col min="9" max="9" width="12.7109375" style="0" customWidth="1"/>
    <col min="10" max="10" width="13.8515625" style="0" customWidth="1"/>
  </cols>
  <sheetData>
    <row r="1" spans="1:5" ht="15">
      <c r="A1" s="1"/>
      <c r="B1" s="1"/>
      <c r="C1" s="1"/>
      <c r="D1" s="405"/>
      <c r="E1" s="405"/>
    </row>
    <row r="2" spans="1:5" ht="15">
      <c r="A2" s="403" t="s">
        <v>177</v>
      </c>
      <c r="B2" s="403"/>
      <c r="C2" s="403"/>
      <c r="D2" s="403"/>
      <c r="E2" s="403"/>
    </row>
    <row r="3" spans="1:5" ht="15">
      <c r="A3" s="403" t="s">
        <v>242</v>
      </c>
      <c r="B3" s="403"/>
      <c r="C3" s="403"/>
      <c r="D3" s="403"/>
      <c r="E3" s="403"/>
    </row>
    <row r="4" spans="3:14" ht="15">
      <c r="C4" s="406" t="s">
        <v>280</v>
      </c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</row>
    <row r="5" spans="1:5" ht="15.75">
      <c r="A5" s="2" t="s">
        <v>0</v>
      </c>
      <c r="B5" s="2"/>
      <c r="C5" s="2"/>
      <c r="D5" s="2"/>
      <c r="E5" s="2"/>
    </row>
    <row r="6" spans="1:5" ht="16.5" thickBot="1">
      <c r="A6" s="6"/>
      <c r="B6" s="6"/>
      <c r="C6" s="2"/>
      <c r="D6" s="404" t="s">
        <v>1</v>
      </c>
      <c r="E6" s="404"/>
    </row>
    <row r="7" spans="1:10" ht="86.25" thickBot="1">
      <c r="A7" s="7" t="s">
        <v>2</v>
      </c>
      <c r="B7" s="308" t="s">
        <v>3</v>
      </c>
      <c r="C7" s="7" t="s">
        <v>4</v>
      </c>
      <c r="D7" s="3" t="s">
        <v>243</v>
      </c>
      <c r="E7" s="221" t="s">
        <v>244</v>
      </c>
      <c r="F7" s="289"/>
      <c r="G7" s="289"/>
      <c r="H7" s="289" t="s">
        <v>245</v>
      </c>
      <c r="I7" s="354" t="s">
        <v>246</v>
      </c>
      <c r="J7" s="290" t="s">
        <v>247</v>
      </c>
    </row>
    <row r="8" spans="1:10" ht="15.75" thickBot="1">
      <c r="A8" s="10">
        <v>1</v>
      </c>
      <c r="B8" s="222">
        <v>2</v>
      </c>
      <c r="C8" s="10">
        <v>3</v>
      </c>
      <c r="D8" s="12">
        <v>4</v>
      </c>
      <c r="E8" s="347">
        <v>5</v>
      </c>
      <c r="F8" s="291"/>
      <c r="G8" s="291"/>
      <c r="H8" s="291">
        <v>8</v>
      </c>
      <c r="I8" s="355">
        <v>9</v>
      </c>
      <c r="J8" s="292">
        <v>10</v>
      </c>
    </row>
    <row r="9" spans="1:10" ht="15">
      <c r="A9" s="14" t="s">
        <v>5</v>
      </c>
      <c r="B9" s="309" t="s">
        <v>6</v>
      </c>
      <c r="C9" s="284" t="s">
        <v>7</v>
      </c>
      <c r="D9" s="148"/>
      <c r="E9" s="333"/>
      <c r="F9" s="348"/>
      <c r="G9" s="348"/>
      <c r="H9" s="348"/>
      <c r="I9" s="356"/>
      <c r="J9" s="349"/>
    </row>
    <row r="10" spans="1:10" ht="15">
      <c r="A10" s="114" t="s">
        <v>8</v>
      </c>
      <c r="B10" s="310"/>
      <c r="C10" s="326" t="s">
        <v>9</v>
      </c>
      <c r="D10" s="149"/>
      <c r="E10" s="303"/>
      <c r="F10" s="295"/>
      <c r="G10" s="295"/>
      <c r="H10" s="295"/>
      <c r="I10" s="357"/>
      <c r="J10" s="296"/>
    </row>
    <row r="11" spans="1:10" ht="25.5">
      <c r="A11" s="114" t="s">
        <v>10</v>
      </c>
      <c r="B11" s="310"/>
      <c r="C11" s="276" t="s">
        <v>11</v>
      </c>
      <c r="D11" s="150"/>
      <c r="E11" s="223"/>
      <c r="F11" s="295"/>
      <c r="G11" s="295"/>
      <c r="H11" s="295"/>
      <c r="I11" s="357"/>
      <c r="J11" s="296">
        <f>SUM(D11:H11)</f>
        <v>0</v>
      </c>
    </row>
    <row r="12" spans="1:10" ht="15">
      <c r="A12" s="114" t="s">
        <v>12</v>
      </c>
      <c r="B12" s="310"/>
      <c r="C12" s="276" t="s">
        <v>13</v>
      </c>
      <c r="D12" s="150">
        <v>20571</v>
      </c>
      <c r="E12" s="223">
        <v>2000</v>
      </c>
      <c r="F12" s="295"/>
      <c r="G12" s="295"/>
      <c r="H12" s="295">
        <v>200</v>
      </c>
      <c r="I12" s="357">
        <v>3000</v>
      </c>
      <c r="J12" s="296">
        <f>SUM(D12:I12)</f>
        <v>25771</v>
      </c>
    </row>
    <row r="13" spans="1:10" ht="15">
      <c r="A13" s="114" t="s">
        <v>14</v>
      </c>
      <c r="B13" s="310"/>
      <c r="C13" s="276" t="s">
        <v>15</v>
      </c>
      <c r="D13" s="150"/>
      <c r="E13" s="223"/>
      <c r="F13" s="295"/>
      <c r="G13" s="295"/>
      <c r="H13" s="295"/>
      <c r="I13" s="357"/>
      <c r="J13" s="296">
        <f>SUM(D13:H13)</f>
        <v>0</v>
      </c>
    </row>
    <row r="14" spans="1:10" ht="15">
      <c r="A14" s="114"/>
      <c r="B14" s="311"/>
      <c r="C14" s="275" t="s">
        <v>17</v>
      </c>
      <c r="D14" s="218"/>
      <c r="E14" s="237"/>
      <c r="F14" s="295"/>
      <c r="G14" s="295"/>
      <c r="H14" s="295"/>
      <c r="I14" s="357"/>
      <c r="J14" s="296">
        <f>SUM(D14:H14)</f>
        <v>0</v>
      </c>
    </row>
    <row r="15" spans="1:10" ht="26.25" thickBot="1">
      <c r="A15" s="114" t="s">
        <v>16</v>
      </c>
      <c r="B15" s="312"/>
      <c r="C15" s="275" t="s">
        <v>227</v>
      </c>
      <c r="D15" s="218"/>
      <c r="E15" s="237"/>
      <c r="F15" s="297"/>
      <c r="G15" s="297"/>
      <c r="H15" s="297"/>
      <c r="I15" s="358"/>
      <c r="J15" s="298"/>
    </row>
    <row r="16" spans="1:10" ht="15.75" thickBot="1">
      <c r="A16" s="114" t="s">
        <v>18</v>
      </c>
      <c r="B16" s="313"/>
      <c r="C16" s="256" t="s">
        <v>19</v>
      </c>
      <c r="D16" s="152">
        <f>SUM(D11:D15)</f>
        <v>20571</v>
      </c>
      <c r="E16" s="232">
        <f>SUM(E11:E15)</f>
        <v>2000</v>
      </c>
      <c r="F16" s="232"/>
      <c r="G16" s="232"/>
      <c r="H16" s="232">
        <f>SUM(H11:H15)</f>
        <v>200</v>
      </c>
      <c r="I16" s="232">
        <f>SUM(I12:I15)</f>
        <v>3000</v>
      </c>
      <c r="J16" s="20">
        <f>SUM(J11:J15)</f>
        <v>25771</v>
      </c>
    </row>
    <row r="17" spans="1:10" ht="25.5">
      <c r="A17" s="114" t="s">
        <v>20</v>
      </c>
      <c r="B17" s="263"/>
      <c r="C17" s="284" t="s">
        <v>21</v>
      </c>
      <c r="D17" s="148"/>
      <c r="E17" s="333"/>
      <c r="F17" s="293"/>
      <c r="G17" s="293"/>
      <c r="H17" s="293"/>
      <c r="I17" s="359"/>
      <c r="J17" s="294"/>
    </row>
    <row r="18" spans="1:10" ht="15">
      <c r="A18" s="114" t="s">
        <v>22</v>
      </c>
      <c r="B18" s="51"/>
      <c r="C18" s="270" t="s">
        <v>23</v>
      </c>
      <c r="D18" s="145">
        <v>80000</v>
      </c>
      <c r="E18" s="226"/>
      <c r="F18" s="295"/>
      <c r="G18" s="295"/>
      <c r="H18" s="295"/>
      <c r="I18" s="357"/>
      <c r="J18" s="296">
        <f>SUM(D18:H18)</f>
        <v>80000</v>
      </c>
    </row>
    <row r="19" spans="1:10" ht="15">
      <c r="A19" s="114" t="s">
        <v>24</v>
      </c>
      <c r="B19" s="258"/>
      <c r="C19" s="271" t="s">
        <v>25</v>
      </c>
      <c r="D19" s="141">
        <v>8500</v>
      </c>
      <c r="E19" s="223"/>
      <c r="F19" s="295"/>
      <c r="G19" s="295"/>
      <c r="H19" s="295"/>
      <c r="I19" s="357"/>
      <c r="J19" s="296">
        <f>SUM(D19:H19)</f>
        <v>8500</v>
      </c>
    </row>
    <row r="20" spans="1:10" ht="26.25" thickBot="1">
      <c r="A20" s="114" t="s">
        <v>26</v>
      </c>
      <c r="B20" s="53"/>
      <c r="C20" s="273" t="s">
        <v>27</v>
      </c>
      <c r="D20" s="173">
        <v>2000</v>
      </c>
      <c r="E20" s="238"/>
      <c r="F20" s="297"/>
      <c r="G20" s="297"/>
      <c r="H20" s="297"/>
      <c r="I20" s="358"/>
      <c r="J20" s="298">
        <f>SUM(D20:H20)</f>
        <v>2000</v>
      </c>
    </row>
    <row r="21" spans="1:10" ht="26.25" thickBot="1">
      <c r="A21" s="114" t="s">
        <v>28</v>
      </c>
      <c r="B21" s="47"/>
      <c r="C21" s="327" t="s">
        <v>29</v>
      </c>
      <c r="D21" s="163">
        <f>SUM(D18:D20)</f>
        <v>90500</v>
      </c>
      <c r="E21" s="232">
        <f>SUM(E18:E20)</f>
        <v>0</v>
      </c>
      <c r="F21" s="300"/>
      <c r="G21" s="300"/>
      <c r="H21" s="300"/>
      <c r="I21" s="360"/>
      <c r="J21" s="302">
        <f>SUM(J18:J20)</f>
        <v>90500</v>
      </c>
    </row>
    <row r="22" spans="1:10" ht="26.25" thickBot="1">
      <c r="A22" s="114" t="s">
        <v>30</v>
      </c>
      <c r="B22" s="47"/>
      <c r="C22" s="277" t="s">
        <v>31</v>
      </c>
      <c r="D22" s="335">
        <f aca="true" t="shared" si="0" ref="D22:I22">SUM(D16+D21)</f>
        <v>111071</v>
      </c>
      <c r="E22" s="232">
        <f t="shared" si="0"/>
        <v>2000</v>
      </c>
      <c r="F22" s="232"/>
      <c r="G22" s="232"/>
      <c r="H22" s="232">
        <f t="shared" si="0"/>
        <v>200</v>
      </c>
      <c r="I22" s="232">
        <f t="shared" si="0"/>
        <v>3000</v>
      </c>
      <c r="J22" s="302">
        <f>J16+J21</f>
        <v>116271</v>
      </c>
    </row>
    <row r="23" spans="1:10" ht="15">
      <c r="A23" s="114" t="s">
        <v>32</v>
      </c>
      <c r="B23" s="314" t="s">
        <v>33</v>
      </c>
      <c r="C23" s="284" t="s">
        <v>34</v>
      </c>
      <c r="D23" s="243"/>
      <c r="E23" s="334"/>
      <c r="F23" s="293"/>
      <c r="G23" s="293"/>
      <c r="H23" s="293"/>
      <c r="I23" s="359"/>
      <c r="J23" s="294"/>
    </row>
    <row r="24" spans="1:10" ht="25.5">
      <c r="A24" s="114" t="s">
        <v>35</v>
      </c>
      <c r="B24" s="265"/>
      <c r="C24" s="326" t="s">
        <v>36</v>
      </c>
      <c r="D24" s="157"/>
      <c r="E24" s="228"/>
      <c r="F24" s="295"/>
      <c r="G24" s="295"/>
      <c r="H24" s="295"/>
      <c r="I24" s="357"/>
      <c r="J24" s="296"/>
    </row>
    <row r="25" spans="1:10" ht="15">
      <c r="A25" s="114" t="s">
        <v>37</v>
      </c>
      <c r="B25" s="258"/>
      <c r="C25" s="270" t="s">
        <v>38</v>
      </c>
      <c r="D25" s="150">
        <v>402692</v>
      </c>
      <c r="E25" s="223"/>
      <c r="F25" s="295"/>
      <c r="G25" s="295"/>
      <c r="H25" s="295"/>
      <c r="I25" s="357"/>
      <c r="J25" s="296">
        <f>SUM(D25:H25)</f>
        <v>402692</v>
      </c>
    </row>
    <row r="26" spans="1:10" ht="15">
      <c r="A26" s="114" t="s">
        <v>39</v>
      </c>
      <c r="B26" s="258"/>
      <c r="C26" s="271" t="s">
        <v>40</v>
      </c>
      <c r="D26" s="150"/>
      <c r="E26" s="246"/>
      <c r="F26" s="295"/>
      <c r="G26" s="295"/>
      <c r="H26" s="295"/>
      <c r="I26" s="357"/>
      <c r="J26" s="296">
        <f>SUM(D26:H26)</f>
        <v>0</v>
      </c>
    </row>
    <row r="27" spans="1:10" ht="25.5">
      <c r="A27" s="114" t="s">
        <v>41</v>
      </c>
      <c r="B27" s="258"/>
      <c r="C27" s="271" t="s">
        <v>42</v>
      </c>
      <c r="D27" s="150">
        <v>58000</v>
      </c>
      <c r="E27" s="223"/>
      <c r="F27" s="295"/>
      <c r="G27" s="295"/>
      <c r="H27" s="295"/>
      <c r="I27" s="357"/>
      <c r="J27" s="296">
        <f>SUM(D27:H27)</f>
        <v>58000</v>
      </c>
    </row>
    <row r="28" spans="1:10" ht="25.5">
      <c r="A28" s="114" t="s">
        <v>43</v>
      </c>
      <c r="B28" s="258"/>
      <c r="C28" s="273" t="s">
        <v>44</v>
      </c>
      <c r="D28" s="150">
        <v>9000</v>
      </c>
      <c r="E28" s="304"/>
      <c r="F28" s="295"/>
      <c r="G28" s="295"/>
      <c r="H28" s="295"/>
      <c r="I28" s="357"/>
      <c r="J28" s="296">
        <f>SUM(D28:I28)</f>
        <v>9000</v>
      </c>
    </row>
    <row r="29" spans="1:10" ht="15.75" thickBot="1">
      <c r="A29" s="114" t="s">
        <v>45</v>
      </c>
      <c r="B29" s="268"/>
      <c r="C29" s="273" t="s">
        <v>46</v>
      </c>
      <c r="D29" s="171"/>
      <c r="E29" s="336"/>
      <c r="F29" s="297"/>
      <c r="G29" s="297"/>
      <c r="H29" s="297"/>
      <c r="I29" s="358"/>
      <c r="J29" s="298"/>
    </row>
    <row r="30" spans="1:10" ht="26.25" thickBot="1">
      <c r="A30" s="114" t="s">
        <v>47</v>
      </c>
      <c r="B30" s="56"/>
      <c r="C30" s="277" t="s">
        <v>48</v>
      </c>
      <c r="D30" s="163">
        <f aca="true" t="shared" si="1" ref="D30:J30">SUM(D25:D29)</f>
        <v>469692</v>
      </c>
      <c r="E30" s="232">
        <f t="shared" si="1"/>
        <v>0</v>
      </c>
      <c r="F30" s="232"/>
      <c r="G30" s="232"/>
      <c r="H30" s="232">
        <f t="shared" si="1"/>
        <v>0</v>
      </c>
      <c r="I30" s="232">
        <f t="shared" si="1"/>
        <v>0</v>
      </c>
      <c r="J30" s="20">
        <f t="shared" si="1"/>
        <v>469692</v>
      </c>
    </row>
    <row r="31" spans="1:10" ht="15">
      <c r="A31" s="114" t="s">
        <v>49</v>
      </c>
      <c r="B31" s="263" t="s">
        <v>50</v>
      </c>
      <c r="C31" s="284" t="s">
        <v>51</v>
      </c>
      <c r="D31" s="148"/>
      <c r="E31" s="333"/>
      <c r="F31" s="293"/>
      <c r="G31" s="293"/>
      <c r="H31" s="293"/>
      <c r="I31" s="359"/>
      <c r="J31" s="294"/>
    </row>
    <row r="32" spans="1:10" ht="25.5">
      <c r="A32" s="114" t="s">
        <v>52</v>
      </c>
      <c r="B32" s="51"/>
      <c r="C32" s="270" t="s">
        <v>53</v>
      </c>
      <c r="D32" s="145">
        <v>6000</v>
      </c>
      <c r="E32" s="245"/>
      <c r="F32" s="295"/>
      <c r="G32" s="295"/>
      <c r="H32" s="295"/>
      <c r="I32" s="357"/>
      <c r="J32" s="296">
        <f>SUM(D32:H32)</f>
        <v>6000</v>
      </c>
    </row>
    <row r="33" spans="1:10" ht="25.5">
      <c r="A33" s="114" t="s">
        <v>54</v>
      </c>
      <c r="B33" s="258"/>
      <c r="C33" s="271" t="s">
        <v>55</v>
      </c>
      <c r="D33" s="141"/>
      <c r="E33" s="227"/>
      <c r="F33" s="295"/>
      <c r="G33" s="295"/>
      <c r="H33" s="295"/>
      <c r="I33" s="357"/>
      <c r="J33" s="296">
        <f>SUM(D33:H33)</f>
        <v>0</v>
      </c>
    </row>
    <row r="34" spans="1:10" ht="15.75" thickBot="1">
      <c r="A34" s="114" t="s">
        <v>56</v>
      </c>
      <c r="B34" s="56"/>
      <c r="C34" s="283" t="s">
        <v>57</v>
      </c>
      <c r="D34" s="159"/>
      <c r="E34" s="229"/>
      <c r="F34" s="297"/>
      <c r="G34" s="297"/>
      <c r="H34" s="297"/>
      <c r="I34" s="358"/>
      <c r="J34" s="298"/>
    </row>
    <row r="35" spans="1:10" ht="15.75" thickBot="1">
      <c r="A35" s="114" t="s">
        <v>58</v>
      </c>
      <c r="B35" s="47"/>
      <c r="C35" s="328" t="s">
        <v>59</v>
      </c>
      <c r="D35" s="160">
        <f aca="true" t="shared" si="2" ref="D35:J35">SUM(D32:D34)</f>
        <v>6000</v>
      </c>
      <c r="E35" s="232">
        <f t="shared" si="2"/>
        <v>0</v>
      </c>
      <c r="F35" s="232"/>
      <c r="G35" s="232"/>
      <c r="H35" s="232">
        <f t="shared" si="2"/>
        <v>0</v>
      </c>
      <c r="I35" s="232">
        <f t="shared" si="2"/>
        <v>0</v>
      </c>
      <c r="J35" s="302">
        <f t="shared" si="2"/>
        <v>6000</v>
      </c>
    </row>
    <row r="36" spans="1:10" ht="15">
      <c r="A36" s="114" t="s">
        <v>60</v>
      </c>
      <c r="B36" s="48" t="s">
        <v>61</v>
      </c>
      <c r="C36" s="329" t="s">
        <v>62</v>
      </c>
      <c r="D36" s="145"/>
      <c r="E36" s="226"/>
      <c r="F36" s="293"/>
      <c r="G36" s="293"/>
      <c r="H36" s="293"/>
      <c r="I36" s="359"/>
      <c r="J36" s="294"/>
    </row>
    <row r="37" spans="1:10" ht="15">
      <c r="A37" s="114" t="s">
        <v>63</v>
      </c>
      <c r="B37" s="51"/>
      <c r="C37" s="329" t="s">
        <v>64</v>
      </c>
      <c r="D37" s="145">
        <v>113749</v>
      </c>
      <c r="E37" s="226">
        <v>3000</v>
      </c>
      <c r="F37" s="295"/>
      <c r="G37" s="295"/>
      <c r="H37" s="295"/>
      <c r="I37" s="357"/>
      <c r="J37" s="296">
        <f>SUM(D37:I37)</f>
        <v>116749</v>
      </c>
    </row>
    <row r="38" spans="1:10" ht="15">
      <c r="A38" s="114" t="s">
        <v>65</v>
      </c>
      <c r="B38" s="51"/>
      <c r="C38" s="329" t="s">
        <v>66</v>
      </c>
      <c r="D38" s="161">
        <v>13632</v>
      </c>
      <c r="E38" s="230"/>
      <c r="F38" s="295"/>
      <c r="G38" s="295"/>
      <c r="H38" s="295"/>
      <c r="I38" s="357"/>
      <c r="J38" s="296">
        <f>SUM(D38:H38)</f>
        <v>13632</v>
      </c>
    </row>
    <row r="39" spans="1:10" ht="15.75" thickBot="1">
      <c r="A39" s="114" t="s">
        <v>67</v>
      </c>
      <c r="B39" s="53"/>
      <c r="C39" s="337" t="s">
        <v>68</v>
      </c>
      <c r="D39" s="159">
        <v>1020532</v>
      </c>
      <c r="E39" s="229"/>
      <c r="F39" s="297"/>
      <c r="G39" s="297"/>
      <c r="H39" s="297"/>
      <c r="I39" s="358"/>
      <c r="J39" s="298">
        <f>SUM(D39:I39)</f>
        <v>1020532</v>
      </c>
    </row>
    <row r="40" spans="1:10" ht="15.75" thickBot="1">
      <c r="A40" s="114" t="s">
        <v>69</v>
      </c>
      <c r="B40" s="56"/>
      <c r="C40" s="338" t="s">
        <v>70</v>
      </c>
      <c r="D40" s="163">
        <f>SUM(D37+D39)</f>
        <v>1134281</v>
      </c>
      <c r="E40" s="232">
        <f>SUM(E37:E39)</f>
        <v>3000</v>
      </c>
      <c r="F40" s="232"/>
      <c r="G40" s="232"/>
      <c r="H40" s="232"/>
      <c r="I40" s="232">
        <f>SUM(I37:I39)</f>
        <v>0</v>
      </c>
      <c r="J40" s="232">
        <f>J37+J39</f>
        <v>1137281</v>
      </c>
    </row>
    <row r="41" spans="1:10" ht="15.75" thickBot="1">
      <c r="A41" s="114" t="s">
        <v>71</v>
      </c>
      <c r="B41" s="260" t="s">
        <v>72</v>
      </c>
      <c r="C41" s="256" t="s">
        <v>73</v>
      </c>
      <c r="D41" s="162"/>
      <c r="E41" s="244"/>
      <c r="F41" s="300"/>
      <c r="G41" s="300"/>
      <c r="H41" s="300"/>
      <c r="I41" s="360"/>
      <c r="J41" s="301"/>
    </row>
    <row r="42" spans="1:10" ht="25.5">
      <c r="A42" s="114" t="s">
        <v>74</v>
      </c>
      <c r="B42" s="315"/>
      <c r="C42" s="330" t="s">
        <v>75</v>
      </c>
      <c r="D42" s="145"/>
      <c r="E42" s="305"/>
      <c r="F42" s="293"/>
      <c r="G42" s="293"/>
      <c r="H42" s="293"/>
      <c r="I42" s="359"/>
      <c r="J42" s="294"/>
    </row>
    <row r="43" spans="1:10" ht="26.25" thickBot="1">
      <c r="A43" s="114" t="s">
        <v>76</v>
      </c>
      <c r="B43" s="316"/>
      <c r="C43" s="339" t="s">
        <v>77</v>
      </c>
      <c r="D43" s="159">
        <v>3310</v>
      </c>
      <c r="E43" s="237"/>
      <c r="F43" s="297"/>
      <c r="G43" s="297"/>
      <c r="H43" s="297"/>
      <c r="I43" s="358"/>
      <c r="J43" s="298">
        <f>SUM(D43:H43)</f>
        <v>3310</v>
      </c>
    </row>
    <row r="44" spans="1:10" ht="15.75" thickBot="1">
      <c r="A44" s="114" t="s">
        <v>78</v>
      </c>
      <c r="B44" s="317"/>
      <c r="C44" s="331" t="s">
        <v>79</v>
      </c>
      <c r="D44" s="163">
        <f>SUM(D42:D43)</f>
        <v>3310</v>
      </c>
      <c r="E44" s="232">
        <f>SUM(E43)</f>
        <v>0</v>
      </c>
      <c r="F44" s="232"/>
      <c r="G44" s="232"/>
      <c r="H44" s="232">
        <f>SUM(G43)</f>
        <v>0</v>
      </c>
      <c r="I44" s="232"/>
      <c r="J44" s="20">
        <f>SUM(J43)</f>
        <v>3310</v>
      </c>
    </row>
    <row r="45" spans="1:10" ht="15">
      <c r="A45" s="114" t="s">
        <v>80</v>
      </c>
      <c r="B45" s="265" t="s">
        <v>81</v>
      </c>
      <c r="C45" s="332" t="s">
        <v>82</v>
      </c>
      <c r="D45" s="157"/>
      <c r="E45" s="228"/>
      <c r="F45" s="293"/>
      <c r="G45" s="293"/>
      <c r="H45" s="293"/>
      <c r="I45" s="359"/>
      <c r="J45" s="294"/>
    </row>
    <row r="46" spans="1:10" ht="15">
      <c r="A46" s="114" t="s">
        <v>83</v>
      </c>
      <c r="B46" s="267"/>
      <c r="C46" s="276" t="s">
        <v>84</v>
      </c>
      <c r="D46" s="150"/>
      <c r="E46" s="223"/>
      <c r="F46" s="295"/>
      <c r="G46" s="295"/>
      <c r="H46" s="295"/>
      <c r="I46" s="357"/>
      <c r="J46" s="296">
        <f>SUM(D46:I46)</f>
        <v>0</v>
      </c>
    </row>
    <row r="47" spans="1:10" ht="15.75" thickBot="1">
      <c r="A47" s="114" t="s">
        <v>85</v>
      </c>
      <c r="B47" s="318"/>
      <c r="C47" s="288" t="s">
        <v>86</v>
      </c>
      <c r="D47" s="171"/>
      <c r="E47" s="237">
        <f>SUM(D47)</f>
        <v>0</v>
      </c>
      <c r="F47" s="297"/>
      <c r="G47" s="297"/>
      <c r="H47" s="297"/>
      <c r="I47" s="358"/>
      <c r="J47" s="298"/>
    </row>
    <row r="48" spans="1:10" ht="26.25" thickBot="1">
      <c r="A48" s="114" t="s">
        <v>87</v>
      </c>
      <c r="B48" s="265"/>
      <c r="C48" s="331" t="s">
        <v>88</v>
      </c>
      <c r="D48" s="163">
        <f>SUM(D46:D47)</f>
        <v>0</v>
      </c>
      <c r="E48" s="232"/>
      <c r="F48" s="300"/>
      <c r="G48" s="300"/>
      <c r="H48" s="300"/>
      <c r="I48" s="360"/>
      <c r="J48" s="301">
        <f>SUM(J46:J47)</f>
        <v>0</v>
      </c>
    </row>
    <row r="49" spans="1:10" ht="15.75" thickBot="1">
      <c r="A49" s="114" t="s">
        <v>89</v>
      </c>
      <c r="B49" s="260"/>
      <c r="C49" s="368" t="s">
        <v>90</v>
      </c>
      <c r="D49" s="89">
        <f>SUM(D22+D30+D35+D40+D44+D48)</f>
        <v>1724354</v>
      </c>
      <c r="E49" s="369">
        <f>SUM(E22+E30+E35+E40+F44+E48)</f>
        <v>5000</v>
      </c>
      <c r="F49" s="369"/>
      <c r="G49" s="369"/>
      <c r="H49" s="369">
        <f>H22</f>
        <v>200</v>
      </c>
      <c r="I49" s="369">
        <f>I22+I40</f>
        <v>3000</v>
      </c>
      <c r="J49" s="369">
        <f>SUM(J22+J30+J35+J40+J44+J48)</f>
        <v>1732554</v>
      </c>
    </row>
    <row r="50" spans="1:10" ht="15.75" thickBot="1">
      <c r="A50" s="114"/>
      <c r="B50" s="266" t="s">
        <v>92</v>
      </c>
      <c r="C50" s="370" t="s">
        <v>239</v>
      </c>
      <c r="D50" s="165">
        <v>6364</v>
      </c>
      <c r="E50" s="371"/>
      <c r="F50" s="371"/>
      <c r="G50" s="371"/>
      <c r="H50" s="371"/>
      <c r="I50" s="371"/>
      <c r="J50" s="371">
        <f>SUM(D50:I50)</f>
        <v>6364</v>
      </c>
    </row>
    <row r="51" spans="1:10" ht="25.5">
      <c r="A51" s="114" t="s">
        <v>91</v>
      </c>
      <c r="B51" s="266" t="s">
        <v>105</v>
      </c>
      <c r="C51" s="286" t="s">
        <v>93</v>
      </c>
      <c r="D51" s="168"/>
      <c r="E51" s="235"/>
      <c r="F51" s="293"/>
      <c r="G51" s="293"/>
      <c r="H51" s="293"/>
      <c r="I51" s="359"/>
      <c r="J51" s="294"/>
    </row>
    <row r="52" spans="1:10" ht="15">
      <c r="A52" s="114" t="s">
        <v>94</v>
      </c>
      <c r="B52" s="267"/>
      <c r="C52" s="276" t="s">
        <v>95</v>
      </c>
      <c r="D52" s="164">
        <v>110124</v>
      </c>
      <c r="E52" s="233"/>
      <c r="F52" s="295"/>
      <c r="G52" s="295"/>
      <c r="H52" s="295"/>
      <c r="I52" s="357"/>
      <c r="J52" s="296">
        <f>SUM(D52:I52)</f>
        <v>110124</v>
      </c>
    </row>
    <row r="53" spans="1:10" ht="15">
      <c r="A53" s="114" t="s">
        <v>96</v>
      </c>
      <c r="B53" s="267"/>
      <c r="C53" s="276" t="s">
        <v>97</v>
      </c>
      <c r="D53" s="165"/>
      <c r="E53" s="306"/>
      <c r="F53" s="295"/>
      <c r="G53" s="295"/>
      <c r="H53" s="295"/>
      <c r="I53" s="357"/>
      <c r="J53" s="296"/>
    </row>
    <row r="54" spans="1:10" ht="15.75" thickBot="1">
      <c r="A54" s="114" t="s">
        <v>98</v>
      </c>
      <c r="B54" s="319"/>
      <c r="C54" s="288" t="s">
        <v>99</v>
      </c>
      <c r="D54" s="350"/>
      <c r="E54" s="341"/>
      <c r="F54" s="297"/>
      <c r="G54" s="297"/>
      <c r="H54" s="297"/>
      <c r="I54" s="358"/>
      <c r="J54" s="298">
        <f>SUM(D54:H54)</f>
        <v>0</v>
      </c>
    </row>
    <row r="55" spans="1:10" ht="15.75" thickBot="1">
      <c r="A55" s="114" t="s">
        <v>100</v>
      </c>
      <c r="B55" s="260"/>
      <c r="C55" s="256" t="s">
        <v>101</v>
      </c>
      <c r="D55" s="162">
        <f>D52</f>
        <v>110124</v>
      </c>
      <c r="E55" s="231">
        <f>SUM(E52:E54)</f>
        <v>0</v>
      </c>
      <c r="F55" s="231"/>
      <c r="G55" s="231"/>
      <c r="H55" s="231">
        <f>SUM(H52:H54)</f>
        <v>0</v>
      </c>
      <c r="I55" s="231"/>
      <c r="J55" s="69">
        <f>SUM(J52:J54)</f>
        <v>110124</v>
      </c>
    </row>
    <row r="56" spans="1:10" ht="25.5">
      <c r="A56" s="114" t="s">
        <v>102</v>
      </c>
      <c r="B56" s="265"/>
      <c r="C56" s="286" t="s">
        <v>103</v>
      </c>
      <c r="D56" s="168"/>
      <c r="E56" s="235"/>
      <c r="F56" s="293"/>
      <c r="G56" s="293"/>
      <c r="H56" s="293"/>
      <c r="I56" s="359"/>
      <c r="J56" s="294"/>
    </row>
    <row r="57" spans="1:10" ht="15">
      <c r="A57" s="114" t="s">
        <v>104</v>
      </c>
      <c r="B57" s="267" t="s">
        <v>114</v>
      </c>
      <c r="C57" s="326" t="s">
        <v>106</v>
      </c>
      <c r="D57" s="165"/>
      <c r="E57" s="234"/>
      <c r="F57" s="295"/>
      <c r="G57" s="295"/>
      <c r="H57" s="295"/>
      <c r="I57" s="357"/>
      <c r="J57" s="296"/>
    </row>
    <row r="58" spans="1:10" ht="15">
      <c r="A58" s="114" t="s">
        <v>107</v>
      </c>
      <c r="B58" s="267"/>
      <c r="C58" s="276" t="s">
        <v>108</v>
      </c>
      <c r="D58" s="165"/>
      <c r="E58" s="306"/>
      <c r="F58" s="295"/>
      <c r="G58" s="295"/>
      <c r="H58" s="295"/>
      <c r="I58" s="357"/>
      <c r="J58" s="296"/>
    </row>
    <row r="59" spans="1:10" ht="15.75" thickBot="1">
      <c r="A59" s="114" t="s">
        <v>109</v>
      </c>
      <c r="B59" s="319"/>
      <c r="C59" s="288" t="s">
        <v>110</v>
      </c>
      <c r="D59" s="340"/>
      <c r="E59" s="342"/>
      <c r="F59" s="297"/>
      <c r="G59" s="297"/>
      <c r="H59" s="297"/>
      <c r="I59" s="358"/>
      <c r="J59" s="298"/>
    </row>
    <row r="60" spans="1:10" ht="26.25" thickBot="1">
      <c r="A60" s="114" t="s">
        <v>111</v>
      </c>
      <c r="B60" s="281"/>
      <c r="C60" s="256" t="s">
        <v>112</v>
      </c>
      <c r="D60" s="162"/>
      <c r="E60" s="343"/>
      <c r="F60" s="300"/>
      <c r="G60" s="300"/>
      <c r="H60" s="300"/>
      <c r="I60" s="360"/>
      <c r="J60" s="301"/>
    </row>
    <row r="61" spans="1:10" ht="15">
      <c r="A61" s="114" t="s">
        <v>113</v>
      </c>
      <c r="B61" s="265" t="s">
        <v>121</v>
      </c>
      <c r="C61" s="286" t="s">
        <v>115</v>
      </c>
      <c r="D61" s="168"/>
      <c r="E61" s="235"/>
      <c r="F61" s="293"/>
      <c r="G61" s="293"/>
      <c r="H61" s="293"/>
      <c r="I61" s="359"/>
      <c r="J61" s="294"/>
    </row>
    <row r="62" spans="1:10" ht="15">
      <c r="A62" s="114" t="s">
        <v>116</v>
      </c>
      <c r="B62" s="267"/>
      <c r="C62" s="276" t="s">
        <v>108</v>
      </c>
      <c r="D62" s="165"/>
      <c r="E62" s="306"/>
      <c r="F62" s="295"/>
      <c r="G62" s="295"/>
      <c r="H62" s="295"/>
      <c r="I62" s="357"/>
      <c r="J62" s="296"/>
    </row>
    <row r="63" spans="1:10" ht="15.75" thickBot="1">
      <c r="A63" s="114" t="s">
        <v>117</v>
      </c>
      <c r="B63" s="281"/>
      <c r="C63" s="275" t="s">
        <v>110</v>
      </c>
      <c r="D63" s="168"/>
      <c r="E63" s="307"/>
      <c r="F63" s="297"/>
      <c r="G63" s="297"/>
      <c r="H63" s="297"/>
      <c r="I63" s="358"/>
      <c r="J63" s="298"/>
    </row>
    <row r="64" spans="1:10" ht="26.25" thickBot="1">
      <c r="A64" s="114" t="s">
        <v>118</v>
      </c>
      <c r="B64" s="281"/>
      <c r="C64" s="256" t="s">
        <v>119</v>
      </c>
      <c r="D64" s="162"/>
      <c r="E64" s="343"/>
      <c r="F64" s="300"/>
      <c r="G64" s="300"/>
      <c r="H64" s="300"/>
      <c r="I64" s="360"/>
      <c r="J64" s="301"/>
    </row>
    <row r="65" spans="1:10" ht="15.75" thickBot="1">
      <c r="A65" s="114" t="s">
        <v>120</v>
      </c>
      <c r="B65" s="265" t="s">
        <v>251</v>
      </c>
      <c r="C65" s="331" t="s">
        <v>122</v>
      </c>
      <c r="D65" s="162"/>
      <c r="E65" s="231"/>
      <c r="F65" s="300"/>
      <c r="G65" s="300"/>
      <c r="H65" s="300"/>
      <c r="I65" s="360"/>
      <c r="J65" s="301"/>
    </row>
    <row r="66" spans="1:10" ht="15">
      <c r="A66" s="114" t="s">
        <v>123</v>
      </c>
      <c r="B66" s="314"/>
      <c r="C66" s="284" t="s">
        <v>124</v>
      </c>
      <c r="D66" s="344"/>
      <c r="E66" s="345"/>
      <c r="F66" s="293"/>
      <c r="G66" s="293"/>
      <c r="H66" s="293"/>
      <c r="I66" s="359"/>
      <c r="J66" s="294">
        <f>SUM(D66:I66)</f>
        <v>0</v>
      </c>
    </row>
    <row r="67" spans="1:10" ht="15">
      <c r="A67" s="114" t="s">
        <v>125</v>
      </c>
      <c r="B67" s="320"/>
      <c r="C67" s="276" t="s">
        <v>126</v>
      </c>
      <c r="D67" s="164">
        <v>21968</v>
      </c>
      <c r="E67" s="233"/>
      <c r="F67" s="295"/>
      <c r="G67" s="295"/>
      <c r="H67" s="295"/>
      <c r="I67" s="357"/>
      <c r="J67" s="296">
        <f>SUM(D67:H67)</f>
        <v>21968</v>
      </c>
    </row>
    <row r="68" spans="1:10" ht="15">
      <c r="A68" s="114" t="s">
        <v>127</v>
      </c>
      <c r="B68" s="265"/>
      <c r="C68" s="275" t="s">
        <v>128</v>
      </c>
      <c r="D68" s="170"/>
      <c r="E68" s="307"/>
      <c r="F68" s="295"/>
      <c r="G68" s="295"/>
      <c r="H68" s="295"/>
      <c r="I68" s="357"/>
      <c r="J68" s="296"/>
    </row>
    <row r="69" spans="1:10" ht="15">
      <c r="A69" s="114" t="s">
        <v>129</v>
      </c>
      <c r="B69" s="321"/>
      <c r="C69" s="273" t="s">
        <v>130</v>
      </c>
      <c r="D69" s="171"/>
      <c r="E69" s="229"/>
      <c r="F69" s="295"/>
      <c r="G69" s="295"/>
      <c r="H69" s="295"/>
      <c r="I69" s="357"/>
      <c r="J69" s="296"/>
    </row>
    <row r="70" spans="1:10" ht="15">
      <c r="A70" s="114" t="s">
        <v>131</v>
      </c>
      <c r="B70" s="322"/>
      <c r="C70" s="276" t="s">
        <v>132</v>
      </c>
      <c r="D70" s="150"/>
      <c r="E70" s="227"/>
      <c r="F70" s="295"/>
      <c r="G70" s="295"/>
      <c r="H70" s="295"/>
      <c r="I70" s="357"/>
      <c r="J70" s="296"/>
    </row>
    <row r="71" spans="1:10" ht="15.75" thickBot="1">
      <c r="A71" s="114" t="s">
        <v>133</v>
      </c>
      <c r="B71" s="323"/>
      <c r="C71" s="275" t="s">
        <v>134</v>
      </c>
      <c r="D71" s="218"/>
      <c r="E71" s="346"/>
      <c r="F71" s="297"/>
      <c r="G71" s="297"/>
      <c r="H71" s="297"/>
      <c r="I71" s="358"/>
      <c r="J71" s="298"/>
    </row>
    <row r="72" spans="1:10" ht="15.75" thickBot="1">
      <c r="A72" s="114" t="s">
        <v>135</v>
      </c>
      <c r="B72" s="317"/>
      <c r="C72" s="277" t="s">
        <v>136</v>
      </c>
      <c r="D72" s="163">
        <f>SUM(D66:D71)</f>
        <v>21968</v>
      </c>
      <c r="E72" s="232">
        <f>SUM(E67:E71)</f>
        <v>0</v>
      </c>
      <c r="F72" s="232"/>
      <c r="G72" s="232"/>
      <c r="H72" s="232">
        <f>SUM(H67:H71)</f>
        <v>0</v>
      </c>
      <c r="I72" s="232"/>
      <c r="J72" s="20">
        <f>SUM(J66:J71)</f>
        <v>21968</v>
      </c>
    </row>
    <row r="73" spans="1:10" ht="15.75" thickBot="1">
      <c r="A73" s="114" t="s">
        <v>137</v>
      </c>
      <c r="B73" s="324"/>
      <c r="C73" s="286" t="s">
        <v>236</v>
      </c>
      <c r="D73" s="157">
        <v>-190345</v>
      </c>
      <c r="E73" s="228">
        <v>173250</v>
      </c>
      <c r="F73" s="351"/>
      <c r="G73" s="351"/>
      <c r="H73" s="351">
        <v>9154</v>
      </c>
      <c r="I73" s="361">
        <v>7941</v>
      </c>
      <c r="J73" s="352">
        <f>SUM(D73:I73)</f>
        <v>0</v>
      </c>
    </row>
    <row r="74" spans="1:10" ht="15.75" thickBot="1">
      <c r="A74" s="114" t="s">
        <v>138</v>
      </c>
      <c r="B74" s="325"/>
      <c r="C74" s="331" t="s">
        <v>139</v>
      </c>
      <c r="D74" s="162">
        <f>SUM(D49+D50+D55+D72+D73)</f>
        <v>1672465</v>
      </c>
      <c r="E74" s="244">
        <f>SUM(E49+E55+E72+E73)</f>
        <v>178250</v>
      </c>
      <c r="F74" s="244"/>
      <c r="G74" s="244"/>
      <c r="H74" s="244">
        <f>SUM(H49+H55+H72+H73)</f>
        <v>9354</v>
      </c>
      <c r="I74" s="244">
        <f>SUM(I49+I55+I72+I73)</f>
        <v>10941</v>
      </c>
      <c r="J74" s="22">
        <f>SUM(J49+J55+J72+J73+J50)</f>
        <v>1871010</v>
      </c>
    </row>
    <row r="75" spans="1:5" ht="15.75">
      <c r="A75" s="76"/>
      <c r="B75" s="76"/>
      <c r="C75" s="77"/>
      <c r="D75" s="4"/>
      <c r="E75" s="4"/>
    </row>
    <row r="76" spans="1:5" ht="15.75">
      <c r="A76" s="76"/>
      <c r="B76" s="76"/>
      <c r="C76" s="77"/>
      <c r="D76" s="4"/>
      <c r="E76" s="4"/>
    </row>
    <row r="77" spans="1:5" ht="15.75">
      <c r="A77" s="76"/>
      <c r="B77" s="76"/>
      <c r="C77" s="77"/>
      <c r="D77" s="4"/>
      <c r="E77" s="4"/>
    </row>
    <row r="78" spans="1:5" ht="15">
      <c r="A78" s="1"/>
      <c r="B78" s="1"/>
      <c r="C78" s="1"/>
      <c r="D78" s="405"/>
      <c r="E78" s="405"/>
    </row>
    <row r="79" spans="1:5" ht="15">
      <c r="A79" s="403" t="s">
        <v>226</v>
      </c>
      <c r="B79" s="403"/>
      <c r="C79" s="403"/>
      <c r="D79" s="403"/>
      <c r="E79" s="403"/>
    </row>
    <row r="80" spans="1:5" ht="15">
      <c r="A80" s="403" t="s">
        <v>242</v>
      </c>
      <c r="B80" s="403"/>
      <c r="C80" s="403"/>
      <c r="D80" s="403"/>
      <c r="E80" s="403"/>
    </row>
    <row r="81" spans="1:5" ht="15.75">
      <c r="A81" s="5"/>
      <c r="B81" s="5"/>
      <c r="C81" s="5"/>
      <c r="D81" s="5"/>
      <c r="E81" s="5"/>
    </row>
    <row r="82" spans="1:5" ht="15.75">
      <c r="A82" s="2" t="s">
        <v>140</v>
      </c>
      <c r="B82" s="2"/>
      <c r="C82" s="2"/>
      <c r="D82" s="2"/>
      <c r="E82" s="2"/>
    </row>
    <row r="83" spans="1:5" ht="16.5" thickBot="1">
      <c r="A83" s="6"/>
      <c r="B83" s="2"/>
      <c r="C83" s="2"/>
      <c r="D83" s="404" t="s">
        <v>1</v>
      </c>
      <c r="E83" s="404"/>
    </row>
    <row r="84" spans="1:10" ht="86.25" thickBot="1">
      <c r="A84" s="251" t="s">
        <v>141</v>
      </c>
      <c r="B84" s="251" t="s">
        <v>142</v>
      </c>
      <c r="C84" s="7" t="s">
        <v>143</v>
      </c>
      <c r="D84" s="3" t="s">
        <v>248</v>
      </c>
      <c r="E84" s="221" t="s">
        <v>244</v>
      </c>
      <c r="F84" s="289"/>
      <c r="G84" s="289"/>
      <c r="H84" s="289" t="s">
        <v>245</v>
      </c>
      <c r="I84" s="354" t="s">
        <v>246</v>
      </c>
      <c r="J84" s="290" t="s">
        <v>247</v>
      </c>
    </row>
    <row r="85" spans="1:10" ht="15.75" thickBot="1">
      <c r="A85" s="10">
        <v>1</v>
      </c>
      <c r="B85" s="254">
        <v>2</v>
      </c>
      <c r="C85" s="10">
        <v>3</v>
      </c>
      <c r="D85" s="12">
        <v>4</v>
      </c>
      <c r="E85" s="222">
        <v>5</v>
      </c>
      <c r="F85" s="291"/>
      <c r="G85" s="291"/>
      <c r="H85" s="291">
        <v>8</v>
      </c>
      <c r="I85" s="355">
        <v>9</v>
      </c>
      <c r="J85" s="292">
        <v>10</v>
      </c>
    </row>
    <row r="86" spans="1:10" ht="15.75" thickBot="1">
      <c r="A86" s="115" t="s">
        <v>5</v>
      </c>
      <c r="B86" s="255" t="s">
        <v>6</v>
      </c>
      <c r="C86" s="256" t="s">
        <v>144</v>
      </c>
      <c r="D86" s="162"/>
      <c r="E86" s="244"/>
      <c r="F86" s="252"/>
      <c r="G86" s="252"/>
      <c r="H86" s="252"/>
      <c r="I86" s="353"/>
      <c r="J86" s="253"/>
    </row>
    <row r="87" spans="1:10" ht="15">
      <c r="A87" s="116" t="s">
        <v>8</v>
      </c>
      <c r="B87" s="257"/>
      <c r="C87" s="270" t="s">
        <v>145</v>
      </c>
      <c r="D87" s="145">
        <v>84763</v>
      </c>
      <c r="E87" s="245">
        <v>74640</v>
      </c>
      <c r="F87" s="293"/>
      <c r="G87" s="293"/>
      <c r="H87" s="293">
        <v>4925</v>
      </c>
      <c r="I87" s="359">
        <v>6776</v>
      </c>
      <c r="J87" s="294">
        <f>SUM(D87:I87)</f>
        <v>171104</v>
      </c>
    </row>
    <row r="88" spans="1:10" ht="15">
      <c r="A88" s="116" t="s">
        <v>10</v>
      </c>
      <c r="B88" s="258"/>
      <c r="C88" s="271" t="s">
        <v>146</v>
      </c>
      <c r="D88" s="141">
        <v>22707</v>
      </c>
      <c r="E88" s="223">
        <v>19188</v>
      </c>
      <c r="F88" s="295"/>
      <c r="G88" s="295"/>
      <c r="H88" s="295">
        <v>1297</v>
      </c>
      <c r="I88" s="357">
        <v>1765</v>
      </c>
      <c r="J88" s="296">
        <f>SUM(D88:I88)</f>
        <v>44957</v>
      </c>
    </row>
    <row r="89" spans="1:10" ht="15">
      <c r="A89" s="116" t="s">
        <v>12</v>
      </c>
      <c r="B89" s="258"/>
      <c r="C89" s="271" t="s">
        <v>147</v>
      </c>
      <c r="D89" s="159">
        <v>174746</v>
      </c>
      <c r="E89" s="237">
        <v>13000</v>
      </c>
      <c r="F89" s="295"/>
      <c r="G89" s="295"/>
      <c r="H89" s="295">
        <v>2967</v>
      </c>
      <c r="I89" s="357">
        <v>2400</v>
      </c>
      <c r="J89" s="296">
        <f>SUM(D89:I89)</f>
        <v>193113</v>
      </c>
    </row>
    <row r="90" spans="1:10" ht="15">
      <c r="A90" s="116" t="s">
        <v>14</v>
      </c>
      <c r="B90" s="258"/>
      <c r="C90" s="271" t="s">
        <v>148</v>
      </c>
      <c r="D90" s="159" t="s">
        <v>254</v>
      </c>
      <c r="E90" s="237"/>
      <c r="F90" s="295"/>
      <c r="G90" s="295"/>
      <c r="H90" s="295"/>
      <c r="I90" s="357"/>
      <c r="J90" s="296">
        <f>SUM(D90:H90)</f>
        <v>0</v>
      </c>
    </row>
    <row r="91" spans="1:10" ht="15">
      <c r="A91" s="116" t="s">
        <v>16</v>
      </c>
      <c r="B91" s="258"/>
      <c r="C91" s="271" t="s">
        <v>149</v>
      </c>
      <c r="D91" s="159">
        <v>270632</v>
      </c>
      <c r="E91" s="237"/>
      <c r="F91" s="295"/>
      <c r="G91" s="295"/>
      <c r="H91" s="295"/>
      <c r="I91" s="357"/>
      <c r="J91" s="296">
        <f>SUM(D91:H91)</f>
        <v>270632</v>
      </c>
    </row>
    <row r="92" spans="1:10" ht="15">
      <c r="A92" s="116" t="s">
        <v>18</v>
      </c>
      <c r="B92" s="56"/>
      <c r="C92" s="272" t="s">
        <v>150</v>
      </c>
      <c r="D92" s="159">
        <v>9500</v>
      </c>
      <c r="E92" s="237">
        <v>422</v>
      </c>
      <c r="F92" s="295"/>
      <c r="G92" s="295"/>
      <c r="H92" s="295"/>
      <c r="I92" s="357"/>
      <c r="J92" s="296">
        <f>SUM(D92:H92)</f>
        <v>9922</v>
      </c>
    </row>
    <row r="93" spans="1:10" ht="15">
      <c r="A93" s="116" t="s">
        <v>20</v>
      </c>
      <c r="B93" s="258"/>
      <c r="C93" s="271" t="s">
        <v>151</v>
      </c>
      <c r="D93" s="159"/>
      <c r="E93" s="237"/>
      <c r="F93" s="295"/>
      <c r="G93" s="295"/>
      <c r="H93" s="295"/>
      <c r="I93" s="357"/>
      <c r="J93" s="296">
        <f>SUM(D93:H93)</f>
        <v>0</v>
      </c>
    </row>
    <row r="94" spans="1:10" ht="15">
      <c r="A94" s="116"/>
      <c r="B94" s="259"/>
      <c r="C94" s="273" t="s">
        <v>228</v>
      </c>
      <c r="D94" s="159"/>
      <c r="E94" s="237"/>
      <c r="F94" s="295"/>
      <c r="G94" s="295"/>
      <c r="H94" s="295"/>
      <c r="I94" s="357"/>
      <c r="J94" s="296">
        <f>SUM(D94:H94)</f>
        <v>0</v>
      </c>
    </row>
    <row r="95" spans="1:10" ht="15">
      <c r="A95" s="116" t="s">
        <v>22</v>
      </c>
      <c r="B95" s="259"/>
      <c r="C95" s="273" t="s">
        <v>229</v>
      </c>
      <c r="D95" s="159">
        <v>9000</v>
      </c>
      <c r="E95" s="229">
        <v>71000</v>
      </c>
      <c r="F95" s="295"/>
      <c r="G95" s="295"/>
      <c r="H95" s="295"/>
      <c r="I95" s="357"/>
      <c r="J95" s="296">
        <f>SUM(D95:I95)</f>
        <v>80000</v>
      </c>
    </row>
    <row r="96" spans="1:10" ht="26.25" thickBot="1">
      <c r="A96" s="116" t="s">
        <v>24</v>
      </c>
      <c r="B96" s="259"/>
      <c r="C96" s="273" t="s">
        <v>230</v>
      </c>
      <c r="D96" s="159"/>
      <c r="E96" s="280"/>
      <c r="F96" s="297"/>
      <c r="G96" s="297"/>
      <c r="H96" s="297"/>
      <c r="I96" s="358"/>
      <c r="J96" s="298"/>
    </row>
    <row r="97" spans="1:10" ht="15.75" thickBot="1">
      <c r="A97" s="279" t="s">
        <v>26</v>
      </c>
      <c r="B97" s="282"/>
      <c r="C97" s="277" t="s">
        <v>152</v>
      </c>
      <c r="D97" s="163">
        <f aca="true" t="shared" si="3" ref="D97:I97">SUM(D87:D96)</f>
        <v>571348</v>
      </c>
      <c r="E97" s="232">
        <f t="shared" si="3"/>
        <v>178250</v>
      </c>
      <c r="F97" s="299"/>
      <c r="G97" s="299"/>
      <c r="H97" s="299">
        <f t="shared" si="3"/>
        <v>9189</v>
      </c>
      <c r="I97" s="362">
        <f t="shared" si="3"/>
        <v>10941</v>
      </c>
      <c r="J97" s="302">
        <f>SUM(D97:I97)</f>
        <v>769728</v>
      </c>
    </row>
    <row r="98" spans="1:10" ht="15.75" thickBot="1">
      <c r="A98" s="116" t="s">
        <v>28</v>
      </c>
      <c r="B98" s="281" t="s">
        <v>33</v>
      </c>
      <c r="C98" s="256" t="s">
        <v>153</v>
      </c>
      <c r="D98" s="162"/>
      <c r="E98" s="244"/>
      <c r="F98" s="300"/>
      <c r="G98" s="300"/>
      <c r="H98" s="300"/>
      <c r="I98" s="360"/>
      <c r="J98" s="301"/>
    </row>
    <row r="99" spans="1:10" ht="15">
      <c r="A99" s="116" t="s">
        <v>30</v>
      </c>
      <c r="B99" s="51"/>
      <c r="C99" s="270" t="s">
        <v>154</v>
      </c>
      <c r="D99" s="145"/>
      <c r="E99" s="245"/>
      <c r="F99" s="293"/>
      <c r="G99" s="293"/>
      <c r="H99" s="293"/>
      <c r="I99" s="359"/>
      <c r="J99" s="294">
        <f>SUM(D99:H99)</f>
        <v>0</v>
      </c>
    </row>
    <row r="100" spans="1:10" ht="15">
      <c r="A100" s="116" t="s">
        <v>32</v>
      </c>
      <c r="B100" s="258"/>
      <c r="C100" s="271" t="s">
        <v>155</v>
      </c>
      <c r="D100" s="141">
        <v>1049323</v>
      </c>
      <c r="E100" s="223"/>
      <c r="F100" s="295"/>
      <c r="G100" s="295"/>
      <c r="H100" s="295">
        <v>165</v>
      </c>
      <c r="I100" s="357"/>
      <c r="J100" s="296">
        <f>SUM(D100:I100)</f>
        <v>1049488</v>
      </c>
    </row>
    <row r="101" spans="1:10" ht="15">
      <c r="A101" s="116" t="s">
        <v>35</v>
      </c>
      <c r="B101" s="258"/>
      <c r="C101" s="271" t="s">
        <v>156</v>
      </c>
      <c r="D101" s="141"/>
      <c r="E101" s="223"/>
      <c r="F101" s="295"/>
      <c r="G101" s="295"/>
      <c r="H101" s="295"/>
      <c r="I101" s="357"/>
      <c r="J101" s="296"/>
    </row>
    <row r="102" spans="1:10" ht="25.5">
      <c r="A102" s="116" t="s">
        <v>37</v>
      </c>
      <c r="B102" s="258"/>
      <c r="C102" s="271" t="s">
        <v>157</v>
      </c>
      <c r="D102" s="141"/>
      <c r="E102" s="223"/>
      <c r="F102" s="295"/>
      <c r="G102" s="295"/>
      <c r="H102" s="295"/>
      <c r="I102" s="357"/>
      <c r="J102" s="296"/>
    </row>
    <row r="103" spans="1:10" ht="15">
      <c r="A103" s="116"/>
      <c r="B103" s="258"/>
      <c r="C103" s="271" t="s">
        <v>231</v>
      </c>
      <c r="D103" s="141"/>
      <c r="E103" s="223"/>
      <c r="F103" s="295"/>
      <c r="G103" s="295"/>
      <c r="H103" s="295"/>
      <c r="I103" s="357"/>
      <c r="J103" s="296">
        <f>SUM(D103:H103)</f>
        <v>0</v>
      </c>
    </row>
    <row r="104" spans="1:10" ht="15">
      <c r="A104" s="116" t="s">
        <v>39</v>
      </c>
      <c r="B104" s="261"/>
      <c r="C104" s="271" t="s">
        <v>232</v>
      </c>
      <c r="D104" s="141"/>
      <c r="E104" s="246"/>
      <c r="F104" s="295"/>
      <c r="G104" s="295"/>
      <c r="H104" s="295"/>
      <c r="I104" s="357"/>
      <c r="J104" s="296"/>
    </row>
    <row r="105" spans="1:10" ht="26.25" thickBot="1">
      <c r="A105" s="116" t="s">
        <v>41</v>
      </c>
      <c r="B105" s="56"/>
      <c r="C105" s="283" t="s">
        <v>233</v>
      </c>
      <c r="D105" s="173"/>
      <c r="E105" s="224"/>
      <c r="F105" s="297"/>
      <c r="G105" s="297"/>
      <c r="H105" s="297"/>
      <c r="I105" s="358"/>
      <c r="J105" s="298"/>
    </row>
    <row r="106" spans="1:10" ht="26.25" thickBot="1">
      <c r="A106" s="116" t="s">
        <v>43</v>
      </c>
      <c r="B106" s="47"/>
      <c r="C106" s="256" t="s">
        <v>158</v>
      </c>
      <c r="D106" s="163">
        <f aca="true" t="shared" si="4" ref="D106:J106">SUM(D99:D105)</f>
        <v>1049323</v>
      </c>
      <c r="E106" s="232">
        <f t="shared" si="4"/>
        <v>0</v>
      </c>
      <c r="F106" s="299"/>
      <c r="G106" s="299"/>
      <c r="H106" s="299">
        <f t="shared" si="4"/>
        <v>165</v>
      </c>
      <c r="I106" s="299">
        <f t="shared" si="4"/>
        <v>0</v>
      </c>
      <c r="J106" s="302">
        <f t="shared" si="4"/>
        <v>1049488</v>
      </c>
    </row>
    <row r="107" spans="1:10" ht="15.75" thickBot="1">
      <c r="A107" s="116" t="s">
        <v>45</v>
      </c>
      <c r="B107" s="260" t="s">
        <v>50</v>
      </c>
      <c r="C107" s="256" t="s">
        <v>159</v>
      </c>
      <c r="D107" s="162"/>
      <c r="E107" s="244"/>
      <c r="F107" s="300"/>
      <c r="G107" s="300"/>
      <c r="H107" s="300"/>
      <c r="I107" s="360"/>
      <c r="J107" s="301"/>
    </row>
    <row r="108" spans="1:10" ht="15">
      <c r="A108" s="116" t="s">
        <v>47</v>
      </c>
      <c r="B108" s="51"/>
      <c r="C108" s="270" t="s">
        <v>160</v>
      </c>
      <c r="D108" s="145">
        <v>670</v>
      </c>
      <c r="E108" s="245"/>
      <c r="F108" s="293"/>
      <c r="G108" s="293"/>
      <c r="H108" s="293"/>
      <c r="I108" s="359"/>
      <c r="J108" s="294">
        <f>SUM(D108:I108)</f>
        <v>670</v>
      </c>
    </row>
    <row r="109" spans="1:10" ht="15">
      <c r="A109" s="116" t="s">
        <v>49</v>
      </c>
      <c r="B109" s="56"/>
      <c r="C109" s="271" t="s">
        <v>161</v>
      </c>
      <c r="D109" s="173"/>
      <c r="E109" s="224"/>
      <c r="F109" s="295"/>
      <c r="G109" s="295"/>
      <c r="H109" s="295"/>
      <c r="I109" s="357"/>
      <c r="J109" s="296"/>
    </row>
    <row r="110" spans="1:10" ht="15.75" thickBot="1">
      <c r="A110" s="116" t="s">
        <v>52</v>
      </c>
      <c r="B110" s="53"/>
      <c r="C110" s="273" t="s">
        <v>162</v>
      </c>
      <c r="D110" s="159">
        <v>15124</v>
      </c>
      <c r="E110" s="237"/>
      <c r="F110" s="297"/>
      <c r="G110" s="297"/>
      <c r="H110" s="297"/>
      <c r="I110" s="358"/>
      <c r="J110" s="298">
        <f>SUM(D110:H110)</f>
        <v>15124</v>
      </c>
    </row>
    <row r="111" spans="1:10" ht="15.75" thickBot="1">
      <c r="A111" s="116" t="s">
        <v>54</v>
      </c>
      <c r="B111" s="262"/>
      <c r="C111" s="256" t="s">
        <v>163</v>
      </c>
      <c r="D111" s="232">
        <f>SUM(D108:D110)</f>
        <v>15794</v>
      </c>
      <c r="E111" s="232">
        <f>SUM(E108:E110)</f>
        <v>0</v>
      </c>
      <c r="F111" s="300"/>
      <c r="G111" s="300"/>
      <c r="H111" s="300"/>
      <c r="I111" s="360">
        <f>SUM(I108:I110)</f>
        <v>0</v>
      </c>
      <c r="J111" s="301">
        <f>SUM(J108:J110)</f>
        <v>15794</v>
      </c>
    </row>
    <row r="112" spans="1:10" ht="26.25" thickBot="1">
      <c r="A112" s="116" t="s">
        <v>56</v>
      </c>
      <c r="B112" s="56"/>
      <c r="C112" s="256" t="s">
        <v>164</v>
      </c>
      <c r="D112" s="232">
        <f aca="true" t="shared" si="5" ref="D112:I112">SUM(D97+D106+D111)</f>
        <v>1636465</v>
      </c>
      <c r="E112" s="232">
        <f t="shared" si="5"/>
        <v>178250</v>
      </c>
      <c r="F112" s="232"/>
      <c r="G112" s="232"/>
      <c r="H112" s="232">
        <f t="shared" si="5"/>
        <v>9354</v>
      </c>
      <c r="I112" s="232">
        <f t="shared" si="5"/>
        <v>10941</v>
      </c>
      <c r="J112" s="302">
        <f>SUM(D112:I112)</f>
        <v>1835010</v>
      </c>
    </row>
    <row r="113" spans="1:10" ht="15.75" thickBot="1">
      <c r="A113" s="116" t="s">
        <v>58</v>
      </c>
      <c r="B113" s="260"/>
      <c r="C113" s="256" t="s">
        <v>165</v>
      </c>
      <c r="D113" s="152"/>
      <c r="E113" s="225"/>
      <c r="F113" s="300"/>
      <c r="G113" s="300"/>
      <c r="H113" s="300"/>
      <c r="I113" s="360"/>
      <c r="J113" s="301"/>
    </row>
    <row r="114" spans="1:10" ht="15">
      <c r="A114" s="116" t="s">
        <v>60</v>
      </c>
      <c r="B114" s="263" t="s">
        <v>61</v>
      </c>
      <c r="C114" s="284" t="s">
        <v>234</v>
      </c>
      <c r="D114" s="245"/>
      <c r="E114" s="285"/>
      <c r="F114" s="293"/>
      <c r="G114" s="293"/>
      <c r="H114" s="293"/>
      <c r="I114" s="359"/>
      <c r="J114" s="294">
        <f>SUM(D114:H114)</f>
        <v>0</v>
      </c>
    </row>
    <row r="115" spans="1:10" ht="15">
      <c r="A115" s="116" t="s">
        <v>63</v>
      </c>
      <c r="B115" s="264"/>
      <c r="C115" s="274" t="s">
        <v>108</v>
      </c>
      <c r="D115" s="240"/>
      <c r="E115" s="247"/>
      <c r="F115" s="295"/>
      <c r="G115" s="295"/>
      <c r="H115" s="295"/>
      <c r="I115" s="357"/>
      <c r="J115" s="296"/>
    </row>
    <row r="116" spans="1:10" ht="15.75" thickBot="1">
      <c r="A116" s="116" t="s">
        <v>65</v>
      </c>
      <c r="B116" s="265"/>
      <c r="C116" s="275" t="s">
        <v>110</v>
      </c>
      <c r="D116" s="176"/>
      <c r="E116" s="248"/>
      <c r="F116" s="297"/>
      <c r="G116" s="297"/>
      <c r="H116" s="297"/>
      <c r="I116" s="358"/>
      <c r="J116" s="298"/>
    </row>
    <row r="117" spans="1:10" ht="26.25" thickBot="1">
      <c r="A117" s="116" t="s">
        <v>67</v>
      </c>
      <c r="B117" s="266"/>
      <c r="C117" s="256" t="s">
        <v>235</v>
      </c>
      <c r="D117" s="152">
        <f aca="true" t="shared" si="6" ref="D117:J117">SUM(D114:D116)</f>
        <v>0</v>
      </c>
      <c r="E117" s="287">
        <f t="shared" si="6"/>
        <v>0</v>
      </c>
      <c r="F117" s="287"/>
      <c r="G117" s="287"/>
      <c r="H117" s="287">
        <f t="shared" si="6"/>
        <v>0</v>
      </c>
      <c r="I117" s="287"/>
      <c r="J117" s="302">
        <f t="shared" si="6"/>
        <v>0</v>
      </c>
    </row>
    <row r="118" spans="1:10" ht="15.75" thickBot="1">
      <c r="A118" s="116" t="s">
        <v>69</v>
      </c>
      <c r="B118" s="266" t="s">
        <v>72</v>
      </c>
      <c r="C118" s="256" t="s">
        <v>166</v>
      </c>
      <c r="D118" s="152"/>
      <c r="E118" s="225"/>
      <c r="F118" s="300"/>
      <c r="G118" s="300"/>
      <c r="H118" s="300"/>
      <c r="I118" s="360"/>
      <c r="J118" s="301"/>
    </row>
    <row r="119" spans="1:10" ht="15">
      <c r="A119" s="116" t="s">
        <v>71</v>
      </c>
      <c r="B119" s="263"/>
      <c r="C119" s="274" t="s">
        <v>108</v>
      </c>
      <c r="D119" s="240"/>
      <c r="E119" s="247"/>
      <c r="F119" s="293"/>
      <c r="G119" s="293"/>
      <c r="H119" s="293"/>
      <c r="I119" s="359"/>
      <c r="J119" s="294"/>
    </row>
    <row r="120" spans="1:10" ht="15.75" thickBot="1">
      <c r="A120" s="116" t="s">
        <v>74</v>
      </c>
      <c r="B120" s="265"/>
      <c r="C120" s="275" t="s">
        <v>110</v>
      </c>
      <c r="D120" s="176"/>
      <c r="E120" s="248"/>
      <c r="F120" s="297"/>
      <c r="G120" s="297"/>
      <c r="H120" s="297"/>
      <c r="I120" s="358"/>
      <c r="J120" s="298"/>
    </row>
    <row r="121" spans="1:10" ht="15.75" thickBot="1">
      <c r="A121" s="116" t="s">
        <v>76</v>
      </c>
      <c r="B121" s="266"/>
      <c r="C121" s="256" t="s">
        <v>167</v>
      </c>
      <c r="D121" s="152"/>
      <c r="E121" s="287"/>
      <c r="F121" s="300"/>
      <c r="G121" s="300"/>
      <c r="H121" s="300"/>
      <c r="I121" s="360"/>
      <c r="J121" s="301"/>
    </row>
    <row r="122" spans="1:10" ht="15.75" thickBot="1">
      <c r="A122" s="116" t="s">
        <v>78</v>
      </c>
      <c r="B122" s="266" t="s">
        <v>81</v>
      </c>
      <c r="C122" s="256" t="s">
        <v>122</v>
      </c>
      <c r="D122" s="152"/>
      <c r="E122" s="225"/>
      <c r="F122" s="300"/>
      <c r="G122" s="300"/>
      <c r="H122" s="300"/>
      <c r="I122" s="360"/>
      <c r="J122" s="301"/>
    </row>
    <row r="123" spans="1:10" ht="15">
      <c r="A123" s="116" t="s">
        <v>80</v>
      </c>
      <c r="B123" s="266"/>
      <c r="C123" s="275" t="s">
        <v>168</v>
      </c>
      <c r="D123" s="170"/>
      <c r="E123" s="236"/>
      <c r="F123" s="293"/>
      <c r="G123" s="293"/>
      <c r="H123" s="293"/>
      <c r="I123" s="359"/>
      <c r="J123" s="294"/>
    </row>
    <row r="124" spans="1:10" ht="15">
      <c r="A124" s="116" t="s">
        <v>83</v>
      </c>
      <c r="B124" s="267"/>
      <c r="C124" s="276" t="s">
        <v>169</v>
      </c>
      <c r="D124" s="164"/>
      <c r="E124" s="233"/>
      <c r="F124" s="295"/>
      <c r="G124" s="295"/>
      <c r="H124" s="295"/>
      <c r="I124" s="357"/>
      <c r="J124" s="296"/>
    </row>
    <row r="125" spans="1:10" ht="15">
      <c r="A125" s="116" t="s">
        <v>85</v>
      </c>
      <c r="B125" s="267"/>
      <c r="C125" s="276" t="s">
        <v>170</v>
      </c>
      <c r="D125" s="164"/>
      <c r="E125" s="249"/>
      <c r="F125" s="295"/>
      <c r="G125" s="295"/>
      <c r="H125" s="295"/>
      <c r="I125" s="357"/>
      <c r="J125" s="296">
        <f>SUM(D125:H125)</f>
        <v>0</v>
      </c>
    </row>
    <row r="126" spans="1:10" ht="15">
      <c r="A126" s="116" t="s">
        <v>87</v>
      </c>
      <c r="B126" s="258"/>
      <c r="C126" s="271" t="s">
        <v>171</v>
      </c>
      <c r="D126" s="141"/>
      <c r="E126" s="227"/>
      <c r="F126" s="295"/>
      <c r="G126" s="295"/>
      <c r="H126" s="295"/>
      <c r="I126" s="357"/>
      <c r="J126" s="296"/>
    </row>
    <row r="127" spans="1:10" ht="15">
      <c r="A127" s="116" t="s">
        <v>89</v>
      </c>
      <c r="B127" s="56"/>
      <c r="C127" s="275" t="s">
        <v>172</v>
      </c>
      <c r="D127" s="173">
        <v>36000</v>
      </c>
      <c r="E127" s="250"/>
      <c r="F127" s="295"/>
      <c r="G127" s="295"/>
      <c r="H127" s="295"/>
      <c r="I127" s="357"/>
      <c r="J127" s="296">
        <f>SUM(D127:I127)</f>
        <v>36000</v>
      </c>
    </row>
    <row r="128" spans="1:10" ht="15.75" thickBot="1">
      <c r="A128" s="116" t="s">
        <v>91</v>
      </c>
      <c r="B128" s="268"/>
      <c r="C128" s="288" t="s">
        <v>173</v>
      </c>
      <c r="D128" s="159"/>
      <c r="E128" s="229"/>
      <c r="F128" s="297"/>
      <c r="G128" s="297"/>
      <c r="H128" s="297"/>
      <c r="I128" s="358"/>
      <c r="J128" s="298"/>
    </row>
    <row r="129" spans="1:10" ht="15.75" thickBot="1">
      <c r="A129" s="116" t="s">
        <v>94</v>
      </c>
      <c r="B129" s="262"/>
      <c r="C129" s="277" t="s">
        <v>174</v>
      </c>
      <c r="D129" s="163">
        <f>SUM(D124:D128)</f>
        <v>36000</v>
      </c>
      <c r="E129" s="232">
        <v>0</v>
      </c>
      <c r="F129" s="232"/>
      <c r="G129" s="232"/>
      <c r="H129" s="232">
        <f>SUM(H123:H128)</f>
        <v>0</v>
      </c>
      <c r="I129" s="232"/>
      <c r="J129" s="302">
        <f>SUM(J125:J128)</f>
        <v>36000</v>
      </c>
    </row>
    <row r="130" spans="1:10" ht="15">
      <c r="A130" s="139"/>
      <c r="B130" s="264" t="s">
        <v>92</v>
      </c>
      <c r="C130" s="278" t="s">
        <v>175</v>
      </c>
      <c r="D130" s="145"/>
      <c r="E130" s="226"/>
      <c r="F130" s="293"/>
      <c r="G130" s="293"/>
      <c r="H130" s="293"/>
      <c r="I130" s="359"/>
      <c r="J130" s="294"/>
    </row>
    <row r="131" spans="1:10" ht="15.75" thickBot="1">
      <c r="A131" s="117"/>
      <c r="B131" s="318" t="s">
        <v>105</v>
      </c>
      <c r="C131" s="372" t="s">
        <v>252</v>
      </c>
      <c r="D131" s="373"/>
      <c r="E131" s="229"/>
      <c r="F131" s="297"/>
      <c r="G131" s="297"/>
      <c r="H131" s="297"/>
      <c r="I131" s="358"/>
      <c r="J131" s="298">
        <f>SUM(D131:I131)</f>
        <v>0</v>
      </c>
    </row>
    <row r="132" spans="1:10" ht="15.75" thickBot="1">
      <c r="A132" s="142" t="s">
        <v>96</v>
      </c>
      <c r="B132" s="269"/>
      <c r="C132" s="256" t="s">
        <v>176</v>
      </c>
      <c r="D132" s="163">
        <f>SUM(D112+D117+D129+D131)</f>
        <v>1672465</v>
      </c>
      <c r="E132" s="232">
        <f>SUM(E112+E117+E129)</f>
        <v>178250</v>
      </c>
      <c r="F132" s="232"/>
      <c r="G132" s="232"/>
      <c r="H132" s="232">
        <f>SUM(H112+H117+H129)</f>
        <v>9354</v>
      </c>
      <c r="I132" s="232">
        <f>SUM(I112+I117+I129)</f>
        <v>10941</v>
      </c>
      <c r="J132" s="363">
        <f>SUM(J112+J117+J129+J131)</f>
        <v>1871010</v>
      </c>
    </row>
  </sheetData>
  <sheetProtection/>
  <mergeCells count="9">
    <mergeCell ref="A80:E80"/>
    <mergeCell ref="D83:E83"/>
    <mergeCell ref="D1:E1"/>
    <mergeCell ref="A2:E2"/>
    <mergeCell ref="A3:E3"/>
    <mergeCell ref="D6:E6"/>
    <mergeCell ref="D78:E78"/>
    <mergeCell ref="A79:E79"/>
    <mergeCell ref="C4:N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36"/>
  <sheetViews>
    <sheetView zoomScalePageLayoutView="0" workbookViewId="0" topLeftCell="A1">
      <selection activeCell="M9" sqref="M9"/>
    </sheetView>
  </sheetViews>
  <sheetFormatPr defaultColWidth="9.140625" defaultRowHeight="15"/>
  <cols>
    <col min="1" max="1" width="6.421875" style="0" customWidth="1"/>
    <col min="2" max="2" width="8.00390625" style="0" customWidth="1"/>
    <col min="3" max="3" width="39.28125" style="0" customWidth="1"/>
    <col min="4" max="4" width="12.7109375" style="0" customWidth="1"/>
    <col min="5" max="5" width="10.8515625" style="0" customWidth="1"/>
    <col min="6" max="6" width="10.57421875" style="0" customWidth="1"/>
    <col min="7" max="8" width="12.7109375" style="0" customWidth="1"/>
    <col min="9" max="9" width="15.140625" style="0" customWidth="1"/>
    <col min="10" max="10" width="12.140625" style="0" customWidth="1"/>
  </cols>
  <sheetData>
    <row r="1" spans="1:17" ht="15">
      <c r="A1" s="1"/>
      <c r="B1" s="1"/>
      <c r="C1" s="406" t="s">
        <v>281</v>
      </c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</row>
    <row r="2" spans="1:9" ht="15">
      <c r="A2" s="403" t="s">
        <v>177</v>
      </c>
      <c r="B2" s="403"/>
      <c r="C2" s="403"/>
      <c r="D2" s="403"/>
      <c r="E2" s="403"/>
      <c r="F2" s="403"/>
      <c r="G2" s="403"/>
      <c r="H2" s="403"/>
      <c r="I2" s="403"/>
    </row>
    <row r="3" spans="1:9" ht="15">
      <c r="A3" s="403" t="s">
        <v>242</v>
      </c>
      <c r="B3" s="403"/>
      <c r="C3" s="403"/>
      <c r="D3" s="403"/>
      <c r="E3" s="403"/>
      <c r="F3" s="403"/>
      <c r="G3" s="403"/>
      <c r="H3" s="403"/>
      <c r="I3" s="403"/>
    </row>
    <row r="5" spans="1:9" ht="15.75">
      <c r="A5" s="2" t="s">
        <v>0</v>
      </c>
      <c r="B5" s="2"/>
      <c r="C5" s="2"/>
      <c r="D5" s="2"/>
      <c r="E5" s="2"/>
      <c r="F5" s="2"/>
      <c r="G5" s="2"/>
      <c r="H5" s="2"/>
      <c r="I5" s="2"/>
    </row>
    <row r="6" spans="1:9" ht="16.5" thickBot="1">
      <c r="A6" s="6"/>
      <c r="B6" s="6"/>
      <c r="C6" s="6"/>
      <c r="D6" s="408" t="s">
        <v>1</v>
      </c>
      <c r="E6" s="408"/>
      <c r="F6" s="408"/>
      <c r="G6" s="408"/>
      <c r="H6" s="408"/>
      <c r="I6" s="408"/>
    </row>
    <row r="7" spans="1:9" ht="72" thickBot="1">
      <c r="A7" s="7" t="s">
        <v>2</v>
      </c>
      <c r="B7" s="8" t="s">
        <v>3</v>
      </c>
      <c r="C7" s="3" t="s">
        <v>4</v>
      </c>
      <c r="D7" s="3" t="s">
        <v>255</v>
      </c>
      <c r="E7" s="221" t="s">
        <v>256</v>
      </c>
      <c r="F7" s="221" t="s">
        <v>263</v>
      </c>
      <c r="G7" s="221" t="s">
        <v>278</v>
      </c>
      <c r="H7" s="221" t="s">
        <v>279</v>
      </c>
      <c r="I7" s="9" t="s">
        <v>258</v>
      </c>
    </row>
    <row r="8" spans="1:9" ht="15.75" thickBot="1">
      <c r="A8" s="10">
        <v>1</v>
      </c>
      <c r="B8" s="12">
        <v>2</v>
      </c>
      <c r="C8" s="12">
        <v>3</v>
      </c>
      <c r="D8" s="12">
        <v>4</v>
      </c>
      <c r="E8" s="222">
        <v>5</v>
      </c>
      <c r="F8" s="222">
        <v>6</v>
      </c>
      <c r="G8" s="222">
        <v>7</v>
      </c>
      <c r="H8" s="222">
        <v>8</v>
      </c>
      <c r="I8" s="13">
        <v>9</v>
      </c>
    </row>
    <row r="9" spans="1:9" ht="15">
      <c r="A9" s="14" t="s">
        <v>5</v>
      </c>
      <c r="B9" s="106" t="s">
        <v>6</v>
      </c>
      <c r="C9" s="107" t="s">
        <v>7</v>
      </c>
      <c r="D9" s="148"/>
      <c r="E9" s="380"/>
      <c r="F9" s="380"/>
      <c r="G9" s="380"/>
      <c r="H9" s="380"/>
      <c r="I9" s="111"/>
    </row>
    <row r="10" spans="1:9" ht="15">
      <c r="A10" s="114" t="s">
        <v>8</v>
      </c>
      <c r="B10" s="108"/>
      <c r="C10" s="38" t="s">
        <v>9</v>
      </c>
      <c r="D10" s="149"/>
      <c r="E10" s="381"/>
      <c r="F10" s="381"/>
      <c r="G10" s="381"/>
      <c r="H10" s="381"/>
      <c r="I10" s="112"/>
    </row>
    <row r="11" spans="1:9" ht="15">
      <c r="A11" s="114" t="s">
        <v>10</v>
      </c>
      <c r="B11" s="108"/>
      <c r="C11" s="67" t="s">
        <v>11</v>
      </c>
      <c r="D11" s="150"/>
      <c r="E11" s="223"/>
      <c r="F11" s="223"/>
      <c r="G11" s="223"/>
      <c r="H11" s="223"/>
      <c r="I11" s="26"/>
    </row>
    <row r="12" spans="1:9" ht="15">
      <c r="A12" s="114" t="s">
        <v>12</v>
      </c>
      <c r="B12" s="108"/>
      <c r="C12" s="67" t="s">
        <v>13</v>
      </c>
      <c r="D12" s="150">
        <v>20571</v>
      </c>
      <c r="E12" s="223"/>
      <c r="F12" s="223"/>
      <c r="G12" s="223"/>
      <c r="H12" s="223"/>
      <c r="I12" s="26">
        <v>20571</v>
      </c>
    </row>
    <row r="13" spans="1:9" ht="15">
      <c r="A13" s="114" t="s">
        <v>14</v>
      </c>
      <c r="B13" s="108"/>
      <c r="C13" s="67" t="s">
        <v>15</v>
      </c>
      <c r="D13" s="150"/>
      <c r="E13" s="223"/>
      <c r="F13" s="223"/>
      <c r="G13" s="223"/>
      <c r="H13" s="223"/>
      <c r="I13" s="26"/>
    </row>
    <row r="14" spans="1:9" ht="15">
      <c r="A14" s="114"/>
      <c r="B14" s="217"/>
      <c r="C14" s="95" t="s">
        <v>17</v>
      </c>
      <c r="D14" s="218"/>
      <c r="E14" s="224"/>
      <c r="F14" s="224"/>
      <c r="G14" s="224"/>
      <c r="H14" s="224"/>
      <c r="I14" s="79"/>
    </row>
    <row r="15" spans="1:9" ht="26.25" thickBot="1">
      <c r="A15" s="114" t="s">
        <v>16</v>
      </c>
      <c r="B15" s="105"/>
      <c r="C15" s="102" t="s">
        <v>227</v>
      </c>
      <c r="D15" s="151"/>
      <c r="E15" s="382"/>
      <c r="F15" s="382"/>
      <c r="G15" s="382"/>
      <c r="H15" s="382"/>
      <c r="I15" s="62"/>
    </row>
    <row r="16" spans="1:11" ht="15.75" thickBot="1">
      <c r="A16" s="114" t="s">
        <v>18</v>
      </c>
      <c r="B16" s="18"/>
      <c r="C16" s="19" t="s">
        <v>19</v>
      </c>
      <c r="D16" s="152">
        <f>SUM(D11:D15)</f>
        <v>20571</v>
      </c>
      <c r="E16" s="225"/>
      <c r="F16" s="225"/>
      <c r="G16" s="225"/>
      <c r="H16" s="225"/>
      <c r="I16" s="20">
        <f>SUM(I11:I15)</f>
        <v>20571</v>
      </c>
      <c r="K16" s="219"/>
    </row>
    <row r="17" spans="1:9" ht="15">
      <c r="A17" s="114" t="s">
        <v>20</v>
      </c>
      <c r="B17" s="126"/>
      <c r="C17" s="35" t="s">
        <v>21</v>
      </c>
      <c r="D17" s="153"/>
      <c r="E17" s="383"/>
      <c r="F17" s="383"/>
      <c r="G17" s="383"/>
      <c r="H17" s="383"/>
      <c r="I17" s="111"/>
    </row>
    <row r="18" spans="1:9" ht="15">
      <c r="A18" s="114" t="s">
        <v>22</v>
      </c>
      <c r="B18" s="45"/>
      <c r="C18" s="40" t="s">
        <v>23</v>
      </c>
      <c r="D18" s="145">
        <v>80000</v>
      </c>
      <c r="E18" s="226"/>
      <c r="F18" s="226"/>
      <c r="G18" s="226"/>
      <c r="H18" s="226"/>
      <c r="I18" s="50">
        <v>80000</v>
      </c>
    </row>
    <row r="19" spans="1:9" ht="15">
      <c r="A19" s="114" t="s">
        <v>24</v>
      </c>
      <c r="B19" s="23"/>
      <c r="C19" s="24" t="s">
        <v>25</v>
      </c>
      <c r="D19" s="141">
        <v>8500</v>
      </c>
      <c r="E19" s="227"/>
      <c r="F19" s="227"/>
      <c r="G19" s="227"/>
      <c r="H19" s="227"/>
      <c r="I19" s="26">
        <v>8500</v>
      </c>
    </row>
    <row r="20" spans="1:9" ht="26.25" thickBot="1">
      <c r="A20" s="114" t="s">
        <v>26</v>
      </c>
      <c r="B20" s="27"/>
      <c r="C20" s="28" t="s">
        <v>27</v>
      </c>
      <c r="D20" s="154">
        <v>2000</v>
      </c>
      <c r="E20" s="384"/>
      <c r="F20" s="384"/>
      <c r="G20" s="384"/>
      <c r="H20" s="384"/>
      <c r="I20" s="29">
        <v>2000</v>
      </c>
    </row>
    <row r="21" spans="1:9" ht="15.75" thickBot="1">
      <c r="A21" s="114" t="s">
        <v>28</v>
      </c>
      <c r="B21" s="140"/>
      <c r="C21" s="86" t="s">
        <v>237</v>
      </c>
      <c r="D21" s="154"/>
      <c r="E21" s="384"/>
      <c r="F21" s="384"/>
      <c r="G21" s="384"/>
      <c r="H21" s="384"/>
      <c r="I21" s="29"/>
    </row>
    <row r="22" spans="1:9" ht="26.25" thickBot="1">
      <c r="A22" s="114" t="s">
        <v>30</v>
      </c>
      <c r="B22" s="30"/>
      <c r="C22" s="31" t="s">
        <v>29</v>
      </c>
      <c r="D22" s="163">
        <f>SUM(D18:D21)</f>
        <v>90500</v>
      </c>
      <c r="E22" s="385"/>
      <c r="F22" s="385"/>
      <c r="G22" s="385"/>
      <c r="H22" s="385"/>
      <c r="I22" s="33">
        <f>SUM(I18:I20)</f>
        <v>90500</v>
      </c>
    </row>
    <row r="23" spans="1:9" ht="15.75" thickBot="1">
      <c r="A23" s="114" t="s">
        <v>32</v>
      </c>
      <c r="B23" s="30"/>
      <c r="C23" s="32" t="s">
        <v>31</v>
      </c>
      <c r="D23" s="220">
        <f>SUM(D16+D22)</f>
        <v>111071</v>
      </c>
      <c r="E23" s="386"/>
      <c r="F23" s="386"/>
      <c r="G23" s="386"/>
      <c r="H23" s="386"/>
      <c r="I23" s="33">
        <f>SUM(I16+I22)</f>
        <v>111071</v>
      </c>
    </row>
    <row r="24" spans="1:9" ht="15">
      <c r="A24" s="114" t="s">
        <v>35</v>
      </c>
      <c r="B24" s="34" t="s">
        <v>33</v>
      </c>
      <c r="C24" s="35" t="s">
        <v>34</v>
      </c>
      <c r="D24" s="156"/>
      <c r="E24" s="387"/>
      <c r="F24" s="387"/>
      <c r="G24" s="387"/>
      <c r="H24" s="387"/>
      <c r="I24" s="36"/>
    </row>
    <row r="25" spans="1:9" ht="15">
      <c r="A25" s="114" t="s">
        <v>35</v>
      </c>
      <c r="B25" s="37"/>
      <c r="C25" s="38" t="s">
        <v>36</v>
      </c>
      <c r="D25" s="157"/>
      <c r="E25" s="228"/>
      <c r="F25" s="228"/>
      <c r="G25" s="228"/>
      <c r="H25" s="228"/>
      <c r="I25" s="39"/>
    </row>
    <row r="26" spans="1:9" ht="15">
      <c r="A26" s="114" t="s">
        <v>37</v>
      </c>
      <c r="B26" s="23"/>
      <c r="C26" s="40" t="s">
        <v>38</v>
      </c>
      <c r="D26" s="150">
        <v>397190</v>
      </c>
      <c r="E26" s="223"/>
      <c r="F26" s="223">
        <v>3601</v>
      </c>
      <c r="G26" s="223">
        <v>1268</v>
      </c>
      <c r="H26" s="223">
        <v>633</v>
      </c>
      <c r="I26" s="26">
        <f>SUM(D26:H26)</f>
        <v>402692</v>
      </c>
    </row>
    <row r="27" spans="1:9" ht="15">
      <c r="A27" s="114" t="s">
        <v>39</v>
      </c>
      <c r="B27" s="23"/>
      <c r="C27" s="24" t="s">
        <v>40</v>
      </c>
      <c r="D27" s="150"/>
      <c r="E27" s="223"/>
      <c r="F27" s="223"/>
      <c r="G27" s="223"/>
      <c r="H27" s="223"/>
      <c r="I27" s="132"/>
    </row>
    <row r="28" spans="1:9" ht="15">
      <c r="A28" s="114" t="s">
        <v>41</v>
      </c>
      <c r="B28" s="23"/>
      <c r="C28" s="24" t="s">
        <v>42</v>
      </c>
      <c r="D28" s="150">
        <v>58000</v>
      </c>
      <c r="E28" s="223"/>
      <c r="F28" s="223"/>
      <c r="G28" s="223"/>
      <c r="H28" s="223"/>
      <c r="I28" s="26">
        <v>58000</v>
      </c>
    </row>
    <row r="29" spans="1:9" ht="25.5">
      <c r="A29" s="114" t="s">
        <v>43</v>
      </c>
      <c r="B29" s="23"/>
      <c r="C29" s="41" t="s">
        <v>44</v>
      </c>
      <c r="D29" s="150"/>
      <c r="E29" s="223"/>
      <c r="F29" s="223"/>
      <c r="G29" s="223"/>
      <c r="H29" s="223">
        <v>9000</v>
      </c>
      <c r="I29" s="26">
        <f>SUM(D29:H29)</f>
        <v>9000</v>
      </c>
    </row>
    <row r="30" spans="1:9" ht="15">
      <c r="A30" s="114"/>
      <c r="B30" s="42"/>
      <c r="C30" s="41" t="s">
        <v>249</v>
      </c>
      <c r="D30" s="171"/>
      <c r="E30" s="237"/>
      <c r="F30" s="237"/>
      <c r="G30" s="237"/>
      <c r="H30" s="237"/>
      <c r="I30" s="367"/>
    </row>
    <row r="31" spans="1:9" ht="15.75" thickBot="1">
      <c r="A31" s="114" t="s">
        <v>45</v>
      </c>
      <c r="B31" s="83"/>
      <c r="C31" s="28" t="s">
        <v>238</v>
      </c>
      <c r="D31" s="158"/>
      <c r="E31" s="388"/>
      <c r="F31" s="388"/>
      <c r="G31" s="388"/>
      <c r="H31" s="388"/>
      <c r="I31" s="128"/>
    </row>
    <row r="32" spans="1:9" ht="26.25" thickBot="1">
      <c r="A32" s="114" t="s">
        <v>47</v>
      </c>
      <c r="B32" s="43"/>
      <c r="C32" s="44" t="s">
        <v>48</v>
      </c>
      <c r="D32" s="155">
        <f aca="true" t="shared" si="0" ref="D32:I32">SUM(D26:D31)</f>
        <v>455190</v>
      </c>
      <c r="E32" s="155">
        <f t="shared" si="0"/>
        <v>0</v>
      </c>
      <c r="F32" s="155">
        <f t="shared" si="0"/>
        <v>3601</v>
      </c>
      <c r="G32" s="155">
        <f t="shared" si="0"/>
        <v>1268</v>
      </c>
      <c r="H32" s="155">
        <f t="shared" si="0"/>
        <v>9633</v>
      </c>
      <c r="I32" s="33">
        <f t="shared" si="0"/>
        <v>469692</v>
      </c>
    </row>
    <row r="33" spans="1:9" ht="15">
      <c r="A33" s="114" t="s">
        <v>49</v>
      </c>
      <c r="B33" s="126" t="s">
        <v>50</v>
      </c>
      <c r="C33" s="35" t="s">
        <v>51</v>
      </c>
      <c r="D33" s="153"/>
      <c r="E33" s="383"/>
      <c r="F33" s="383"/>
      <c r="G33" s="383"/>
      <c r="H33" s="383"/>
      <c r="I33" s="111"/>
    </row>
    <row r="34" spans="1:9" ht="25.5">
      <c r="A34" s="114" t="s">
        <v>52</v>
      </c>
      <c r="B34" s="45"/>
      <c r="C34" s="40" t="s">
        <v>53</v>
      </c>
      <c r="D34" s="145">
        <v>6000</v>
      </c>
      <c r="E34" s="226"/>
      <c r="F34" s="226"/>
      <c r="G34" s="226"/>
      <c r="H34" s="226"/>
      <c r="I34" s="46">
        <v>6000</v>
      </c>
    </row>
    <row r="35" spans="1:9" ht="25.5">
      <c r="A35" s="114" t="s">
        <v>54</v>
      </c>
      <c r="B35" s="23"/>
      <c r="C35" s="24" t="s">
        <v>55</v>
      </c>
      <c r="D35" s="141"/>
      <c r="E35" s="227"/>
      <c r="F35" s="227"/>
      <c r="G35" s="227"/>
      <c r="H35" s="227"/>
      <c r="I35" s="25"/>
    </row>
    <row r="36" spans="1:9" ht="15.75" thickBot="1">
      <c r="A36" s="114" t="s">
        <v>56</v>
      </c>
      <c r="B36" s="56"/>
      <c r="C36" s="81" t="s">
        <v>57</v>
      </c>
      <c r="D36" s="159"/>
      <c r="E36" s="229"/>
      <c r="F36" s="229"/>
      <c r="G36" s="229"/>
      <c r="H36" s="229"/>
      <c r="I36" s="97"/>
    </row>
    <row r="37" spans="1:9" ht="15.75" thickBot="1">
      <c r="A37" s="114" t="s">
        <v>58</v>
      </c>
      <c r="B37" s="47"/>
      <c r="C37" s="90" t="s">
        <v>59</v>
      </c>
      <c r="D37" s="160">
        <f>SUM(D34:D36)</f>
        <v>6000</v>
      </c>
      <c r="E37" s="389"/>
      <c r="F37" s="389"/>
      <c r="G37" s="389"/>
      <c r="H37" s="389"/>
      <c r="I37" s="20">
        <f>SUM(I34:I36)</f>
        <v>6000</v>
      </c>
    </row>
    <row r="38" spans="1:9" ht="15">
      <c r="A38" s="114" t="s">
        <v>60</v>
      </c>
      <c r="B38" s="48" t="s">
        <v>61</v>
      </c>
      <c r="C38" s="49" t="s">
        <v>62</v>
      </c>
      <c r="D38" s="145"/>
      <c r="E38" s="226"/>
      <c r="F38" s="226"/>
      <c r="G38" s="226"/>
      <c r="H38" s="226"/>
      <c r="I38" s="50"/>
    </row>
    <row r="39" spans="1:9" ht="15">
      <c r="A39" s="114" t="s">
        <v>63</v>
      </c>
      <c r="B39" s="51"/>
      <c r="C39" s="49" t="s">
        <v>64</v>
      </c>
      <c r="D39" s="145">
        <v>84501</v>
      </c>
      <c r="E39" s="226"/>
      <c r="F39" s="226"/>
      <c r="G39" s="226"/>
      <c r="H39" s="226">
        <v>29248</v>
      </c>
      <c r="I39" s="50">
        <f>SUM(D39:H39)</f>
        <v>113749</v>
      </c>
    </row>
    <row r="40" spans="1:9" ht="15">
      <c r="A40" s="114" t="s">
        <v>65</v>
      </c>
      <c r="B40" s="51"/>
      <c r="C40" s="49" t="s">
        <v>66</v>
      </c>
      <c r="D40" s="161">
        <v>13632</v>
      </c>
      <c r="E40" s="230"/>
      <c r="F40" s="230"/>
      <c r="G40" s="230"/>
      <c r="H40" s="230"/>
      <c r="I40" s="52">
        <v>13632</v>
      </c>
    </row>
    <row r="41" spans="1:9" ht="15.75" thickBot="1">
      <c r="A41" s="114" t="s">
        <v>67</v>
      </c>
      <c r="B41" s="53"/>
      <c r="C41" s="54" t="s">
        <v>68</v>
      </c>
      <c r="D41" s="143">
        <v>1017832</v>
      </c>
      <c r="E41" s="390"/>
      <c r="F41" s="390"/>
      <c r="G41" s="390">
        <v>2700</v>
      </c>
      <c r="H41" s="390"/>
      <c r="I41" s="55">
        <f>SUM(D41:G41)</f>
        <v>1020532</v>
      </c>
    </row>
    <row r="42" spans="1:9" ht="15.75" thickBot="1">
      <c r="A42" s="114" t="s">
        <v>69</v>
      </c>
      <c r="B42" s="56"/>
      <c r="C42" s="57" t="s">
        <v>70</v>
      </c>
      <c r="D42" s="157">
        <f>SUM(D39+D41)</f>
        <v>1102333</v>
      </c>
      <c r="E42" s="228"/>
      <c r="F42" s="228"/>
      <c r="G42" s="228">
        <f>SUM(G40:G41)</f>
        <v>2700</v>
      </c>
      <c r="H42" s="228">
        <f>SUM(H39:H41)</f>
        <v>29248</v>
      </c>
      <c r="I42" s="228">
        <f>SUM(I39+I41)</f>
        <v>1134281</v>
      </c>
    </row>
    <row r="43" spans="1:9" ht="15.75" thickBot="1">
      <c r="A43" s="114" t="s">
        <v>71</v>
      </c>
      <c r="B43" s="21" t="s">
        <v>72</v>
      </c>
      <c r="C43" s="19" t="s">
        <v>73</v>
      </c>
      <c r="D43" s="162"/>
      <c r="E43" s="231"/>
      <c r="F43" s="231"/>
      <c r="G43" s="231"/>
      <c r="H43" s="231"/>
      <c r="I43" s="22"/>
    </row>
    <row r="44" spans="1:9" ht="25.5">
      <c r="A44" s="114" t="s">
        <v>74</v>
      </c>
      <c r="B44" s="58"/>
      <c r="C44" s="59" t="s">
        <v>75</v>
      </c>
      <c r="D44" s="145"/>
      <c r="E44" s="226"/>
      <c r="F44" s="226"/>
      <c r="G44" s="226"/>
      <c r="H44" s="226"/>
      <c r="I44" s="129"/>
    </row>
    <row r="45" spans="1:9" ht="26.25" thickBot="1">
      <c r="A45" s="114" t="s">
        <v>76</v>
      </c>
      <c r="B45" s="60"/>
      <c r="C45" s="61" t="s">
        <v>77</v>
      </c>
      <c r="D45" s="143">
        <v>3000</v>
      </c>
      <c r="E45" s="390"/>
      <c r="F45" s="390"/>
      <c r="G45" s="390"/>
      <c r="H45" s="390">
        <v>310</v>
      </c>
      <c r="I45" s="62">
        <f>SUM(D45:H45)</f>
        <v>3310</v>
      </c>
    </row>
    <row r="46" spans="1:9" ht="15.75" thickBot="1">
      <c r="A46" s="114" t="s">
        <v>78</v>
      </c>
      <c r="B46" s="63"/>
      <c r="C46" s="64" t="s">
        <v>79</v>
      </c>
      <c r="D46" s="163">
        <f>SUM(D44:D45)</f>
        <v>3000</v>
      </c>
      <c r="E46" s="232"/>
      <c r="F46" s="232"/>
      <c r="G46" s="232"/>
      <c r="H46" s="232">
        <f>SUM(H45)</f>
        <v>310</v>
      </c>
      <c r="I46" s="20">
        <f>SUM(I45)</f>
        <v>3310</v>
      </c>
    </row>
    <row r="47" spans="1:9" ht="15">
      <c r="A47" s="114" t="s">
        <v>80</v>
      </c>
      <c r="B47" s="37" t="s">
        <v>81</v>
      </c>
      <c r="C47" s="65" t="s">
        <v>82</v>
      </c>
      <c r="D47" s="157"/>
      <c r="E47" s="228"/>
      <c r="F47" s="228"/>
      <c r="G47" s="228"/>
      <c r="H47" s="228"/>
      <c r="I47" s="39"/>
    </row>
    <row r="48" spans="1:9" ht="15">
      <c r="A48" s="114" t="s">
        <v>83</v>
      </c>
      <c r="B48" s="66"/>
      <c r="C48" s="67" t="s">
        <v>84</v>
      </c>
      <c r="D48" s="150"/>
      <c r="E48" s="223"/>
      <c r="F48" s="223"/>
      <c r="G48" s="223"/>
      <c r="H48" s="223"/>
      <c r="I48" s="26"/>
    </row>
    <row r="49" spans="1:9" ht="15.75" thickBot="1">
      <c r="A49" s="114" t="s">
        <v>85</v>
      </c>
      <c r="B49" s="88"/>
      <c r="C49" s="68" t="s">
        <v>86</v>
      </c>
      <c r="D49" s="158"/>
      <c r="E49" s="388"/>
      <c r="F49" s="388"/>
      <c r="G49" s="388"/>
      <c r="H49" s="388"/>
      <c r="I49" s="62">
        <f>SUM(D49)</f>
        <v>0</v>
      </c>
    </row>
    <row r="50" spans="1:9" ht="15">
      <c r="A50" s="114" t="s">
        <v>87</v>
      </c>
      <c r="B50" s="37"/>
      <c r="C50" s="65" t="s">
        <v>88</v>
      </c>
      <c r="D50" s="157">
        <f>SUM(D48:D49)</f>
        <v>0</v>
      </c>
      <c r="E50" s="228"/>
      <c r="F50" s="228"/>
      <c r="G50" s="228"/>
      <c r="H50" s="228"/>
      <c r="I50" s="39">
        <f>SUM(I48:I49)</f>
        <v>0</v>
      </c>
    </row>
    <row r="51" spans="1:9" ht="15.75" thickBot="1">
      <c r="A51" s="114"/>
      <c r="B51" s="37" t="s">
        <v>92</v>
      </c>
      <c r="C51" s="65" t="s">
        <v>239</v>
      </c>
      <c r="D51" s="218">
        <v>6500</v>
      </c>
      <c r="E51" s="224"/>
      <c r="F51" s="224">
        <v>-136</v>
      </c>
      <c r="G51" s="224"/>
      <c r="H51" s="224"/>
      <c r="I51" s="82">
        <f>SUM(D51:F51)</f>
        <v>6364</v>
      </c>
    </row>
    <row r="52" spans="1:9" ht="15.75" thickBot="1">
      <c r="A52" s="114" t="s">
        <v>89</v>
      </c>
      <c r="B52" s="21"/>
      <c r="C52" s="64" t="s">
        <v>90</v>
      </c>
      <c r="D52" s="162">
        <f aca="true" t="shared" si="1" ref="D52:I52">SUM(D23+D32+D37+D42+D46+D50+D51)</f>
        <v>1684094</v>
      </c>
      <c r="E52" s="162">
        <f t="shared" si="1"/>
        <v>0</v>
      </c>
      <c r="F52" s="162">
        <f t="shared" si="1"/>
        <v>3465</v>
      </c>
      <c r="G52" s="162">
        <f t="shared" si="1"/>
        <v>3968</v>
      </c>
      <c r="H52" s="162">
        <f t="shared" si="1"/>
        <v>39191</v>
      </c>
      <c r="I52" s="20">
        <f t="shared" si="1"/>
        <v>1730718</v>
      </c>
    </row>
    <row r="53" spans="1:9" ht="25.5">
      <c r="A53" s="114" t="s">
        <v>91</v>
      </c>
      <c r="B53" s="91" t="s">
        <v>105</v>
      </c>
      <c r="C53" s="16" t="s">
        <v>93</v>
      </c>
      <c r="D53" s="89"/>
      <c r="E53" s="391"/>
      <c r="F53" s="391"/>
      <c r="G53" s="391"/>
      <c r="H53" s="391"/>
      <c r="I53" s="92"/>
    </row>
    <row r="54" spans="1:9" ht="15">
      <c r="A54" s="114" t="s">
        <v>94</v>
      </c>
      <c r="B54" s="66"/>
      <c r="C54" s="67" t="s">
        <v>95</v>
      </c>
      <c r="D54" s="164"/>
      <c r="E54" s="233"/>
      <c r="F54" s="233"/>
      <c r="G54" s="233"/>
      <c r="H54" s="233"/>
      <c r="I54" s="104"/>
    </row>
    <row r="55" spans="1:9" ht="15">
      <c r="A55" s="114" t="s">
        <v>96</v>
      </c>
      <c r="B55" s="66"/>
      <c r="C55" s="67" t="s">
        <v>97</v>
      </c>
      <c r="D55" s="165"/>
      <c r="E55" s="234"/>
      <c r="F55" s="234"/>
      <c r="G55" s="234"/>
      <c r="H55" s="234"/>
      <c r="I55" s="118"/>
    </row>
    <row r="56" spans="1:9" ht="15.75" thickBot="1">
      <c r="A56" s="114" t="s">
        <v>98</v>
      </c>
      <c r="B56" s="109"/>
      <c r="C56" s="68" t="s">
        <v>99</v>
      </c>
      <c r="D56" s="400">
        <v>88000</v>
      </c>
      <c r="E56" s="401">
        <v>22124</v>
      </c>
      <c r="F56" s="401"/>
      <c r="G56" s="401"/>
      <c r="H56" s="401"/>
      <c r="I56" s="113">
        <f>SUM(D56:E56)</f>
        <v>110124</v>
      </c>
    </row>
    <row r="57" spans="1:9" ht="15.75" thickBot="1">
      <c r="A57" s="114" t="s">
        <v>100</v>
      </c>
      <c r="B57" s="21"/>
      <c r="C57" s="19" t="s">
        <v>101</v>
      </c>
      <c r="D57" s="167">
        <f>SUM(D54:D56)</f>
        <v>88000</v>
      </c>
      <c r="E57" s="393">
        <f>SUM(E54:E56)</f>
        <v>22124</v>
      </c>
      <c r="F57" s="393"/>
      <c r="G57" s="393"/>
      <c r="H57" s="393"/>
      <c r="I57" s="69">
        <f>SUM(I54:I56)</f>
        <v>110124</v>
      </c>
    </row>
    <row r="58" spans="1:9" ht="25.5">
      <c r="A58" s="114" t="s">
        <v>102</v>
      </c>
      <c r="B58" s="37"/>
      <c r="C58" s="16" t="s">
        <v>103</v>
      </c>
      <c r="D58" s="168"/>
      <c r="E58" s="235"/>
      <c r="F58" s="235"/>
      <c r="G58" s="235"/>
      <c r="H58" s="235"/>
      <c r="I58" s="94"/>
    </row>
    <row r="59" spans="1:9" ht="15">
      <c r="A59" s="114" t="s">
        <v>104</v>
      </c>
      <c r="B59" s="66" t="s">
        <v>114</v>
      </c>
      <c r="C59" s="38" t="s">
        <v>106</v>
      </c>
      <c r="D59" s="165"/>
      <c r="E59" s="234"/>
      <c r="F59" s="234"/>
      <c r="G59" s="234"/>
      <c r="H59" s="234"/>
      <c r="I59" s="100"/>
    </row>
    <row r="60" spans="1:9" ht="15">
      <c r="A60" s="114" t="s">
        <v>107</v>
      </c>
      <c r="B60" s="66"/>
      <c r="C60" s="67" t="s">
        <v>108</v>
      </c>
      <c r="D60" s="165"/>
      <c r="E60" s="234"/>
      <c r="F60" s="234"/>
      <c r="G60" s="234"/>
      <c r="H60" s="234"/>
      <c r="I60" s="118"/>
    </row>
    <row r="61" spans="1:9" ht="15.75" thickBot="1">
      <c r="A61" s="114" t="s">
        <v>109</v>
      </c>
      <c r="B61" s="109"/>
      <c r="C61" s="68" t="s">
        <v>110</v>
      </c>
      <c r="D61" s="166"/>
      <c r="E61" s="392"/>
      <c r="F61" s="392"/>
      <c r="G61" s="392"/>
      <c r="H61" s="392"/>
      <c r="I61" s="119"/>
    </row>
    <row r="62" spans="1:9" ht="26.25" thickBot="1">
      <c r="A62" s="114" t="s">
        <v>111</v>
      </c>
      <c r="B62" s="110"/>
      <c r="C62" s="101" t="s">
        <v>112</v>
      </c>
      <c r="D62" s="167"/>
      <c r="E62" s="393"/>
      <c r="F62" s="393"/>
      <c r="G62" s="393"/>
      <c r="H62" s="393"/>
      <c r="I62" s="120"/>
    </row>
    <row r="63" spans="1:9" ht="15">
      <c r="A63" s="114" t="s">
        <v>113</v>
      </c>
      <c r="B63" s="37" t="s">
        <v>121</v>
      </c>
      <c r="C63" s="93" t="s">
        <v>115</v>
      </c>
      <c r="D63" s="168"/>
      <c r="E63" s="235"/>
      <c r="F63" s="235"/>
      <c r="G63" s="235"/>
      <c r="H63" s="235"/>
      <c r="I63" s="94"/>
    </row>
    <row r="64" spans="1:9" ht="15">
      <c r="A64" s="114" t="s">
        <v>116</v>
      </c>
      <c r="B64" s="66"/>
      <c r="C64" s="67" t="s">
        <v>108</v>
      </c>
      <c r="D64" s="165"/>
      <c r="E64" s="234"/>
      <c r="F64" s="234"/>
      <c r="G64" s="234"/>
      <c r="H64" s="234"/>
      <c r="I64" s="118"/>
    </row>
    <row r="65" spans="1:9" ht="15.75" thickBot="1">
      <c r="A65" s="114" t="s">
        <v>117</v>
      </c>
      <c r="B65" s="110"/>
      <c r="C65" s="102" t="s">
        <v>110</v>
      </c>
      <c r="D65" s="167"/>
      <c r="E65" s="393"/>
      <c r="F65" s="393"/>
      <c r="G65" s="393"/>
      <c r="H65" s="393"/>
      <c r="I65" s="121"/>
    </row>
    <row r="66" spans="1:9" ht="15.75" thickBot="1">
      <c r="A66" s="114" t="s">
        <v>118</v>
      </c>
      <c r="B66" s="110"/>
      <c r="C66" s="101" t="s">
        <v>119</v>
      </c>
      <c r="D66" s="167"/>
      <c r="E66" s="393"/>
      <c r="F66" s="393"/>
      <c r="G66" s="393"/>
      <c r="H66" s="393"/>
      <c r="I66" s="120"/>
    </row>
    <row r="67" spans="1:9" ht="15.75" thickBot="1">
      <c r="A67" s="114" t="s">
        <v>120</v>
      </c>
      <c r="B67" s="37" t="s">
        <v>121</v>
      </c>
      <c r="C67" s="65" t="s">
        <v>122</v>
      </c>
      <c r="D67" s="168"/>
      <c r="E67" s="235"/>
      <c r="F67" s="235"/>
      <c r="G67" s="235"/>
      <c r="H67" s="235"/>
      <c r="I67" s="94"/>
    </row>
    <row r="68" spans="1:9" ht="15">
      <c r="A68" s="114" t="s">
        <v>123</v>
      </c>
      <c r="B68" s="34"/>
      <c r="C68" s="35" t="s">
        <v>124</v>
      </c>
      <c r="D68" s="169"/>
      <c r="E68" s="394"/>
      <c r="F68" s="394"/>
      <c r="G68" s="394"/>
      <c r="H68" s="394"/>
      <c r="I68" s="70"/>
    </row>
    <row r="69" spans="1:9" ht="15">
      <c r="A69" s="114" t="s">
        <v>125</v>
      </c>
      <c r="B69" s="87"/>
      <c r="C69" s="67" t="s">
        <v>126</v>
      </c>
      <c r="D69" s="164"/>
      <c r="E69" s="233"/>
      <c r="F69" s="233"/>
      <c r="G69" s="233"/>
      <c r="H69" s="233"/>
      <c r="I69" s="104"/>
    </row>
    <row r="70" spans="1:9" ht="15">
      <c r="A70" s="114" t="s">
        <v>127</v>
      </c>
      <c r="B70" s="37"/>
      <c r="C70" s="95" t="s">
        <v>128</v>
      </c>
      <c r="D70" s="170"/>
      <c r="E70" s="236"/>
      <c r="F70" s="236"/>
      <c r="G70" s="236"/>
      <c r="H70" s="236"/>
      <c r="I70" s="124"/>
    </row>
    <row r="71" spans="1:9" ht="15">
      <c r="A71" s="114" t="s">
        <v>129</v>
      </c>
      <c r="B71" s="122"/>
      <c r="C71" s="41" t="s">
        <v>130</v>
      </c>
      <c r="D71" s="171"/>
      <c r="E71" s="237"/>
      <c r="F71" s="237"/>
      <c r="G71" s="237"/>
      <c r="H71" s="237"/>
      <c r="I71" s="97"/>
    </row>
    <row r="72" spans="1:9" ht="15">
      <c r="A72" s="114" t="s">
        <v>131</v>
      </c>
      <c r="B72" s="123"/>
      <c r="C72" s="67" t="s">
        <v>132</v>
      </c>
      <c r="D72" s="150">
        <v>21968</v>
      </c>
      <c r="E72" s="223"/>
      <c r="F72" s="223"/>
      <c r="G72" s="223"/>
      <c r="H72" s="223"/>
      <c r="I72" s="25">
        <v>21968</v>
      </c>
    </row>
    <row r="73" spans="1:9" ht="15.75" thickBot="1">
      <c r="A73" s="114" t="s">
        <v>133</v>
      </c>
      <c r="B73" s="96"/>
      <c r="C73" s="95" t="s">
        <v>134</v>
      </c>
      <c r="D73" s="151"/>
      <c r="E73" s="382"/>
      <c r="F73" s="382"/>
      <c r="G73" s="382"/>
      <c r="H73" s="382"/>
      <c r="I73" s="125"/>
    </row>
    <row r="74" spans="1:9" ht="15.75" thickBot="1">
      <c r="A74" s="114" t="s">
        <v>135</v>
      </c>
      <c r="B74" s="63"/>
      <c r="C74" s="75" t="s">
        <v>136</v>
      </c>
      <c r="D74" s="163">
        <f>SUM(D69:D73)</f>
        <v>21968</v>
      </c>
      <c r="E74" s="232"/>
      <c r="F74" s="232"/>
      <c r="G74" s="232"/>
      <c r="H74" s="232"/>
      <c r="I74" s="20">
        <f>SUM(I69:I73)</f>
        <v>21968</v>
      </c>
    </row>
    <row r="75" spans="1:9" ht="15.75" thickBot="1">
      <c r="A75" s="114">
        <v>63</v>
      </c>
      <c r="B75" s="71"/>
      <c r="C75" s="364" t="s">
        <v>241</v>
      </c>
      <c r="D75" s="157"/>
      <c r="E75" s="228"/>
      <c r="F75" s="228"/>
      <c r="G75" s="228"/>
      <c r="H75" s="228"/>
      <c r="I75" s="39"/>
    </row>
    <row r="76" spans="1:9" ht="15.75" thickBot="1">
      <c r="A76" s="114" t="s">
        <v>137</v>
      </c>
      <c r="B76" s="71"/>
      <c r="C76" s="16" t="s">
        <v>236</v>
      </c>
      <c r="D76" s="157">
        <v>-188960</v>
      </c>
      <c r="E76" s="228"/>
      <c r="F76" s="228">
        <v>-752</v>
      </c>
      <c r="G76" s="228"/>
      <c r="H76" s="228">
        <v>-633</v>
      </c>
      <c r="I76" s="39">
        <f>SUM(D76:H76)</f>
        <v>-190345</v>
      </c>
    </row>
    <row r="77" spans="1:9" ht="15.75" thickBot="1">
      <c r="A77" s="114" t="s">
        <v>138</v>
      </c>
      <c r="B77" s="72"/>
      <c r="C77" s="64" t="s">
        <v>139</v>
      </c>
      <c r="D77" s="162">
        <f>SUM(D52+D57+D63+D74+D76+D75)</f>
        <v>1605102</v>
      </c>
      <c r="E77" s="162">
        <f>SUM(E52+E57+E63+E74+E76+E75)</f>
        <v>22124</v>
      </c>
      <c r="F77" s="162">
        <f>SUM(F52+F57+F63+F74+F76+F75)</f>
        <v>2713</v>
      </c>
      <c r="G77" s="162">
        <f>SUM(G52+G57+G63+G74+G76+G75)</f>
        <v>3968</v>
      </c>
      <c r="H77" s="162">
        <f>SUM(H52+H57+H63+H74+H76+H75)</f>
        <v>38558</v>
      </c>
      <c r="I77" s="22">
        <f>SUM(I52+I57+I74+I76)</f>
        <v>1672465</v>
      </c>
    </row>
    <row r="78" spans="1:9" ht="15.75">
      <c r="A78" s="76"/>
      <c r="B78" s="76"/>
      <c r="C78" s="77"/>
      <c r="D78" s="4"/>
      <c r="E78" s="4"/>
      <c r="F78" s="4"/>
      <c r="G78" s="4"/>
      <c r="H78" s="4"/>
      <c r="I78" s="4"/>
    </row>
    <row r="79" spans="1:9" ht="15.75">
      <c r="A79" s="76"/>
      <c r="B79" s="76"/>
      <c r="C79" s="77"/>
      <c r="D79" s="4"/>
      <c r="E79" s="4"/>
      <c r="F79" s="4"/>
      <c r="G79" s="4"/>
      <c r="H79" s="4"/>
      <c r="I79" s="4"/>
    </row>
    <row r="80" spans="1:9" ht="15.75">
      <c r="A80" s="76"/>
      <c r="B80" s="76"/>
      <c r="C80" s="77"/>
      <c r="D80" s="4"/>
      <c r="E80" s="4"/>
      <c r="F80" s="4"/>
      <c r="G80" s="4"/>
      <c r="H80" s="4"/>
      <c r="I80" s="4"/>
    </row>
    <row r="81" spans="1:9" ht="15">
      <c r="A81" s="1"/>
      <c r="B81" s="1"/>
      <c r="C81" s="1"/>
      <c r="D81" s="405"/>
      <c r="E81" s="405"/>
      <c r="F81" s="405"/>
      <c r="G81" s="405"/>
      <c r="H81" s="405"/>
      <c r="I81" s="405"/>
    </row>
    <row r="82" spans="1:9" ht="15">
      <c r="A82" s="403" t="s">
        <v>226</v>
      </c>
      <c r="B82" s="403"/>
      <c r="C82" s="403"/>
      <c r="D82" s="403"/>
      <c r="E82" s="403"/>
      <c r="F82" s="403"/>
      <c r="G82" s="403"/>
      <c r="H82" s="403"/>
      <c r="I82" s="403"/>
    </row>
    <row r="83" spans="1:9" ht="15">
      <c r="A83" s="403" t="s">
        <v>242</v>
      </c>
      <c r="B83" s="403"/>
      <c r="C83" s="403"/>
      <c r="D83" s="403"/>
      <c r="E83" s="403"/>
      <c r="F83" s="403"/>
      <c r="G83" s="403"/>
      <c r="H83" s="403"/>
      <c r="I83" s="403"/>
    </row>
    <row r="84" spans="1:9" ht="15.75">
      <c r="A84" s="5"/>
      <c r="B84" s="5"/>
      <c r="C84" s="5"/>
      <c r="D84" s="5"/>
      <c r="E84" s="5"/>
      <c r="F84" s="5"/>
      <c r="G84" s="5"/>
      <c r="H84" s="5"/>
      <c r="I84" s="5"/>
    </row>
    <row r="85" spans="1:9" ht="15.75">
      <c r="A85" s="2" t="s">
        <v>140</v>
      </c>
      <c r="B85" s="2"/>
      <c r="C85" s="2"/>
      <c r="D85" s="2"/>
      <c r="E85" s="2"/>
      <c r="F85" s="2"/>
      <c r="G85" s="2"/>
      <c r="H85" s="2"/>
      <c r="I85" s="2"/>
    </row>
    <row r="86" spans="1:9" ht="16.5" thickBot="1">
      <c r="A86" s="6"/>
      <c r="B86" s="6"/>
      <c r="C86" s="6"/>
      <c r="D86" s="408" t="s">
        <v>1</v>
      </c>
      <c r="E86" s="408"/>
      <c r="F86" s="408"/>
      <c r="G86" s="408"/>
      <c r="H86" s="408"/>
      <c r="I86" s="408"/>
    </row>
    <row r="87" spans="1:9" ht="57.75" thickBot="1">
      <c r="A87" s="7" t="s">
        <v>141</v>
      </c>
      <c r="B87" s="8" t="s">
        <v>142</v>
      </c>
      <c r="C87" s="3" t="s">
        <v>143</v>
      </c>
      <c r="D87" s="3" t="s">
        <v>257</v>
      </c>
      <c r="E87" s="221" t="s">
        <v>256</v>
      </c>
      <c r="F87" s="221" t="s">
        <v>263</v>
      </c>
      <c r="G87" s="221" t="s">
        <v>266</v>
      </c>
      <c r="H87" s="221" t="s">
        <v>279</v>
      </c>
      <c r="I87" s="9" t="s">
        <v>258</v>
      </c>
    </row>
    <row r="88" spans="1:9" ht="15.75" thickBot="1">
      <c r="A88" s="10">
        <v>1</v>
      </c>
      <c r="B88" s="11">
        <v>2</v>
      </c>
      <c r="C88" s="12">
        <v>3</v>
      </c>
      <c r="D88" s="12">
        <v>4</v>
      </c>
      <c r="E88" s="222">
        <v>5</v>
      </c>
      <c r="F88" s="222">
        <v>6</v>
      </c>
      <c r="G88" s="222">
        <v>7</v>
      </c>
      <c r="H88" s="222">
        <v>8</v>
      </c>
      <c r="I88" s="13">
        <v>9</v>
      </c>
    </row>
    <row r="89" spans="1:9" ht="15.75" thickBot="1">
      <c r="A89" s="115" t="s">
        <v>5</v>
      </c>
      <c r="B89" s="15" t="s">
        <v>6</v>
      </c>
      <c r="C89" s="16" t="s">
        <v>144</v>
      </c>
      <c r="D89" s="89"/>
      <c r="E89" s="391"/>
      <c r="F89" s="391"/>
      <c r="G89" s="391"/>
      <c r="H89" s="391"/>
      <c r="I89" s="17"/>
    </row>
    <row r="90" spans="1:9" ht="15">
      <c r="A90" s="116" t="s">
        <v>8</v>
      </c>
      <c r="B90" s="78"/>
      <c r="C90" s="73" t="s">
        <v>145</v>
      </c>
      <c r="D90" s="172">
        <v>61733</v>
      </c>
      <c r="E90" s="395"/>
      <c r="F90" s="395"/>
      <c r="G90" s="395"/>
      <c r="H90" s="395">
        <v>23030</v>
      </c>
      <c r="I90" s="74">
        <f>SUM(D90:H90)</f>
        <v>84763</v>
      </c>
    </row>
    <row r="91" spans="1:9" ht="15">
      <c r="A91" s="116" t="s">
        <v>10</v>
      </c>
      <c r="B91" s="23"/>
      <c r="C91" s="24" t="s">
        <v>146</v>
      </c>
      <c r="D91" s="141">
        <v>16489</v>
      </c>
      <c r="E91" s="227"/>
      <c r="F91" s="227"/>
      <c r="G91" s="227"/>
      <c r="H91" s="227">
        <v>6218</v>
      </c>
      <c r="I91" s="26">
        <f>SUM(D91:H91)</f>
        <v>22707</v>
      </c>
    </row>
    <row r="92" spans="1:9" ht="15">
      <c r="A92" s="116" t="s">
        <v>12</v>
      </c>
      <c r="B92" s="23"/>
      <c r="C92" s="24" t="s">
        <v>147</v>
      </c>
      <c r="D92" s="159">
        <v>165572</v>
      </c>
      <c r="E92" s="229"/>
      <c r="F92" s="229">
        <v>-136</v>
      </c>
      <c r="G92" s="229"/>
      <c r="H92" s="229">
        <v>9310</v>
      </c>
      <c r="I92" s="79">
        <f>SUM(D92:H92)</f>
        <v>174746</v>
      </c>
    </row>
    <row r="93" spans="1:9" ht="15">
      <c r="A93" s="116" t="s">
        <v>14</v>
      </c>
      <c r="B93" s="23"/>
      <c r="C93" s="24" t="s">
        <v>148</v>
      </c>
      <c r="D93" s="159"/>
      <c r="E93" s="229"/>
      <c r="F93" s="229"/>
      <c r="G93" s="229"/>
      <c r="H93" s="229"/>
      <c r="I93" s="79"/>
    </row>
    <row r="94" spans="1:9" ht="15">
      <c r="A94" s="116" t="s">
        <v>16</v>
      </c>
      <c r="B94" s="23"/>
      <c r="C94" s="24" t="s">
        <v>149</v>
      </c>
      <c r="D94" s="159">
        <v>255726</v>
      </c>
      <c r="E94" s="229">
        <v>7000</v>
      </c>
      <c r="F94" s="229">
        <v>2849</v>
      </c>
      <c r="G94" s="229">
        <v>5057</v>
      </c>
      <c r="H94" s="229"/>
      <c r="I94" s="79">
        <f>SUM(D94:G94)</f>
        <v>270632</v>
      </c>
    </row>
    <row r="95" spans="1:9" ht="15">
      <c r="A95" s="116" t="s">
        <v>18</v>
      </c>
      <c r="B95" s="56"/>
      <c r="C95" s="80" t="s">
        <v>150</v>
      </c>
      <c r="D95" s="159">
        <v>9500</v>
      </c>
      <c r="E95" s="229"/>
      <c r="F95" s="229"/>
      <c r="G95" s="229"/>
      <c r="H95" s="229"/>
      <c r="I95" s="79">
        <f>SUM(D95:F95)</f>
        <v>9500</v>
      </c>
    </row>
    <row r="96" spans="1:9" ht="15">
      <c r="A96" s="116" t="s">
        <v>20</v>
      </c>
      <c r="B96" s="23"/>
      <c r="C96" s="24" t="s">
        <v>151</v>
      </c>
      <c r="D96" s="159">
        <v>9000</v>
      </c>
      <c r="E96" s="229"/>
      <c r="F96" s="229"/>
      <c r="G96" s="229"/>
      <c r="H96" s="229"/>
      <c r="I96" s="79">
        <f>SUM(D96:F96)</f>
        <v>9000</v>
      </c>
    </row>
    <row r="97" spans="1:9" ht="15">
      <c r="A97" s="116"/>
      <c r="B97" s="42"/>
      <c r="C97" s="41" t="s">
        <v>228</v>
      </c>
      <c r="D97" s="159"/>
      <c r="E97" s="229"/>
      <c r="F97" s="229"/>
      <c r="G97" s="229"/>
      <c r="H97" s="229"/>
      <c r="I97" s="79"/>
    </row>
    <row r="98" spans="1:9" ht="15">
      <c r="A98" s="116" t="s">
        <v>22</v>
      </c>
      <c r="B98" s="42"/>
      <c r="C98" s="41" t="s">
        <v>229</v>
      </c>
      <c r="D98" s="159"/>
      <c r="E98" s="229"/>
      <c r="F98" s="229"/>
      <c r="G98" s="229"/>
      <c r="H98" s="229"/>
      <c r="I98" s="97"/>
    </row>
    <row r="99" spans="1:9" ht="26.25" thickBot="1">
      <c r="A99" s="116" t="s">
        <v>24</v>
      </c>
      <c r="B99" s="27"/>
      <c r="C99" s="28" t="s">
        <v>230</v>
      </c>
      <c r="D99" s="143"/>
      <c r="E99" s="143"/>
      <c r="F99" s="143"/>
      <c r="G99" s="143"/>
      <c r="H99" s="143"/>
      <c r="I99" s="130"/>
    </row>
    <row r="100" spans="1:9" ht="15.75" thickBot="1">
      <c r="A100" s="116" t="s">
        <v>26</v>
      </c>
      <c r="B100" s="43"/>
      <c r="C100" s="44" t="s">
        <v>152</v>
      </c>
      <c r="D100" s="157">
        <f aca="true" t="shared" si="2" ref="D100:I100">SUM(D90:D99)</f>
        <v>518020</v>
      </c>
      <c r="E100" s="157">
        <f t="shared" si="2"/>
        <v>7000</v>
      </c>
      <c r="F100" s="157">
        <f t="shared" si="2"/>
        <v>2713</v>
      </c>
      <c r="G100" s="157">
        <f t="shared" si="2"/>
        <v>5057</v>
      </c>
      <c r="H100" s="157">
        <f t="shared" si="2"/>
        <v>38558</v>
      </c>
      <c r="I100" s="39">
        <f t="shared" si="2"/>
        <v>571348</v>
      </c>
    </row>
    <row r="101" spans="1:9" ht="15.75" thickBot="1">
      <c r="A101" s="116" t="s">
        <v>28</v>
      </c>
      <c r="B101" s="21" t="s">
        <v>33</v>
      </c>
      <c r="C101" s="19" t="s">
        <v>153</v>
      </c>
      <c r="D101" s="162"/>
      <c r="E101" s="231"/>
      <c r="F101" s="231"/>
      <c r="G101" s="231"/>
      <c r="H101" s="231"/>
      <c r="I101" s="22"/>
    </row>
    <row r="102" spans="1:9" ht="15">
      <c r="A102" s="116" t="s">
        <v>30</v>
      </c>
      <c r="B102" s="45"/>
      <c r="C102" s="40" t="s">
        <v>154</v>
      </c>
      <c r="D102" s="145"/>
      <c r="E102" s="226"/>
      <c r="F102" s="226"/>
      <c r="G102" s="226"/>
      <c r="H102" s="226"/>
      <c r="I102" s="46"/>
    </row>
    <row r="103" spans="1:9" ht="15">
      <c r="A103" s="116" t="s">
        <v>32</v>
      </c>
      <c r="B103" s="23"/>
      <c r="C103" s="24" t="s">
        <v>155</v>
      </c>
      <c r="D103" s="141">
        <v>1045359</v>
      </c>
      <c r="E103" s="227"/>
      <c r="F103" s="227"/>
      <c r="G103" s="227">
        <v>3964</v>
      </c>
      <c r="H103" s="227"/>
      <c r="I103" s="26">
        <f>SUM(D103:G103)</f>
        <v>1049323</v>
      </c>
    </row>
    <row r="104" spans="1:9" ht="15">
      <c r="A104" s="116" t="s">
        <v>35</v>
      </c>
      <c r="B104" s="23"/>
      <c r="C104" s="24" t="s">
        <v>156</v>
      </c>
      <c r="D104" s="141"/>
      <c r="E104" s="227"/>
      <c r="F104" s="227"/>
      <c r="G104" s="227"/>
      <c r="H104" s="227"/>
      <c r="I104" s="26"/>
    </row>
    <row r="105" spans="1:9" ht="25.5">
      <c r="A105" s="116" t="s">
        <v>37</v>
      </c>
      <c r="B105" s="23"/>
      <c r="C105" s="24" t="s">
        <v>157</v>
      </c>
      <c r="D105" s="141"/>
      <c r="E105" s="227"/>
      <c r="F105" s="227"/>
      <c r="G105" s="227"/>
      <c r="H105" s="227"/>
      <c r="I105" s="26"/>
    </row>
    <row r="106" spans="1:9" ht="15">
      <c r="A106" s="116"/>
      <c r="B106" s="23"/>
      <c r="C106" s="24" t="s">
        <v>250</v>
      </c>
      <c r="D106" s="141"/>
      <c r="E106" s="227"/>
      <c r="F106" s="227"/>
      <c r="G106" s="227"/>
      <c r="H106" s="227"/>
      <c r="I106" s="26"/>
    </row>
    <row r="107" spans="1:9" ht="15">
      <c r="A107" s="116" t="s">
        <v>39</v>
      </c>
      <c r="B107" s="131"/>
      <c r="C107" s="24" t="s">
        <v>232</v>
      </c>
      <c r="D107" s="141"/>
      <c r="E107" s="227"/>
      <c r="F107" s="227"/>
      <c r="G107" s="227"/>
      <c r="H107" s="227"/>
      <c r="I107" s="132"/>
    </row>
    <row r="108" spans="1:9" ht="26.25" thickBot="1">
      <c r="A108" s="116" t="s">
        <v>41</v>
      </c>
      <c r="B108" s="43"/>
      <c r="C108" s="86" t="s">
        <v>233</v>
      </c>
      <c r="D108" s="173"/>
      <c r="E108" s="238"/>
      <c r="F108" s="238"/>
      <c r="G108" s="238"/>
      <c r="H108" s="238"/>
      <c r="I108" s="82"/>
    </row>
    <row r="109" spans="1:9" ht="26.25" thickBot="1">
      <c r="A109" s="116" t="s">
        <v>43</v>
      </c>
      <c r="B109" s="30"/>
      <c r="C109" s="19" t="s">
        <v>158</v>
      </c>
      <c r="D109" s="163">
        <f>SUM(D102:D108)</f>
        <v>1045359</v>
      </c>
      <c r="E109" s="163">
        <f>SUM(E102:E108)</f>
        <v>0</v>
      </c>
      <c r="F109" s="163">
        <f>SUM(F102:F108)</f>
        <v>0</v>
      </c>
      <c r="G109" s="232">
        <f>SUM(G103:G108)</f>
        <v>3964</v>
      </c>
      <c r="H109" s="232"/>
      <c r="I109" s="20">
        <f>SUM(I102:I108)</f>
        <v>1049323</v>
      </c>
    </row>
    <row r="110" spans="1:9" ht="15.75" thickBot="1">
      <c r="A110" s="116" t="s">
        <v>45</v>
      </c>
      <c r="B110" s="21" t="s">
        <v>50</v>
      </c>
      <c r="C110" s="19" t="s">
        <v>159</v>
      </c>
      <c r="D110" s="162"/>
      <c r="E110" s="231"/>
      <c r="F110" s="231"/>
      <c r="G110" s="231"/>
      <c r="H110" s="231"/>
      <c r="I110" s="22"/>
    </row>
    <row r="111" spans="1:9" ht="15">
      <c r="A111" s="116" t="s">
        <v>47</v>
      </c>
      <c r="B111" s="45"/>
      <c r="C111" s="40" t="s">
        <v>160</v>
      </c>
      <c r="D111" s="145">
        <v>5723</v>
      </c>
      <c r="E111" s="226"/>
      <c r="F111" s="226"/>
      <c r="G111" s="226">
        <v>-5053</v>
      </c>
      <c r="H111" s="226"/>
      <c r="I111" s="46">
        <f>SUM(D111:G111)</f>
        <v>670</v>
      </c>
    </row>
    <row r="112" spans="1:9" ht="15">
      <c r="A112" s="116" t="s">
        <v>49</v>
      </c>
      <c r="B112" s="43"/>
      <c r="C112" s="24" t="s">
        <v>161</v>
      </c>
      <c r="D112" s="173"/>
      <c r="E112" s="238"/>
      <c r="F112" s="238"/>
      <c r="G112" s="238"/>
      <c r="H112" s="238"/>
      <c r="I112" s="82"/>
    </row>
    <row r="113" spans="1:9" ht="15.75" thickBot="1">
      <c r="A113" s="116" t="s">
        <v>52</v>
      </c>
      <c r="B113" s="27"/>
      <c r="C113" s="24" t="s">
        <v>162</v>
      </c>
      <c r="D113" s="143"/>
      <c r="E113" s="390">
        <v>15124</v>
      </c>
      <c r="F113" s="390"/>
      <c r="G113" s="390"/>
      <c r="H113" s="390"/>
      <c r="I113" s="62">
        <f>SUM(D113:E113)</f>
        <v>15124</v>
      </c>
    </row>
    <row r="114" spans="1:9" ht="15.75" thickBot="1">
      <c r="A114" s="116" t="s">
        <v>54</v>
      </c>
      <c r="B114" s="133"/>
      <c r="C114" s="19" t="s">
        <v>163</v>
      </c>
      <c r="D114" s="163">
        <v>5723</v>
      </c>
      <c r="E114" s="232">
        <f>SUM(E111:E113)</f>
        <v>15124</v>
      </c>
      <c r="F114" s="232"/>
      <c r="G114" s="232">
        <f>SUM(G111:G113)</f>
        <v>-5053</v>
      </c>
      <c r="H114" s="232"/>
      <c r="I114" s="20">
        <f>SUM(I111:I113)</f>
        <v>15794</v>
      </c>
    </row>
    <row r="115" spans="1:9" ht="15.75" thickBot="1">
      <c r="A115" s="116" t="s">
        <v>56</v>
      </c>
      <c r="B115" s="43"/>
      <c r="C115" s="101" t="s">
        <v>164</v>
      </c>
      <c r="D115" s="157">
        <f aca="true" t="shared" si="3" ref="D115:I115">SUM(D100+D109+D114)</f>
        <v>1569102</v>
      </c>
      <c r="E115" s="157">
        <f t="shared" si="3"/>
        <v>22124</v>
      </c>
      <c r="F115" s="157">
        <f t="shared" si="3"/>
        <v>2713</v>
      </c>
      <c r="G115" s="157">
        <f t="shared" si="3"/>
        <v>3968</v>
      </c>
      <c r="H115" s="157">
        <f t="shared" si="3"/>
        <v>38558</v>
      </c>
      <c r="I115" s="39">
        <f t="shared" si="3"/>
        <v>1636465</v>
      </c>
    </row>
    <row r="116" spans="1:9" ht="15.75" thickBot="1">
      <c r="A116" s="116" t="s">
        <v>58</v>
      </c>
      <c r="B116" s="21"/>
      <c r="C116" s="19" t="s">
        <v>165</v>
      </c>
      <c r="D116" s="152"/>
      <c r="E116" s="225"/>
      <c r="F116" s="225"/>
      <c r="G116" s="225"/>
      <c r="H116" s="225"/>
      <c r="I116" s="84"/>
    </row>
    <row r="117" spans="1:9" ht="15">
      <c r="A117" s="116" t="s">
        <v>60</v>
      </c>
      <c r="B117" s="126" t="s">
        <v>61</v>
      </c>
      <c r="C117" s="35" t="s">
        <v>234</v>
      </c>
      <c r="D117" s="175"/>
      <c r="E117" s="396"/>
      <c r="F117" s="396"/>
      <c r="G117" s="396"/>
      <c r="H117" s="396"/>
      <c r="I117" s="242"/>
    </row>
    <row r="118" spans="1:9" ht="15">
      <c r="A118" s="116" t="s">
        <v>63</v>
      </c>
      <c r="B118" s="146"/>
      <c r="C118" s="239" t="s">
        <v>108</v>
      </c>
      <c r="D118" s="240"/>
      <c r="E118" s="285"/>
      <c r="F118" s="285"/>
      <c r="G118" s="285"/>
      <c r="H118" s="285"/>
      <c r="I118" s="241"/>
    </row>
    <row r="119" spans="1:9" ht="15.75" thickBot="1">
      <c r="A119" s="116" t="s">
        <v>65</v>
      </c>
      <c r="B119" s="37"/>
      <c r="C119" s="95" t="s">
        <v>110</v>
      </c>
      <c r="D119" s="176"/>
      <c r="E119" s="397"/>
      <c r="F119" s="397"/>
      <c r="G119" s="397"/>
      <c r="H119" s="397"/>
      <c r="I119" s="136"/>
    </row>
    <row r="120" spans="1:9" ht="15.75" thickBot="1">
      <c r="A120" s="116" t="s">
        <v>67</v>
      </c>
      <c r="B120" s="91"/>
      <c r="C120" s="16" t="s">
        <v>235</v>
      </c>
      <c r="D120" s="174">
        <f>SUM(D117:D119)</f>
        <v>0</v>
      </c>
      <c r="E120" s="398"/>
      <c r="F120" s="398"/>
      <c r="G120" s="398"/>
      <c r="H120" s="398"/>
      <c r="I120" s="134">
        <f>SUM(I117:I119)</f>
        <v>0</v>
      </c>
    </row>
    <row r="121" spans="1:9" ht="15.75" thickBot="1">
      <c r="A121" s="116" t="s">
        <v>69</v>
      </c>
      <c r="B121" s="91" t="s">
        <v>72</v>
      </c>
      <c r="C121" s="16" t="s">
        <v>166</v>
      </c>
      <c r="D121" s="174"/>
      <c r="E121" s="398"/>
      <c r="F121" s="398"/>
      <c r="G121" s="398"/>
      <c r="H121" s="398"/>
      <c r="I121" s="98"/>
    </row>
    <row r="122" spans="1:9" ht="15">
      <c r="A122" s="116" t="s">
        <v>71</v>
      </c>
      <c r="B122" s="126"/>
      <c r="C122" s="85" t="s">
        <v>108</v>
      </c>
      <c r="D122" s="175"/>
      <c r="E122" s="396"/>
      <c r="F122" s="396"/>
      <c r="G122" s="396"/>
      <c r="H122" s="396"/>
      <c r="I122" s="135"/>
    </row>
    <row r="123" spans="1:9" ht="15.75" thickBot="1">
      <c r="A123" s="116" t="s">
        <v>74</v>
      </c>
      <c r="B123" s="37"/>
      <c r="C123" s="95" t="s">
        <v>110</v>
      </c>
      <c r="D123" s="176"/>
      <c r="E123" s="397"/>
      <c r="F123" s="397"/>
      <c r="G123" s="397"/>
      <c r="H123" s="397"/>
      <c r="I123" s="136"/>
    </row>
    <row r="124" spans="1:9" ht="15.75" thickBot="1">
      <c r="A124" s="116" t="s">
        <v>76</v>
      </c>
      <c r="B124" s="91"/>
      <c r="C124" s="16" t="s">
        <v>167</v>
      </c>
      <c r="D124" s="174"/>
      <c r="E124" s="398"/>
      <c r="F124" s="398"/>
      <c r="G124" s="398"/>
      <c r="H124" s="398"/>
      <c r="I124" s="134"/>
    </row>
    <row r="125" spans="1:9" ht="15.75" thickBot="1">
      <c r="A125" s="116" t="s">
        <v>78</v>
      </c>
      <c r="B125" s="91" t="s">
        <v>81</v>
      </c>
      <c r="C125" s="16" t="s">
        <v>122</v>
      </c>
      <c r="D125" s="174"/>
      <c r="E125" s="398"/>
      <c r="F125" s="398"/>
      <c r="G125" s="398"/>
      <c r="H125" s="398"/>
      <c r="I125" s="98"/>
    </row>
    <row r="126" spans="1:9" ht="15">
      <c r="A126" s="116" t="s">
        <v>80</v>
      </c>
      <c r="B126" s="91"/>
      <c r="C126" s="99" t="s">
        <v>168</v>
      </c>
      <c r="D126" s="177"/>
      <c r="E126" s="399"/>
      <c r="F126" s="399"/>
      <c r="G126" s="399"/>
      <c r="H126" s="399"/>
      <c r="I126" s="103"/>
    </row>
    <row r="127" spans="1:9" ht="15">
      <c r="A127" s="116" t="s">
        <v>83</v>
      </c>
      <c r="B127" s="66"/>
      <c r="C127" s="67" t="s">
        <v>169</v>
      </c>
      <c r="D127" s="164"/>
      <c r="E127" s="233"/>
      <c r="F127" s="233"/>
      <c r="G127" s="233"/>
      <c r="H127" s="233"/>
      <c r="I127" s="104"/>
    </row>
    <row r="128" spans="1:9" ht="15">
      <c r="A128" s="116" t="s">
        <v>85</v>
      </c>
      <c r="B128" s="66"/>
      <c r="C128" s="67" t="s">
        <v>170</v>
      </c>
      <c r="D128" s="164"/>
      <c r="E128" s="233"/>
      <c r="F128" s="233"/>
      <c r="G128" s="233"/>
      <c r="H128" s="233"/>
      <c r="I128" s="137"/>
    </row>
    <row r="129" spans="1:9" ht="15">
      <c r="A129" s="116" t="s">
        <v>87</v>
      </c>
      <c r="B129" s="23"/>
      <c r="C129" s="24" t="s">
        <v>171</v>
      </c>
      <c r="D129" s="141"/>
      <c r="E129" s="227"/>
      <c r="F129" s="227"/>
      <c r="G129" s="227"/>
      <c r="H129" s="227"/>
      <c r="I129" s="25"/>
    </row>
    <row r="130" spans="1:9" ht="15">
      <c r="A130" s="116" t="s">
        <v>89</v>
      </c>
      <c r="B130" s="43"/>
      <c r="C130" s="95" t="s">
        <v>172</v>
      </c>
      <c r="D130" s="173">
        <v>36000</v>
      </c>
      <c r="E130" s="238"/>
      <c r="F130" s="238"/>
      <c r="G130" s="238"/>
      <c r="H130" s="238"/>
      <c r="I130" s="138">
        <v>36000</v>
      </c>
    </row>
    <row r="131" spans="1:9" ht="15.75" thickBot="1">
      <c r="A131" s="116" t="s">
        <v>91</v>
      </c>
      <c r="B131" s="83"/>
      <c r="C131" s="68" t="s">
        <v>173</v>
      </c>
      <c r="D131" s="143"/>
      <c r="E131" s="390"/>
      <c r="F131" s="390"/>
      <c r="G131" s="390"/>
      <c r="H131" s="390"/>
      <c r="I131" s="55"/>
    </row>
    <row r="132" spans="1:9" ht="15.75" thickBot="1">
      <c r="A132" s="116" t="s">
        <v>94</v>
      </c>
      <c r="B132" s="133"/>
      <c r="C132" s="75" t="s">
        <v>174</v>
      </c>
      <c r="D132" s="147">
        <f>SUM(D127:D131)</f>
        <v>36000</v>
      </c>
      <c r="E132" s="147"/>
      <c r="F132" s="147"/>
      <c r="G132" s="147"/>
      <c r="H132" s="147"/>
      <c r="I132" s="147">
        <f>SUM(I126:I131)</f>
        <v>36000</v>
      </c>
    </row>
    <row r="133" spans="1:9" ht="15">
      <c r="A133" s="139" t="s">
        <v>96</v>
      </c>
      <c r="B133" s="146" t="s">
        <v>92</v>
      </c>
      <c r="C133" s="144" t="s">
        <v>175</v>
      </c>
      <c r="D133" s="145"/>
      <c r="E133" s="145"/>
      <c r="F133" s="145"/>
      <c r="G133" s="145"/>
      <c r="H133" s="145"/>
      <c r="I133" s="145"/>
    </row>
    <row r="134" spans="1:9" ht="15.75" thickBot="1">
      <c r="A134" s="117" t="s">
        <v>98</v>
      </c>
      <c r="B134" s="88" t="s">
        <v>105</v>
      </c>
      <c r="C134" s="365" t="s">
        <v>240</v>
      </c>
      <c r="D134" s="366"/>
      <c r="E134" s="366"/>
      <c r="F134" s="366"/>
      <c r="G134" s="366"/>
      <c r="H134" s="366"/>
      <c r="I134" s="366"/>
    </row>
    <row r="135" spans="1:9" ht="15.75" thickBot="1">
      <c r="A135" s="142" t="s">
        <v>100</v>
      </c>
      <c r="B135" s="110" t="s">
        <v>114</v>
      </c>
      <c r="C135" s="32" t="s">
        <v>236</v>
      </c>
      <c r="D135" s="155"/>
      <c r="E135" s="155"/>
      <c r="F135" s="155"/>
      <c r="G135" s="155"/>
      <c r="H135" s="155"/>
      <c r="I135" s="163"/>
    </row>
    <row r="136" spans="1:9" ht="15.75" thickBot="1">
      <c r="A136" s="142" t="s">
        <v>102</v>
      </c>
      <c r="B136" s="140"/>
      <c r="C136" s="101" t="s">
        <v>176</v>
      </c>
      <c r="D136" s="155">
        <f>SUM(D115+D120+D132+D134+D135)</f>
        <v>1605102</v>
      </c>
      <c r="E136" s="155">
        <f>SUM(E115+E120+E132+E134+E135)</f>
        <v>22124</v>
      </c>
      <c r="F136" s="155">
        <f>SUM(F115+F120+F132+F134+F135)</f>
        <v>2713</v>
      </c>
      <c r="G136" s="155">
        <f>SUM(G115+G120+G132+G134+G135)</f>
        <v>3968</v>
      </c>
      <c r="H136" s="155">
        <f>SUM(H115+H120+H132+H134+H135)</f>
        <v>38558</v>
      </c>
      <c r="I136" s="33">
        <f>SUM(I115+I120+I132+I135)</f>
        <v>1672465</v>
      </c>
    </row>
  </sheetData>
  <sheetProtection/>
  <mergeCells count="8">
    <mergeCell ref="A83:I83"/>
    <mergeCell ref="D86:I86"/>
    <mergeCell ref="C1:Q1"/>
    <mergeCell ref="A2:I2"/>
    <mergeCell ref="A3:I3"/>
    <mergeCell ref="D6:I6"/>
    <mergeCell ref="D81:I81"/>
    <mergeCell ref="A82:I8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1">
      <selection activeCell="I11" sqref="I11"/>
    </sheetView>
  </sheetViews>
  <sheetFormatPr defaultColWidth="9.140625" defaultRowHeight="15"/>
  <cols>
    <col min="1" max="1" width="37.8515625" style="0" customWidth="1"/>
    <col min="2" max="2" width="11.7109375" style="0" customWidth="1"/>
    <col min="3" max="3" width="12.7109375" style="0" customWidth="1"/>
    <col min="4" max="4" width="33.7109375" style="0" customWidth="1"/>
    <col min="5" max="5" width="11.28125" style="0" customWidth="1"/>
    <col min="6" max="6" width="11.7109375" style="0" customWidth="1"/>
  </cols>
  <sheetData>
    <row r="1" spans="1:15" ht="15">
      <c r="A1" s="178"/>
      <c r="B1" s="406" t="s">
        <v>264</v>
      </c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</row>
    <row r="2" spans="1:6" ht="25.5">
      <c r="A2" s="179" t="s">
        <v>195</v>
      </c>
      <c r="B2" s="180"/>
      <c r="C2" s="180"/>
      <c r="D2" s="180"/>
      <c r="E2" s="180"/>
      <c r="F2" s="180"/>
    </row>
    <row r="3" spans="1:13" ht="15.75" thickBot="1">
      <c r="A3" s="406" t="s">
        <v>282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</row>
    <row r="4" spans="1:6" ht="15.75" thickBot="1">
      <c r="A4" s="184" t="s">
        <v>196</v>
      </c>
      <c r="B4" s="185"/>
      <c r="C4" s="185"/>
      <c r="D4" s="184" t="s">
        <v>197</v>
      </c>
      <c r="E4" s="185"/>
      <c r="F4" s="186"/>
    </row>
    <row r="5" spans="1:6" ht="26.25" thickBot="1">
      <c r="A5" s="187" t="s">
        <v>198</v>
      </c>
      <c r="B5" s="188" t="s">
        <v>259</v>
      </c>
      <c r="C5" s="188" t="s">
        <v>260</v>
      </c>
      <c r="D5" s="187" t="s">
        <v>198</v>
      </c>
      <c r="E5" s="188" t="s">
        <v>257</v>
      </c>
      <c r="F5" s="188" t="s">
        <v>260</v>
      </c>
    </row>
    <row r="6" spans="1:6" ht="30" customHeight="1">
      <c r="A6" s="189" t="s">
        <v>199</v>
      </c>
      <c r="B6" s="190">
        <v>20571</v>
      </c>
      <c r="C6" s="191">
        <v>20571</v>
      </c>
      <c r="D6" s="192" t="s">
        <v>193</v>
      </c>
      <c r="E6" s="190">
        <v>61733</v>
      </c>
      <c r="F6" s="193">
        <v>84763</v>
      </c>
    </row>
    <row r="7" spans="1:6" ht="24" customHeight="1">
      <c r="A7" s="194" t="s">
        <v>200</v>
      </c>
      <c r="B7" s="195">
        <v>90500</v>
      </c>
      <c r="C7" s="196">
        <v>90500</v>
      </c>
      <c r="D7" s="197" t="s">
        <v>201</v>
      </c>
      <c r="E7" s="195">
        <v>16489</v>
      </c>
      <c r="F7" s="198">
        <v>22707</v>
      </c>
    </row>
    <row r="8" spans="1:6" ht="33" customHeight="1">
      <c r="A8" s="194" t="s">
        <v>202</v>
      </c>
      <c r="B8" s="195">
        <v>460059</v>
      </c>
      <c r="C8" s="196">
        <v>469692</v>
      </c>
      <c r="D8" s="197" t="s">
        <v>194</v>
      </c>
      <c r="E8" s="195">
        <v>165436</v>
      </c>
      <c r="F8" s="198">
        <v>174746</v>
      </c>
    </row>
    <row r="9" spans="1:6" ht="21.75" customHeight="1">
      <c r="A9" s="194" t="s">
        <v>182</v>
      </c>
      <c r="B9" s="195">
        <v>84501</v>
      </c>
      <c r="C9" s="196">
        <v>113749</v>
      </c>
      <c r="D9" s="197" t="s">
        <v>179</v>
      </c>
      <c r="E9" s="195"/>
      <c r="F9" s="198"/>
    </row>
    <row r="10" spans="1:6" ht="32.25" customHeight="1">
      <c r="A10" s="194" t="s">
        <v>203</v>
      </c>
      <c r="B10" s="195"/>
      <c r="C10" s="199">
        <v>0</v>
      </c>
      <c r="D10" s="200" t="s">
        <v>204</v>
      </c>
      <c r="E10" s="195">
        <v>270632</v>
      </c>
      <c r="F10" s="198">
        <v>270632</v>
      </c>
    </row>
    <row r="11" spans="1:6" ht="27" customHeight="1">
      <c r="A11" s="194" t="s">
        <v>205</v>
      </c>
      <c r="B11" s="195"/>
      <c r="C11" s="199"/>
      <c r="D11" s="197" t="s">
        <v>180</v>
      </c>
      <c r="E11" s="195">
        <v>9500</v>
      </c>
      <c r="F11" s="198">
        <v>9500</v>
      </c>
    </row>
    <row r="12" spans="1:6" ht="26.25" customHeight="1">
      <c r="A12" s="201" t="s">
        <v>206</v>
      </c>
      <c r="B12" s="195"/>
      <c r="C12" s="196"/>
      <c r="D12" s="197" t="s">
        <v>187</v>
      </c>
      <c r="E12" s="195"/>
      <c r="F12" s="198"/>
    </row>
    <row r="13" spans="1:6" ht="26.25" customHeight="1">
      <c r="A13" s="201" t="s">
        <v>189</v>
      </c>
      <c r="B13" s="195"/>
      <c r="C13" s="199"/>
      <c r="D13" s="197" t="s">
        <v>186</v>
      </c>
      <c r="E13" s="195">
        <v>9000</v>
      </c>
      <c r="F13" s="198">
        <v>9000</v>
      </c>
    </row>
    <row r="14" spans="1:6" ht="36" customHeight="1">
      <c r="A14" s="201" t="s">
        <v>207</v>
      </c>
      <c r="B14" s="195"/>
      <c r="C14" s="199">
        <v>0</v>
      </c>
      <c r="D14" s="197" t="s">
        <v>208</v>
      </c>
      <c r="E14" s="195"/>
      <c r="F14" s="202"/>
    </row>
    <row r="15" spans="1:6" ht="24.75" customHeight="1">
      <c r="A15" s="201" t="s">
        <v>209</v>
      </c>
      <c r="B15" s="195"/>
      <c r="C15" s="199"/>
      <c r="D15" s="197" t="s">
        <v>210</v>
      </c>
      <c r="E15" s="195"/>
      <c r="F15" s="202">
        <v>0</v>
      </c>
    </row>
    <row r="16" spans="1:6" ht="21.75" customHeight="1">
      <c r="A16" s="201" t="s">
        <v>234</v>
      </c>
      <c r="B16" s="195">
        <v>-189712</v>
      </c>
      <c r="C16" s="196">
        <v>-190345</v>
      </c>
      <c r="D16" s="201" t="s">
        <v>211</v>
      </c>
      <c r="E16" s="195">
        <v>670</v>
      </c>
      <c r="F16" s="198">
        <v>670</v>
      </c>
    </row>
    <row r="17" spans="1:6" ht="29.25" customHeight="1">
      <c r="A17" s="201" t="s">
        <v>239</v>
      </c>
      <c r="B17" s="195">
        <v>6364</v>
      </c>
      <c r="C17" s="196">
        <v>6364</v>
      </c>
      <c r="D17" s="201" t="s">
        <v>212</v>
      </c>
      <c r="E17" s="195"/>
      <c r="F17" s="198"/>
    </row>
    <row r="18" spans="1:6" ht="22.5" customHeight="1">
      <c r="A18" s="376" t="s">
        <v>241</v>
      </c>
      <c r="B18" s="204"/>
      <c r="C18" s="205"/>
      <c r="D18" s="203" t="s">
        <v>234</v>
      </c>
      <c r="E18" s="204"/>
      <c r="F18" s="206"/>
    </row>
    <row r="19" spans="1:6" ht="22.5" customHeight="1">
      <c r="A19" s="195"/>
      <c r="B19" s="195"/>
      <c r="C19" s="195"/>
      <c r="D19" s="195" t="s">
        <v>240</v>
      </c>
      <c r="E19" s="195"/>
      <c r="F19" s="215"/>
    </row>
    <row r="20" spans="1:6" ht="21.75" customHeight="1" thickBot="1">
      <c r="A20" s="210" t="s">
        <v>213</v>
      </c>
      <c r="B20" s="377">
        <f>SUM(B6:B18)</f>
        <v>472283</v>
      </c>
      <c r="C20" s="378">
        <f>SUM(C6:C17)</f>
        <v>510531</v>
      </c>
      <c r="D20" s="210" t="s">
        <v>213</v>
      </c>
      <c r="E20" s="377">
        <f>SUM(E6:E19)</f>
        <v>533460</v>
      </c>
      <c r="F20" s="379">
        <f>SUM(F6:F18)</f>
        <v>572018</v>
      </c>
    </row>
    <row r="21" spans="1:6" ht="15.75" thickBot="1">
      <c r="A21" s="210" t="s">
        <v>214</v>
      </c>
      <c r="B21" s="211">
        <f>SUM(E20-B20)</f>
        <v>61177</v>
      </c>
      <c r="C21" s="212">
        <f>SUM(F20-C20)</f>
        <v>61487</v>
      </c>
      <c r="D21" s="210" t="s">
        <v>215</v>
      </c>
      <c r="E21" s="211"/>
      <c r="F21" s="213"/>
    </row>
    <row r="22" spans="1:6" ht="15">
      <c r="A22" s="178"/>
      <c r="B22" s="178"/>
      <c r="C22" s="178"/>
      <c r="D22" s="178"/>
      <c r="E22" s="178"/>
      <c r="F22" s="178"/>
    </row>
    <row r="23" spans="1:6" ht="15" hidden="1">
      <c r="A23" s="178"/>
      <c r="B23" s="178"/>
      <c r="C23" s="178"/>
      <c r="D23" s="178"/>
      <c r="E23" s="409"/>
      <c r="F23" s="409"/>
    </row>
    <row r="24" spans="1:6" ht="25.5">
      <c r="A24" s="179" t="s">
        <v>216</v>
      </c>
      <c r="B24" s="180"/>
      <c r="C24" s="180"/>
      <c r="D24" s="180"/>
      <c r="E24" s="180"/>
      <c r="F24" s="180"/>
    </row>
    <row r="25" spans="1:6" ht="15.75" thickBot="1">
      <c r="A25" s="181"/>
      <c r="B25" s="182"/>
      <c r="C25" s="182"/>
      <c r="D25" s="182"/>
      <c r="E25" s="182"/>
      <c r="F25" s="183" t="s">
        <v>1</v>
      </c>
    </row>
    <row r="26" spans="1:6" ht="15.75" thickBot="1">
      <c r="A26" s="184" t="s">
        <v>196</v>
      </c>
      <c r="B26" s="185"/>
      <c r="C26" s="185"/>
      <c r="D26" s="184" t="s">
        <v>197</v>
      </c>
      <c r="E26" s="185"/>
      <c r="F26" s="186"/>
    </row>
    <row r="27" spans="1:6" ht="26.25" thickBot="1">
      <c r="A27" s="187" t="s">
        <v>198</v>
      </c>
      <c r="B27" s="188" t="s">
        <v>261</v>
      </c>
      <c r="C27" s="188" t="s">
        <v>260</v>
      </c>
      <c r="D27" s="187" t="s">
        <v>198</v>
      </c>
      <c r="E27" s="188" t="s">
        <v>262</v>
      </c>
      <c r="F27" s="188" t="s">
        <v>260</v>
      </c>
    </row>
    <row r="28" spans="1:6" ht="26.25" customHeight="1">
      <c r="A28" s="214" t="s">
        <v>190</v>
      </c>
      <c r="B28" s="190">
        <v>6000</v>
      </c>
      <c r="C28" s="190">
        <v>6000</v>
      </c>
      <c r="D28" s="189" t="s">
        <v>181</v>
      </c>
      <c r="E28" s="190"/>
      <c r="F28" s="193"/>
    </row>
    <row r="29" spans="1:6" ht="30" customHeight="1">
      <c r="A29" s="194" t="s">
        <v>191</v>
      </c>
      <c r="B29" s="195"/>
      <c r="C29" s="195"/>
      <c r="D29" s="194" t="s">
        <v>217</v>
      </c>
      <c r="E29" s="195">
        <v>1049323</v>
      </c>
      <c r="F29" s="198">
        <v>1049323</v>
      </c>
    </row>
    <row r="30" spans="1:6" ht="24.75" customHeight="1">
      <c r="A30" s="194" t="s">
        <v>185</v>
      </c>
      <c r="B30" s="195"/>
      <c r="C30" s="195"/>
      <c r="D30" s="194" t="s">
        <v>188</v>
      </c>
      <c r="E30" s="195"/>
      <c r="F30" s="198"/>
    </row>
    <row r="31" spans="1:6" ht="29.25" customHeight="1">
      <c r="A31" s="194" t="s">
        <v>218</v>
      </c>
      <c r="B31" s="195"/>
      <c r="C31" s="195"/>
      <c r="D31" s="194" t="s">
        <v>184</v>
      </c>
      <c r="E31" s="195"/>
      <c r="F31" s="198"/>
    </row>
    <row r="32" spans="1:6" ht="29.25" customHeight="1">
      <c r="A32" s="194" t="s">
        <v>183</v>
      </c>
      <c r="B32" s="195">
        <v>1020532</v>
      </c>
      <c r="C32" s="195">
        <v>1020532</v>
      </c>
      <c r="D32" s="194" t="s">
        <v>253</v>
      </c>
      <c r="E32" s="195"/>
      <c r="F32" s="198"/>
    </row>
    <row r="33" spans="1:6" ht="32.25" customHeight="1">
      <c r="A33" s="194" t="s">
        <v>178</v>
      </c>
      <c r="B33" s="195">
        <v>3000</v>
      </c>
      <c r="C33" s="195">
        <v>3310</v>
      </c>
      <c r="D33" s="194" t="s">
        <v>219</v>
      </c>
      <c r="E33" s="195"/>
      <c r="F33" s="198"/>
    </row>
    <row r="34" spans="1:6" ht="37.5" customHeight="1">
      <c r="A34" s="194" t="s">
        <v>220</v>
      </c>
      <c r="B34" s="195"/>
      <c r="C34" s="195"/>
      <c r="D34" s="194" t="s">
        <v>221</v>
      </c>
      <c r="E34" s="195">
        <v>15124</v>
      </c>
      <c r="F34" s="198">
        <v>15124</v>
      </c>
    </row>
    <row r="35" spans="1:6" ht="33.75" customHeight="1">
      <c r="A35" s="194" t="s">
        <v>222</v>
      </c>
      <c r="B35" s="195"/>
      <c r="C35" s="195"/>
      <c r="D35" s="201" t="s">
        <v>223</v>
      </c>
      <c r="E35" s="195"/>
      <c r="F35" s="198"/>
    </row>
    <row r="36" spans="1:6" ht="27" customHeight="1">
      <c r="A36" s="194" t="s">
        <v>189</v>
      </c>
      <c r="B36" s="195">
        <v>110124</v>
      </c>
      <c r="C36" s="195">
        <v>110124</v>
      </c>
      <c r="D36" s="194" t="s">
        <v>224</v>
      </c>
      <c r="E36" s="195">
        <v>36000</v>
      </c>
      <c r="F36" s="198">
        <v>36000</v>
      </c>
    </row>
    <row r="37" spans="1:6" ht="32.25" customHeight="1">
      <c r="A37" s="194" t="s">
        <v>192</v>
      </c>
      <c r="B37" s="195"/>
      <c r="C37" s="215">
        <v>0</v>
      </c>
      <c r="D37" s="194"/>
      <c r="E37" s="195"/>
      <c r="F37" s="198"/>
    </row>
    <row r="38" spans="1:6" ht="24" customHeight="1">
      <c r="A38" s="194" t="s">
        <v>225</v>
      </c>
      <c r="B38" s="195">
        <v>21968</v>
      </c>
      <c r="C38" s="195">
        <v>21968</v>
      </c>
      <c r="D38" s="201"/>
      <c r="E38" s="195"/>
      <c r="F38" s="198"/>
    </row>
    <row r="39" spans="1:6" ht="24" customHeight="1" thickBot="1">
      <c r="A39" s="374" t="s">
        <v>236</v>
      </c>
      <c r="B39" s="204"/>
      <c r="C39" s="204"/>
      <c r="D39" s="203"/>
      <c r="E39" s="204"/>
      <c r="F39" s="375"/>
    </row>
    <row r="40" spans="1:6" ht="15.75" thickBot="1">
      <c r="A40" s="207" t="s">
        <v>213</v>
      </c>
      <c r="B40" s="208">
        <f>SUM(B28:B38)</f>
        <v>1161624</v>
      </c>
      <c r="C40" s="208">
        <f>SUM(C28:C38)</f>
        <v>1161934</v>
      </c>
      <c r="D40" s="207" t="s">
        <v>213</v>
      </c>
      <c r="E40" s="208">
        <f>SUM(E28:E38)</f>
        <v>1100447</v>
      </c>
      <c r="F40" s="209">
        <f>SUM(F28:F38)</f>
        <v>1100447</v>
      </c>
    </row>
    <row r="41" spans="1:6" ht="15.75" thickBot="1">
      <c r="A41" s="210" t="s">
        <v>214</v>
      </c>
      <c r="B41" s="211"/>
      <c r="C41" s="211"/>
      <c r="D41" s="210" t="s">
        <v>215</v>
      </c>
      <c r="E41" s="211">
        <f>SUM(B40-E40)</f>
        <v>61177</v>
      </c>
      <c r="F41" s="216">
        <f>SUM(C40-F40)</f>
        <v>61487</v>
      </c>
    </row>
  </sheetData>
  <sheetProtection/>
  <mergeCells count="3">
    <mergeCell ref="E23:F23"/>
    <mergeCell ref="B1:O1"/>
    <mergeCell ref="A3:M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32"/>
  <sheetViews>
    <sheetView zoomScalePageLayoutView="0" workbookViewId="0" topLeftCell="A1">
      <selection activeCell="L7" sqref="L7"/>
    </sheetView>
  </sheetViews>
  <sheetFormatPr defaultColWidth="9.140625" defaultRowHeight="15"/>
  <cols>
    <col min="1" max="1" width="6.421875" style="0" customWidth="1"/>
    <col min="2" max="2" width="8.00390625" style="0" customWidth="1"/>
    <col min="3" max="3" width="39.28125" style="0" customWidth="1"/>
    <col min="4" max="7" width="12.7109375" style="0" customWidth="1"/>
    <col min="8" max="8" width="15.140625" style="0" customWidth="1"/>
    <col min="9" max="9" width="12.140625" style="0" customWidth="1"/>
  </cols>
  <sheetData>
    <row r="1" spans="1:18" ht="15">
      <c r="A1" s="1"/>
      <c r="B1" s="1"/>
      <c r="C1" s="406" t="s">
        <v>283</v>
      </c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</row>
    <row r="2" spans="1:8" ht="15">
      <c r="A2" s="403" t="s">
        <v>268</v>
      </c>
      <c r="B2" s="403"/>
      <c r="C2" s="403"/>
      <c r="D2" s="403"/>
      <c r="E2" s="403"/>
      <c r="F2" s="403"/>
      <c r="G2" s="403"/>
      <c r="H2" s="403"/>
    </row>
    <row r="3" spans="1:8" ht="15">
      <c r="A3" s="403" t="s">
        <v>242</v>
      </c>
      <c r="B3" s="403"/>
      <c r="C3" s="403"/>
      <c r="D3" s="403"/>
      <c r="E3" s="403"/>
      <c r="F3" s="403"/>
      <c r="G3" s="403"/>
      <c r="H3" s="403"/>
    </row>
    <row r="5" spans="1:8" ht="15.75">
      <c r="A5" s="2" t="s">
        <v>0</v>
      </c>
      <c r="B5" s="2"/>
      <c r="C5" s="2"/>
      <c r="D5" s="2"/>
      <c r="E5" s="2"/>
      <c r="F5" s="2"/>
      <c r="G5" s="2"/>
      <c r="H5" s="2"/>
    </row>
    <row r="6" spans="1:8" ht="16.5" thickBot="1">
      <c r="A6" s="6"/>
      <c r="B6" s="6"/>
      <c r="C6" s="6"/>
      <c r="D6" s="408" t="s">
        <v>1</v>
      </c>
      <c r="E6" s="408"/>
      <c r="F6" s="408"/>
      <c r="G6" s="408"/>
      <c r="H6" s="408"/>
    </row>
    <row r="7" spans="1:8" ht="72" thickBot="1">
      <c r="A7" s="7" t="s">
        <v>2</v>
      </c>
      <c r="B7" s="8" t="s">
        <v>3</v>
      </c>
      <c r="C7" s="3" t="s">
        <v>4</v>
      </c>
      <c r="D7" s="3" t="s">
        <v>267</v>
      </c>
      <c r="E7" s="221" t="s">
        <v>263</v>
      </c>
      <c r="F7" s="221" t="s">
        <v>266</v>
      </c>
      <c r="G7" s="221" t="s">
        <v>279</v>
      </c>
      <c r="H7" s="9" t="s">
        <v>258</v>
      </c>
    </row>
    <row r="8" spans="1:8" ht="15.75" thickBot="1">
      <c r="A8" s="10">
        <v>1</v>
      </c>
      <c r="B8" s="12">
        <v>2</v>
      </c>
      <c r="C8" s="12">
        <v>3</v>
      </c>
      <c r="D8" s="12">
        <v>4</v>
      </c>
      <c r="E8" s="222">
        <v>5</v>
      </c>
      <c r="F8" s="222">
        <v>6</v>
      </c>
      <c r="G8" s="222">
        <v>7</v>
      </c>
      <c r="H8" s="13">
        <v>8</v>
      </c>
    </row>
    <row r="9" spans="1:8" ht="15">
      <c r="A9" s="14" t="s">
        <v>5</v>
      </c>
      <c r="B9" s="106" t="s">
        <v>6</v>
      </c>
      <c r="C9" s="107" t="s">
        <v>7</v>
      </c>
      <c r="D9" s="148"/>
      <c r="E9" s="380"/>
      <c r="F9" s="380"/>
      <c r="G9" s="380"/>
      <c r="H9" s="111"/>
    </row>
    <row r="10" spans="1:8" ht="15">
      <c r="A10" s="114" t="s">
        <v>8</v>
      </c>
      <c r="B10" s="108"/>
      <c r="C10" s="38" t="s">
        <v>9</v>
      </c>
      <c r="D10" s="149"/>
      <c r="E10" s="381"/>
      <c r="F10" s="381"/>
      <c r="G10" s="381"/>
      <c r="H10" s="112"/>
    </row>
    <row r="11" spans="1:8" ht="15">
      <c r="A11" s="114" t="s">
        <v>10</v>
      </c>
      <c r="B11" s="108"/>
      <c r="C11" s="67" t="s">
        <v>11</v>
      </c>
      <c r="D11" s="150"/>
      <c r="E11" s="223"/>
      <c r="F11" s="223"/>
      <c r="G11" s="223"/>
      <c r="H11" s="26"/>
    </row>
    <row r="12" spans="1:8" ht="15">
      <c r="A12" s="114" t="s">
        <v>12</v>
      </c>
      <c r="B12" s="108"/>
      <c r="C12" s="67" t="s">
        <v>13</v>
      </c>
      <c r="D12" s="150">
        <v>2000</v>
      </c>
      <c r="E12" s="223"/>
      <c r="F12" s="223"/>
      <c r="G12" s="223"/>
      <c r="H12" s="26">
        <v>2000</v>
      </c>
    </row>
    <row r="13" spans="1:8" ht="15">
      <c r="A13" s="114" t="s">
        <v>14</v>
      </c>
      <c r="B13" s="108"/>
      <c r="C13" s="67" t="s">
        <v>15</v>
      </c>
      <c r="D13" s="150"/>
      <c r="E13" s="223"/>
      <c r="F13" s="223"/>
      <c r="G13" s="223"/>
      <c r="H13" s="26"/>
    </row>
    <row r="14" spans="1:8" ht="15">
      <c r="A14" s="114"/>
      <c r="B14" s="217"/>
      <c r="C14" s="95" t="s">
        <v>17</v>
      </c>
      <c r="D14" s="218"/>
      <c r="E14" s="224"/>
      <c r="F14" s="224"/>
      <c r="G14" s="224"/>
      <c r="H14" s="79"/>
    </row>
    <row r="15" spans="1:8" ht="26.25" thickBot="1">
      <c r="A15" s="114" t="s">
        <v>16</v>
      </c>
      <c r="B15" s="105"/>
      <c r="C15" s="102" t="s">
        <v>227</v>
      </c>
      <c r="D15" s="151"/>
      <c r="E15" s="382"/>
      <c r="F15" s="382"/>
      <c r="G15" s="382"/>
      <c r="H15" s="62"/>
    </row>
    <row r="16" spans="1:10" ht="15.75" thickBot="1">
      <c r="A16" s="114" t="s">
        <v>18</v>
      </c>
      <c r="B16" s="18"/>
      <c r="C16" s="19" t="s">
        <v>19</v>
      </c>
      <c r="D16" s="152">
        <f>SUM(D11:D15)</f>
        <v>2000</v>
      </c>
      <c r="E16" s="225"/>
      <c r="F16" s="225"/>
      <c r="G16" s="225"/>
      <c r="H16" s="20">
        <f>SUM(H11:H15)</f>
        <v>2000</v>
      </c>
      <c r="J16" s="219"/>
    </row>
    <row r="17" spans="1:8" ht="15">
      <c r="A17" s="114" t="s">
        <v>20</v>
      </c>
      <c r="B17" s="126"/>
      <c r="C17" s="35" t="s">
        <v>21</v>
      </c>
      <c r="D17" s="153"/>
      <c r="E17" s="383"/>
      <c r="F17" s="383"/>
      <c r="G17" s="383"/>
      <c r="H17" s="111"/>
    </row>
    <row r="18" spans="1:8" ht="15">
      <c r="A18" s="114" t="s">
        <v>22</v>
      </c>
      <c r="B18" s="45"/>
      <c r="C18" s="40" t="s">
        <v>23</v>
      </c>
      <c r="D18" s="145"/>
      <c r="E18" s="226"/>
      <c r="F18" s="226"/>
      <c r="G18" s="226"/>
      <c r="H18" s="50"/>
    </row>
    <row r="19" spans="1:8" ht="15">
      <c r="A19" s="114" t="s">
        <v>24</v>
      </c>
      <c r="B19" s="23"/>
      <c r="C19" s="24" t="s">
        <v>25</v>
      </c>
      <c r="D19" s="141"/>
      <c r="E19" s="227"/>
      <c r="F19" s="227"/>
      <c r="G19" s="227"/>
      <c r="H19" s="26"/>
    </row>
    <row r="20" spans="1:8" ht="26.25" thickBot="1">
      <c r="A20" s="114" t="s">
        <v>26</v>
      </c>
      <c r="B20" s="27"/>
      <c r="C20" s="28" t="s">
        <v>27</v>
      </c>
      <c r="D20" s="154"/>
      <c r="E20" s="384"/>
      <c r="F20" s="384"/>
      <c r="G20" s="384"/>
      <c r="H20" s="29"/>
    </row>
    <row r="21" spans="1:8" ht="26.25" thickBot="1">
      <c r="A21" s="114" t="s">
        <v>28</v>
      </c>
      <c r="B21" s="30"/>
      <c r="C21" s="31" t="s">
        <v>29</v>
      </c>
      <c r="D21" s="163">
        <f>SUM(D18:D20)</f>
        <v>0</v>
      </c>
      <c r="E21" s="385"/>
      <c r="F21" s="385"/>
      <c r="G21" s="385"/>
      <c r="H21" s="33">
        <f>SUM(H18:H20)</f>
        <v>0</v>
      </c>
    </row>
    <row r="22" spans="1:8" ht="15.75" thickBot="1">
      <c r="A22" s="114" t="s">
        <v>30</v>
      </c>
      <c r="B22" s="30"/>
      <c r="C22" s="32" t="s">
        <v>31</v>
      </c>
      <c r="D22" s="220">
        <f>SUM(D16+D21)</f>
        <v>2000</v>
      </c>
      <c r="E22" s="386"/>
      <c r="F22" s="386"/>
      <c r="G22" s="386"/>
      <c r="H22" s="33">
        <f>SUM(H16+H21)</f>
        <v>2000</v>
      </c>
    </row>
    <row r="23" spans="1:8" ht="15">
      <c r="A23" s="114" t="s">
        <v>32</v>
      </c>
      <c r="B23" s="34" t="s">
        <v>33</v>
      </c>
      <c r="C23" s="35" t="s">
        <v>34</v>
      </c>
      <c r="D23" s="156"/>
      <c r="E23" s="387"/>
      <c r="F23" s="387"/>
      <c r="G23" s="387"/>
      <c r="H23" s="36"/>
    </row>
    <row r="24" spans="1:8" ht="15">
      <c r="A24" s="114" t="s">
        <v>35</v>
      </c>
      <c r="B24" s="37"/>
      <c r="C24" s="38" t="s">
        <v>36</v>
      </c>
      <c r="D24" s="157"/>
      <c r="E24" s="228"/>
      <c r="F24" s="228"/>
      <c r="G24" s="228"/>
      <c r="H24" s="39"/>
    </row>
    <row r="25" spans="1:8" ht="15">
      <c r="A25" s="114" t="s">
        <v>37</v>
      </c>
      <c r="B25" s="23"/>
      <c r="C25" s="40" t="s">
        <v>38</v>
      </c>
      <c r="D25" s="150"/>
      <c r="E25" s="223"/>
      <c r="F25" s="223"/>
      <c r="G25" s="223"/>
      <c r="H25" s="26"/>
    </row>
    <row r="26" spans="1:8" ht="15">
      <c r="A26" s="114" t="s">
        <v>39</v>
      </c>
      <c r="B26" s="23"/>
      <c r="C26" s="24" t="s">
        <v>40</v>
      </c>
      <c r="D26" s="150"/>
      <c r="E26" s="223"/>
      <c r="F26" s="223"/>
      <c r="G26" s="223"/>
      <c r="H26" s="132"/>
    </row>
    <row r="27" spans="1:8" ht="15">
      <c r="A27" s="114" t="s">
        <v>41</v>
      </c>
      <c r="B27" s="23"/>
      <c r="C27" s="24" t="s">
        <v>42</v>
      </c>
      <c r="D27" s="150"/>
      <c r="E27" s="223"/>
      <c r="F27" s="223"/>
      <c r="G27" s="223"/>
      <c r="H27" s="26"/>
    </row>
    <row r="28" spans="1:8" ht="25.5">
      <c r="A28" s="114" t="s">
        <v>43</v>
      </c>
      <c r="B28" s="23"/>
      <c r="C28" s="41" t="s">
        <v>44</v>
      </c>
      <c r="D28" s="150"/>
      <c r="E28" s="223"/>
      <c r="F28" s="223"/>
      <c r="G28" s="223"/>
      <c r="H28" s="127"/>
    </row>
    <row r="29" spans="1:8" ht="15.75" thickBot="1">
      <c r="A29" s="114" t="s">
        <v>45</v>
      </c>
      <c r="B29" s="83"/>
      <c r="C29" s="28" t="s">
        <v>46</v>
      </c>
      <c r="D29" s="158"/>
      <c r="E29" s="388"/>
      <c r="F29" s="388"/>
      <c r="G29" s="388"/>
      <c r="H29" s="128"/>
    </row>
    <row r="30" spans="1:8" ht="26.25" thickBot="1">
      <c r="A30" s="114" t="s">
        <v>47</v>
      </c>
      <c r="B30" s="43"/>
      <c r="C30" s="44" t="s">
        <v>48</v>
      </c>
      <c r="D30" s="155">
        <f>SUM(D25:D29)</f>
        <v>0</v>
      </c>
      <c r="E30" s="385"/>
      <c r="F30" s="385"/>
      <c r="G30" s="385"/>
      <c r="H30" s="33">
        <f>SUM(H25:H29)</f>
        <v>0</v>
      </c>
    </row>
    <row r="31" spans="1:8" ht="15">
      <c r="A31" s="114" t="s">
        <v>49</v>
      </c>
      <c r="B31" s="126" t="s">
        <v>50</v>
      </c>
      <c r="C31" s="35" t="s">
        <v>51</v>
      </c>
      <c r="D31" s="153"/>
      <c r="E31" s="383"/>
      <c r="F31" s="383"/>
      <c r="G31" s="383"/>
      <c r="H31" s="111"/>
    </row>
    <row r="32" spans="1:8" ht="25.5">
      <c r="A32" s="114" t="s">
        <v>52</v>
      </c>
      <c r="B32" s="45"/>
      <c r="C32" s="40" t="s">
        <v>53</v>
      </c>
      <c r="D32" s="145"/>
      <c r="E32" s="226"/>
      <c r="F32" s="226"/>
      <c r="G32" s="226"/>
      <c r="H32" s="46"/>
    </row>
    <row r="33" spans="1:8" ht="25.5">
      <c r="A33" s="114" t="s">
        <v>54</v>
      </c>
      <c r="B33" s="23"/>
      <c r="C33" s="24" t="s">
        <v>55</v>
      </c>
      <c r="D33" s="141"/>
      <c r="E33" s="227"/>
      <c r="F33" s="227"/>
      <c r="G33" s="227"/>
      <c r="H33" s="25"/>
    </row>
    <row r="34" spans="1:8" ht="15.75" thickBot="1">
      <c r="A34" s="114" t="s">
        <v>56</v>
      </c>
      <c r="B34" s="56"/>
      <c r="C34" s="81" t="s">
        <v>57</v>
      </c>
      <c r="D34" s="159"/>
      <c r="E34" s="229"/>
      <c r="F34" s="229"/>
      <c r="G34" s="229"/>
      <c r="H34" s="97"/>
    </row>
    <row r="35" spans="1:8" ht="15.75" thickBot="1">
      <c r="A35" s="114" t="s">
        <v>58</v>
      </c>
      <c r="B35" s="47"/>
      <c r="C35" s="90" t="s">
        <v>59</v>
      </c>
      <c r="D35" s="160">
        <f>SUM(D32:D34)</f>
        <v>0</v>
      </c>
      <c r="E35" s="389"/>
      <c r="F35" s="389"/>
      <c r="G35" s="389"/>
      <c r="H35" s="20">
        <f>SUM(H32:H34)</f>
        <v>0</v>
      </c>
    </row>
    <row r="36" spans="1:8" ht="15">
      <c r="A36" s="114" t="s">
        <v>60</v>
      </c>
      <c r="B36" s="48" t="s">
        <v>61</v>
      </c>
      <c r="C36" s="49" t="s">
        <v>62</v>
      </c>
      <c r="D36" s="145"/>
      <c r="E36" s="226"/>
      <c r="F36" s="226"/>
      <c r="G36" s="226"/>
      <c r="H36" s="50"/>
    </row>
    <row r="37" spans="1:8" ht="15">
      <c r="A37" s="114" t="s">
        <v>63</v>
      </c>
      <c r="B37" s="51"/>
      <c r="C37" s="49" t="s">
        <v>64</v>
      </c>
      <c r="D37" s="145">
        <v>3000</v>
      </c>
      <c r="E37" s="226"/>
      <c r="F37" s="226"/>
      <c r="G37" s="226"/>
      <c r="H37" s="50">
        <v>3000</v>
      </c>
    </row>
    <row r="38" spans="1:8" ht="15">
      <c r="A38" s="114" t="s">
        <v>65</v>
      </c>
      <c r="B38" s="51"/>
      <c r="C38" s="49" t="s">
        <v>66</v>
      </c>
      <c r="D38" s="161"/>
      <c r="E38" s="230"/>
      <c r="F38" s="230"/>
      <c r="G38" s="230"/>
      <c r="H38" s="52"/>
    </row>
    <row r="39" spans="1:8" ht="15.75" thickBot="1">
      <c r="A39" s="114" t="s">
        <v>67</v>
      </c>
      <c r="B39" s="53"/>
      <c r="C39" s="54" t="s">
        <v>68</v>
      </c>
      <c r="D39" s="143"/>
      <c r="E39" s="390"/>
      <c r="F39" s="390"/>
      <c r="G39" s="390"/>
      <c r="H39" s="55"/>
    </row>
    <row r="40" spans="1:8" ht="15.75" thickBot="1">
      <c r="A40" s="114" t="s">
        <v>69</v>
      </c>
      <c r="B40" s="56"/>
      <c r="C40" s="57" t="s">
        <v>70</v>
      </c>
      <c r="D40" s="157">
        <f>SUM(D37+D39)</f>
        <v>3000</v>
      </c>
      <c r="E40" s="228"/>
      <c r="F40" s="228"/>
      <c r="G40" s="228"/>
      <c r="H40" s="39">
        <f>SUM(H37+H39)</f>
        <v>3000</v>
      </c>
    </row>
    <row r="41" spans="1:8" ht="15.75" thickBot="1">
      <c r="A41" s="114" t="s">
        <v>71</v>
      </c>
      <c r="B41" s="21" t="s">
        <v>72</v>
      </c>
      <c r="C41" s="19" t="s">
        <v>73</v>
      </c>
      <c r="D41" s="162"/>
      <c r="E41" s="231"/>
      <c r="F41" s="231"/>
      <c r="G41" s="231"/>
      <c r="H41" s="22"/>
    </row>
    <row r="42" spans="1:8" ht="25.5">
      <c r="A42" s="114" t="s">
        <v>74</v>
      </c>
      <c r="B42" s="58"/>
      <c r="C42" s="59" t="s">
        <v>75</v>
      </c>
      <c r="D42" s="145"/>
      <c r="E42" s="226"/>
      <c r="F42" s="226"/>
      <c r="G42" s="226"/>
      <c r="H42" s="129"/>
    </row>
    <row r="43" spans="1:8" ht="26.25" thickBot="1">
      <c r="A43" s="114" t="s">
        <v>76</v>
      </c>
      <c r="B43" s="60"/>
      <c r="C43" s="61" t="s">
        <v>77</v>
      </c>
      <c r="D43" s="143"/>
      <c r="E43" s="390"/>
      <c r="F43" s="390"/>
      <c r="G43" s="390"/>
      <c r="H43" s="62"/>
    </row>
    <row r="44" spans="1:8" ht="15.75" thickBot="1">
      <c r="A44" s="114" t="s">
        <v>78</v>
      </c>
      <c r="B44" s="63"/>
      <c r="C44" s="64" t="s">
        <v>79</v>
      </c>
      <c r="D44" s="163">
        <f>SUM(D42:D43)</f>
        <v>0</v>
      </c>
      <c r="E44" s="232"/>
      <c r="F44" s="232"/>
      <c r="G44" s="232"/>
      <c r="H44" s="20">
        <f>SUM(H43)</f>
        <v>0</v>
      </c>
    </row>
    <row r="45" spans="1:8" ht="15">
      <c r="A45" s="114" t="s">
        <v>80</v>
      </c>
      <c r="B45" s="37" t="s">
        <v>81</v>
      </c>
      <c r="C45" s="65" t="s">
        <v>82</v>
      </c>
      <c r="D45" s="157"/>
      <c r="E45" s="228"/>
      <c r="F45" s="228"/>
      <c r="G45" s="228"/>
      <c r="H45" s="39"/>
    </row>
    <row r="46" spans="1:8" ht="15">
      <c r="A46" s="114" t="s">
        <v>83</v>
      </c>
      <c r="B46" s="66"/>
      <c r="C46" s="67" t="s">
        <v>84</v>
      </c>
      <c r="D46" s="150"/>
      <c r="E46" s="223"/>
      <c r="F46" s="223"/>
      <c r="G46" s="223"/>
      <c r="H46" s="26"/>
    </row>
    <row r="47" spans="1:8" ht="15.75" thickBot="1">
      <c r="A47" s="114" t="s">
        <v>85</v>
      </c>
      <c r="B47" s="88"/>
      <c r="C47" s="68" t="s">
        <v>86</v>
      </c>
      <c r="D47" s="158"/>
      <c r="E47" s="388"/>
      <c r="F47" s="388"/>
      <c r="G47" s="388"/>
      <c r="H47" s="62">
        <f>SUM(D47)</f>
        <v>0</v>
      </c>
    </row>
    <row r="48" spans="1:8" ht="15.75" thickBot="1">
      <c r="A48" s="114" t="s">
        <v>87</v>
      </c>
      <c r="B48" s="37"/>
      <c r="C48" s="65" t="s">
        <v>88</v>
      </c>
      <c r="D48" s="157">
        <f>SUM(D46:D47)</f>
        <v>0</v>
      </c>
      <c r="E48" s="228"/>
      <c r="F48" s="228"/>
      <c r="G48" s="228"/>
      <c r="H48" s="39"/>
    </row>
    <row r="49" spans="1:8" ht="15.75" thickBot="1">
      <c r="A49" s="114" t="s">
        <v>89</v>
      </c>
      <c r="B49" s="21"/>
      <c r="C49" s="64" t="s">
        <v>90</v>
      </c>
      <c r="D49" s="162">
        <f>SUM(D22+D30+D35+D40+D44+D48)</f>
        <v>5000</v>
      </c>
      <c r="E49" s="231"/>
      <c r="F49" s="231"/>
      <c r="G49" s="231"/>
      <c r="H49" s="20">
        <f>SUM(H22+H30+H35+H40+H44+H48)</f>
        <v>5000</v>
      </c>
    </row>
    <row r="50" spans="1:8" ht="25.5">
      <c r="A50" s="114" t="s">
        <v>91</v>
      </c>
      <c r="B50" s="91" t="s">
        <v>92</v>
      </c>
      <c r="C50" s="16" t="s">
        <v>93</v>
      </c>
      <c r="D50" s="89"/>
      <c r="E50" s="391"/>
      <c r="F50" s="391"/>
      <c r="G50" s="391"/>
      <c r="H50" s="92"/>
    </row>
    <row r="51" spans="1:8" ht="15">
      <c r="A51" s="114" t="s">
        <v>94</v>
      </c>
      <c r="B51" s="66"/>
      <c r="C51" s="67" t="s">
        <v>95</v>
      </c>
      <c r="D51" s="164"/>
      <c r="E51" s="233"/>
      <c r="F51" s="233"/>
      <c r="G51" s="233"/>
      <c r="H51" s="104"/>
    </row>
    <row r="52" spans="1:8" ht="15">
      <c r="A52" s="114" t="s">
        <v>96</v>
      </c>
      <c r="B52" s="66"/>
      <c r="C52" s="67" t="s">
        <v>97</v>
      </c>
      <c r="D52" s="165"/>
      <c r="E52" s="234"/>
      <c r="F52" s="234"/>
      <c r="G52" s="234"/>
      <c r="H52" s="118"/>
    </row>
    <row r="53" spans="1:8" ht="15.75" thickBot="1">
      <c r="A53" s="114" t="s">
        <v>98</v>
      </c>
      <c r="B53" s="109"/>
      <c r="C53" s="68" t="s">
        <v>99</v>
      </c>
      <c r="D53" s="166"/>
      <c r="E53" s="392"/>
      <c r="F53" s="392"/>
      <c r="G53" s="392"/>
      <c r="H53" s="113"/>
    </row>
    <row r="54" spans="1:8" ht="15.75" thickBot="1">
      <c r="A54" s="114" t="s">
        <v>100</v>
      </c>
      <c r="B54" s="21"/>
      <c r="C54" s="19" t="s">
        <v>101</v>
      </c>
      <c r="D54" s="167"/>
      <c r="E54" s="393"/>
      <c r="F54" s="393"/>
      <c r="G54" s="393"/>
      <c r="H54" s="69">
        <f>SUM(H51:H53)</f>
        <v>0</v>
      </c>
    </row>
    <row r="55" spans="1:8" ht="25.5">
      <c r="A55" s="114" t="s">
        <v>102</v>
      </c>
      <c r="B55" s="37"/>
      <c r="C55" s="16" t="s">
        <v>103</v>
      </c>
      <c r="D55" s="168"/>
      <c r="E55" s="235"/>
      <c r="F55" s="235"/>
      <c r="G55" s="235"/>
      <c r="H55" s="94"/>
    </row>
    <row r="56" spans="1:8" ht="15">
      <c r="A56" s="114" t="s">
        <v>104</v>
      </c>
      <c r="B56" s="66" t="s">
        <v>105</v>
      </c>
      <c r="C56" s="38" t="s">
        <v>106</v>
      </c>
      <c r="D56" s="165"/>
      <c r="E56" s="234"/>
      <c r="F56" s="234"/>
      <c r="G56" s="234"/>
      <c r="H56" s="100"/>
    </row>
    <row r="57" spans="1:8" ht="15">
      <c r="A57" s="114" t="s">
        <v>107</v>
      </c>
      <c r="B57" s="66"/>
      <c r="C57" s="67" t="s">
        <v>108</v>
      </c>
      <c r="D57" s="165"/>
      <c r="E57" s="234"/>
      <c r="F57" s="234"/>
      <c r="G57" s="234"/>
      <c r="H57" s="118"/>
    </row>
    <row r="58" spans="1:8" ht="15.75" thickBot="1">
      <c r="A58" s="114" t="s">
        <v>109</v>
      </c>
      <c r="B58" s="109"/>
      <c r="C58" s="68" t="s">
        <v>110</v>
      </c>
      <c r="D58" s="166"/>
      <c r="E58" s="392"/>
      <c r="F58" s="392"/>
      <c r="G58" s="392"/>
      <c r="H58" s="119"/>
    </row>
    <row r="59" spans="1:8" ht="26.25" thickBot="1">
      <c r="A59" s="114" t="s">
        <v>111</v>
      </c>
      <c r="B59" s="110"/>
      <c r="C59" s="101" t="s">
        <v>112</v>
      </c>
      <c r="D59" s="167"/>
      <c r="E59" s="393"/>
      <c r="F59" s="393"/>
      <c r="G59" s="393"/>
      <c r="H59" s="120"/>
    </row>
    <row r="60" spans="1:8" ht="15">
      <c r="A60" s="114" t="s">
        <v>113</v>
      </c>
      <c r="B60" s="37" t="s">
        <v>114</v>
      </c>
      <c r="C60" s="93" t="s">
        <v>115</v>
      </c>
      <c r="D60" s="168"/>
      <c r="E60" s="235"/>
      <c r="F60" s="235"/>
      <c r="G60" s="235"/>
      <c r="H60" s="94"/>
    </row>
    <row r="61" spans="1:8" ht="15">
      <c r="A61" s="114" t="s">
        <v>116</v>
      </c>
      <c r="B61" s="66"/>
      <c r="C61" s="67" t="s">
        <v>108</v>
      </c>
      <c r="D61" s="165"/>
      <c r="E61" s="234"/>
      <c r="F61" s="234"/>
      <c r="G61" s="234"/>
      <c r="H61" s="118"/>
    </row>
    <row r="62" spans="1:8" ht="15.75" thickBot="1">
      <c r="A62" s="114" t="s">
        <v>117</v>
      </c>
      <c r="B62" s="110"/>
      <c r="C62" s="102" t="s">
        <v>110</v>
      </c>
      <c r="D62" s="167"/>
      <c r="E62" s="393"/>
      <c r="F62" s="393"/>
      <c r="G62" s="393"/>
      <c r="H62" s="121"/>
    </row>
    <row r="63" spans="1:8" ht="15.75" thickBot="1">
      <c r="A63" s="114" t="s">
        <v>118</v>
      </c>
      <c r="B63" s="110"/>
      <c r="C63" s="101" t="s">
        <v>119</v>
      </c>
      <c r="D63" s="167"/>
      <c r="E63" s="393"/>
      <c r="F63" s="393"/>
      <c r="G63" s="393"/>
      <c r="H63" s="120"/>
    </row>
    <row r="64" spans="1:8" ht="15.75" thickBot="1">
      <c r="A64" s="114" t="s">
        <v>120</v>
      </c>
      <c r="B64" s="37" t="s">
        <v>121</v>
      </c>
      <c r="C64" s="65" t="s">
        <v>122</v>
      </c>
      <c r="D64" s="168"/>
      <c r="E64" s="235"/>
      <c r="F64" s="235"/>
      <c r="G64" s="235"/>
      <c r="H64" s="94"/>
    </row>
    <row r="65" spans="1:8" ht="15">
      <c r="A65" s="114" t="s">
        <v>123</v>
      </c>
      <c r="B65" s="34"/>
      <c r="C65" s="35" t="s">
        <v>124</v>
      </c>
      <c r="D65" s="169"/>
      <c r="E65" s="394"/>
      <c r="F65" s="394"/>
      <c r="G65" s="394"/>
      <c r="H65" s="70"/>
    </row>
    <row r="66" spans="1:8" ht="15">
      <c r="A66" s="114" t="s">
        <v>125</v>
      </c>
      <c r="B66" s="87"/>
      <c r="C66" s="67" t="s">
        <v>126</v>
      </c>
      <c r="D66" s="164"/>
      <c r="E66" s="233"/>
      <c r="F66" s="233"/>
      <c r="G66" s="233"/>
      <c r="H66" s="104"/>
    </row>
    <row r="67" spans="1:8" ht="15">
      <c r="A67" s="114" t="s">
        <v>127</v>
      </c>
      <c r="B67" s="37"/>
      <c r="C67" s="95" t="s">
        <v>128</v>
      </c>
      <c r="D67" s="170"/>
      <c r="E67" s="236"/>
      <c r="F67" s="236"/>
      <c r="G67" s="236"/>
      <c r="H67" s="124"/>
    </row>
    <row r="68" spans="1:8" ht="15">
      <c r="A68" s="114" t="s">
        <v>129</v>
      </c>
      <c r="B68" s="122"/>
      <c r="C68" s="41" t="s">
        <v>130</v>
      </c>
      <c r="D68" s="171"/>
      <c r="E68" s="237"/>
      <c r="F68" s="237"/>
      <c r="G68" s="237"/>
      <c r="H68" s="97"/>
    </row>
    <row r="69" spans="1:8" ht="15">
      <c r="A69" s="114" t="s">
        <v>131</v>
      </c>
      <c r="B69" s="123"/>
      <c r="C69" s="67" t="s">
        <v>132</v>
      </c>
      <c r="D69" s="150"/>
      <c r="E69" s="223"/>
      <c r="F69" s="223"/>
      <c r="G69" s="223"/>
      <c r="H69" s="25"/>
    </row>
    <row r="70" spans="1:8" ht="15.75" thickBot="1">
      <c r="A70" s="114" t="s">
        <v>133</v>
      </c>
      <c r="B70" s="96"/>
      <c r="C70" s="95" t="s">
        <v>134</v>
      </c>
      <c r="D70" s="151"/>
      <c r="E70" s="382"/>
      <c r="F70" s="382"/>
      <c r="G70" s="382"/>
      <c r="H70" s="125"/>
    </row>
    <row r="71" spans="1:8" ht="15.75" thickBot="1">
      <c r="A71" s="114" t="s">
        <v>135</v>
      </c>
      <c r="B71" s="63"/>
      <c r="C71" s="75" t="s">
        <v>136</v>
      </c>
      <c r="D71" s="163">
        <f>SUM(D66:D70)</f>
        <v>0</v>
      </c>
      <c r="E71" s="232"/>
      <c r="F71" s="232"/>
      <c r="G71" s="232"/>
      <c r="H71" s="20">
        <f>SUM(H66:H70)</f>
        <v>0</v>
      </c>
    </row>
    <row r="72" spans="1:8" ht="15.75" thickBot="1">
      <c r="A72" s="114" t="s">
        <v>137</v>
      </c>
      <c r="B72" s="71"/>
      <c r="C72" s="364" t="s">
        <v>269</v>
      </c>
      <c r="D72" s="157"/>
      <c r="E72" s="228"/>
      <c r="F72" s="228"/>
      <c r="G72" s="228"/>
      <c r="H72" s="39"/>
    </row>
    <row r="73" spans="1:8" ht="15.75" thickBot="1">
      <c r="A73" s="114" t="s">
        <v>138</v>
      </c>
      <c r="B73" s="71"/>
      <c r="C73" s="16" t="s">
        <v>236</v>
      </c>
      <c r="D73" s="157">
        <v>172132</v>
      </c>
      <c r="E73" s="228">
        <v>485</v>
      </c>
      <c r="F73" s="228"/>
      <c r="G73" s="228">
        <v>633</v>
      </c>
      <c r="H73" s="39">
        <f>SUM(D73:G73)</f>
        <v>173250</v>
      </c>
    </row>
    <row r="74" spans="1:8" ht="15.75" thickBot="1">
      <c r="A74" s="114" t="s">
        <v>270</v>
      </c>
      <c r="B74" s="72"/>
      <c r="C74" s="64" t="s">
        <v>139</v>
      </c>
      <c r="D74" s="162">
        <f>SUM(D49+D71+D72+D73)</f>
        <v>177132</v>
      </c>
      <c r="E74" s="162">
        <f>SUM(E49+E71+E72+E73)</f>
        <v>485</v>
      </c>
      <c r="F74" s="231"/>
      <c r="G74" s="231">
        <f>SUM(G73)</f>
        <v>633</v>
      </c>
      <c r="H74" s="22">
        <f>SUM(H49+H54+H71+H73)</f>
        <v>178250</v>
      </c>
    </row>
    <row r="75" spans="1:8" ht="15.75">
      <c r="A75" s="76"/>
      <c r="B75" s="76"/>
      <c r="C75" s="77"/>
      <c r="D75" s="4"/>
      <c r="E75" s="4"/>
      <c r="F75" s="4"/>
      <c r="G75" s="4"/>
      <c r="H75" s="4"/>
    </row>
    <row r="76" spans="1:8" ht="15.75">
      <c r="A76" s="76"/>
      <c r="B76" s="76"/>
      <c r="C76" s="77"/>
      <c r="D76" s="4"/>
      <c r="E76" s="4"/>
      <c r="F76" s="4"/>
      <c r="G76" s="4"/>
      <c r="H76" s="4"/>
    </row>
    <row r="77" spans="1:8" ht="15.75">
      <c r="A77" s="76"/>
      <c r="B77" s="76"/>
      <c r="C77" s="77"/>
      <c r="D77" s="4"/>
      <c r="E77" s="4"/>
      <c r="F77" s="4"/>
      <c r="G77" s="4"/>
      <c r="H77" s="4"/>
    </row>
    <row r="78" spans="1:8" ht="15">
      <c r="A78" s="1"/>
      <c r="B78" s="1"/>
      <c r="C78" s="1"/>
      <c r="D78" s="405"/>
      <c r="E78" s="405"/>
      <c r="F78" s="405"/>
      <c r="G78" s="405"/>
      <c r="H78" s="405"/>
    </row>
    <row r="79" spans="1:8" ht="15">
      <c r="A79" s="403" t="s">
        <v>271</v>
      </c>
      <c r="B79" s="403"/>
      <c r="C79" s="403"/>
      <c r="D79" s="403"/>
      <c r="E79" s="403"/>
      <c r="F79" s="403"/>
      <c r="G79" s="403"/>
      <c r="H79" s="403"/>
    </row>
    <row r="80" spans="1:8" ht="15">
      <c r="A80" s="403" t="s">
        <v>242</v>
      </c>
      <c r="B80" s="403"/>
      <c r="C80" s="403"/>
      <c r="D80" s="403"/>
      <c r="E80" s="403"/>
      <c r="F80" s="403"/>
      <c r="G80" s="403"/>
      <c r="H80" s="403"/>
    </row>
    <row r="81" spans="1:8" ht="15.75">
      <c r="A81" s="5"/>
      <c r="B81" s="5"/>
      <c r="C81" s="5"/>
      <c r="D81" s="5"/>
      <c r="E81" s="5"/>
      <c r="F81" s="5"/>
      <c r="G81" s="5"/>
      <c r="H81" s="5"/>
    </row>
    <row r="82" spans="1:8" ht="15.75">
      <c r="A82" s="2" t="s">
        <v>140</v>
      </c>
      <c r="B82" s="2"/>
      <c r="C82" s="2"/>
      <c r="D82" s="2"/>
      <c r="E82" s="2"/>
      <c r="F82" s="2"/>
      <c r="G82" s="2"/>
      <c r="H82" s="2"/>
    </row>
    <row r="83" spans="1:8" ht="16.5" thickBot="1">
      <c r="A83" s="6"/>
      <c r="B83" s="6"/>
      <c r="C83" s="6"/>
      <c r="D83" s="408" t="s">
        <v>1</v>
      </c>
      <c r="E83" s="408"/>
      <c r="F83" s="408"/>
      <c r="G83" s="408"/>
      <c r="H83" s="408"/>
    </row>
    <row r="84" spans="1:8" ht="57.75" thickBot="1">
      <c r="A84" s="7" t="s">
        <v>141</v>
      </c>
      <c r="B84" s="8" t="s">
        <v>142</v>
      </c>
      <c r="C84" s="3" t="s">
        <v>143</v>
      </c>
      <c r="D84" s="9" t="s">
        <v>267</v>
      </c>
      <c r="E84" s="9" t="s">
        <v>263</v>
      </c>
      <c r="F84" s="9" t="s">
        <v>266</v>
      </c>
      <c r="G84" s="9" t="s">
        <v>279</v>
      </c>
      <c r="H84" s="9" t="s">
        <v>258</v>
      </c>
    </row>
    <row r="85" spans="1:8" ht="15.75" thickBot="1">
      <c r="A85" s="10">
        <v>1</v>
      </c>
      <c r="B85" s="11">
        <v>2</v>
      </c>
      <c r="C85" s="12">
        <v>3</v>
      </c>
      <c r="D85" s="12">
        <v>4</v>
      </c>
      <c r="E85" s="222">
        <v>5</v>
      </c>
      <c r="F85" s="222">
        <v>6</v>
      </c>
      <c r="G85" s="222">
        <v>7</v>
      </c>
      <c r="H85" s="13">
        <v>8</v>
      </c>
    </row>
    <row r="86" spans="1:8" ht="15.75" thickBot="1">
      <c r="A86" s="115" t="s">
        <v>5</v>
      </c>
      <c r="B86" s="15" t="s">
        <v>6</v>
      </c>
      <c r="C86" s="16" t="s">
        <v>144</v>
      </c>
      <c r="D86" s="89"/>
      <c r="E86" s="391"/>
      <c r="F86" s="391"/>
      <c r="G86" s="391"/>
      <c r="H86" s="17"/>
    </row>
    <row r="87" spans="1:8" ht="15">
      <c r="A87" s="116" t="s">
        <v>8</v>
      </c>
      <c r="B87" s="78"/>
      <c r="C87" s="73" t="s">
        <v>145</v>
      </c>
      <c r="D87" s="172">
        <v>74092</v>
      </c>
      <c r="E87" s="395">
        <v>96</v>
      </c>
      <c r="F87" s="395">
        <v>-46</v>
      </c>
      <c r="G87" s="395">
        <v>498</v>
      </c>
      <c r="H87" s="74">
        <f>SUM(D87:G87)</f>
        <v>74640</v>
      </c>
    </row>
    <row r="88" spans="1:8" ht="15">
      <c r="A88" s="116" t="s">
        <v>10</v>
      </c>
      <c r="B88" s="23"/>
      <c r="C88" s="24" t="s">
        <v>146</v>
      </c>
      <c r="D88" s="141">
        <v>19040</v>
      </c>
      <c r="E88" s="227">
        <v>26</v>
      </c>
      <c r="F88" s="227">
        <v>-13</v>
      </c>
      <c r="G88" s="227">
        <v>135</v>
      </c>
      <c r="H88" s="26">
        <f>SUM(D88:G88)</f>
        <v>19188</v>
      </c>
    </row>
    <row r="89" spans="1:8" ht="15">
      <c r="A89" s="116" t="s">
        <v>12</v>
      </c>
      <c r="B89" s="23"/>
      <c r="C89" s="24" t="s">
        <v>147</v>
      </c>
      <c r="D89" s="159">
        <v>13000</v>
      </c>
      <c r="E89" s="229"/>
      <c r="F89" s="229"/>
      <c r="G89" s="229"/>
      <c r="H89" s="79">
        <f>SUM(D89:E89)</f>
        <v>13000</v>
      </c>
    </row>
    <row r="90" spans="1:8" ht="15">
      <c r="A90" s="116" t="s">
        <v>14</v>
      </c>
      <c r="B90" s="23"/>
      <c r="C90" s="24" t="s">
        <v>148</v>
      </c>
      <c r="D90" s="159"/>
      <c r="E90" s="229"/>
      <c r="F90" s="229"/>
      <c r="G90" s="229"/>
      <c r="H90" s="79"/>
    </row>
    <row r="91" spans="1:8" ht="15">
      <c r="A91" s="116" t="s">
        <v>16</v>
      </c>
      <c r="B91" s="23"/>
      <c r="C91" s="24" t="s">
        <v>149</v>
      </c>
      <c r="D91" s="159"/>
      <c r="E91" s="229"/>
      <c r="F91" s="229"/>
      <c r="G91" s="229"/>
      <c r="H91" s="79"/>
    </row>
    <row r="92" spans="1:8" ht="15">
      <c r="A92" s="116" t="s">
        <v>18</v>
      </c>
      <c r="B92" s="56"/>
      <c r="C92" s="80" t="s">
        <v>150</v>
      </c>
      <c r="D92" s="159">
        <v>0</v>
      </c>
      <c r="E92" s="229">
        <v>363</v>
      </c>
      <c r="F92" s="229">
        <v>59</v>
      </c>
      <c r="G92" s="229"/>
      <c r="H92" s="79">
        <f>SUM(D92:F92)</f>
        <v>422</v>
      </c>
    </row>
    <row r="93" spans="1:8" ht="15">
      <c r="A93" s="116" t="s">
        <v>20</v>
      </c>
      <c r="B93" s="23"/>
      <c r="C93" s="24" t="s">
        <v>151</v>
      </c>
      <c r="D93" s="159">
        <v>71000</v>
      </c>
      <c r="E93" s="229"/>
      <c r="F93" s="229"/>
      <c r="G93" s="229"/>
      <c r="H93" s="79">
        <v>71000</v>
      </c>
    </row>
    <row r="94" spans="1:8" ht="15">
      <c r="A94" s="116"/>
      <c r="B94" s="42"/>
      <c r="C94" s="41" t="s">
        <v>228</v>
      </c>
      <c r="D94" s="159"/>
      <c r="E94" s="229"/>
      <c r="F94" s="229"/>
      <c r="G94" s="229"/>
      <c r="H94" s="79"/>
    </row>
    <row r="95" spans="1:8" ht="15">
      <c r="A95" s="116" t="s">
        <v>22</v>
      </c>
      <c r="B95" s="42"/>
      <c r="C95" s="41" t="s">
        <v>229</v>
      </c>
      <c r="D95" s="159">
        <v>0</v>
      </c>
      <c r="E95" s="229"/>
      <c r="F95" s="229"/>
      <c r="G95" s="229"/>
      <c r="H95" s="97"/>
    </row>
    <row r="96" spans="1:8" ht="26.25" thickBot="1">
      <c r="A96" s="116" t="s">
        <v>24</v>
      </c>
      <c r="B96" s="27"/>
      <c r="C96" s="28" t="s">
        <v>230</v>
      </c>
      <c r="D96" s="143"/>
      <c r="E96" s="143"/>
      <c r="F96" s="143"/>
      <c r="G96" s="143"/>
      <c r="H96" s="130"/>
    </row>
    <row r="97" spans="1:8" ht="15.75" thickBot="1">
      <c r="A97" s="116" t="s">
        <v>26</v>
      </c>
      <c r="B97" s="43"/>
      <c r="C97" s="44" t="s">
        <v>152</v>
      </c>
      <c r="D97" s="157">
        <f>SUM(D87:D96)</f>
        <v>177132</v>
      </c>
      <c r="E97" s="157">
        <f>SUM(E87:E96)</f>
        <v>485</v>
      </c>
      <c r="F97" s="228"/>
      <c r="G97" s="228">
        <f>SUM(G87:G96)</f>
        <v>633</v>
      </c>
      <c r="H97" s="39">
        <f>SUM(H87:H96)</f>
        <v>178250</v>
      </c>
    </row>
    <row r="98" spans="1:8" ht="15.75" thickBot="1">
      <c r="A98" s="116" t="s">
        <v>28</v>
      </c>
      <c r="B98" s="21" t="s">
        <v>33</v>
      </c>
      <c r="C98" s="19" t="s">
        <v>153</v>
      </c>
      <c r="D98" s="162"/>
      <c r="E98" s="231"/>
      <c r="F98" s="231"/>
      <c r="G98" s="231"/>
      <c r="H98" s="22"/>
    </row>
    <row r="99" spans="1:8" ht="15">
      <c r="A99" s="116" t="s">
        <v>30</v>
      </c>
      <c r="B99" s="45"/>
      <c r="C99" s="40" t="s">
        <v>154</v>
      </c>
      <c r="D99" s="145"/>
      <c r="E99" s="226"/>
      <c r="F99" s="226"/>
      <c r="G99" s="226"/>
      <c r="H99" s="46"/>
    </row>
    <row r="100" spans="1:8" ht="15">
      <c r="A100" s="116" t="s">
        <v>32</v>
      </c>
      <c r="B100" s="23"/>
      <c r="C100" s="24" t="s">
        <v>155</v>
      </c>
      <c r="D100" s="141"/>
      <c r="E100" s="227"/>
      <c r="F100" s="227"/>
      <c r="G100" s="227"/>
      <c r="H100" s="26"/>
    </row>
    <row r="101" spans="1:8" ht="15">
      <c r="A101" s="116" t="s">
        <v>35</v>
      </c>
      <c r="B101" s="23"/>
      <c r="C101" s="24" t="s">
        <v>156</v>
      </c>
      <c r="D101" s="141"/>
      <c r="E101" s="227"/>
      <c r="F101" s="227"/>
      <c r="G101" s="227"/>
      <c r="H101" s="26"/>
    </row>
    <row r="102" spans="1:8" ht="25.5">
      <c r="A102" s="116" t="s">
        <v>37</v>
      </c>
      <c r="B102" s="23"/>
      <c r="C102" s="24" t="s">
        <v>157</v>
      </c>
      <c r="D102" s="141"/>
      <c r="E102" s="227"/>
      <c r="F102" s="227"/>
      <c r="G102" s="227"/>
      <c r="H102" s="26"/>
    </row>
    <row r="103" spans="1:8" ht="15">
      <c r="A103" s="116"/>
      <c r="B103" s="23"/>
      <c r="C103" s="24" t="s">
        <v>231</v>
      </c>
      <c r="D103" s="141"/>
      <c r="E103" s="227"/>
      <c r="F103" s="227"/>
      <c r="G103" s="227"/>
      <c r="H103" s="26"/>
    </row>
    <row r="104" spans="1:8" ht="15">
      <c r="A104" s="116" t="s">
        <v>39</v>
      </c>
      <c r="B104" s="131"/>
      <c r="C104" s="24" t="s">
        <v>232</v>
      </c>
      <c r="D104" s="141"/>
      <c r="E104" s="227"/>
      <c r="F104" s="227"/>
      <c r="G104" s="227"/>
      <c r="H104" s="132"/>
    </row>
    <row r="105" spans="1:8" ht="26.25" thickBot="1">
      <c r="A105" s="116" t="s">
        <v>41</v>
      </c>
      <c r="B105" s="43"/>
      <c r="C105" s="86" t="s">
        <v>233</v>
      </c>
      <c r="D105" s="173"/>
      <c r="E105" s="238"/>
      <c r="F105" s="238"/>
      <c r="G105" s="238"/>
      <c r="H105" s="82"/>
    </row>
    <row r="106" spans="1:8" ht="26.25" thickBot="1">
      <c r="A106" s="116" t="s">
        <v>43</v>
      </c>
      <c r="B106" s="30"/>
      <c r="C106" s="19" t="s">
        <v>158</v>
      </c>
      <c r="D106" s="163">
        <f>SUM(D99:D105)</f>
        <v>0</v>
      </c>
      <c r="E106" s="232"/>
      <c r="F106" s="232"/>
      <c r="G106" s="232"/>
      <c r="H106" s="20">
        <f>SUM(H99:H105)</f>
        <v>0</v>
      </c>
    </row>
    <row r="107" spans="1:8" ht="15.75" thickBot="1">
      <c r="A107" s="116" t="s">
        <v>45</v>
      </c>
      <c r="B107" s="21" t="s">
        <v>50</v>
      </c>
      <c r="C107" s="19" t="s">
        <v>159</v>
      </c>
      <c r="D107" s="162"/>
      <c r="E107" s="231"/>
      <c r="F107" s="231"/>
      <c r="G107" s="231"/>
      <c r="H107" s="22"/>
    </row>
    <row r="108" spans="1:8" ht="15">
      <c r="A108" s="116" t="s">
        <v>47</v>
      </c>
      <c r="B108" s="45"/>
      <c r="C108" s="40" t="s">
        <v>160</v>
      </c>
      <c r="D108" s="145"/>
      <c r="E108" s="226"/>
      <c r="F108" s="226"/>
      <c r="G108" s="226"/>
      <c r="H108" s="46"/>
    </row>
    <row r="109" spans="1:8" ht="15">
      <c r="A109" s="116" t="s">
        <v>49</v>
      </c>
      <c r="B109" s="43"/>
      <c r="C109" s="24" t="s">
        <v>161</v>
      </c>
      <c r="D109" s="173"/>
      <c r="E109" s="238"/>
      <c r="F109" s="238"/>
      <c r="G109" s="238"/>
      <c r="H109" s="82"/>
    </row>
    <row r="110" spans="1:8" ht="15.75" thickBot="1">
      <c r="A110" s="116" t="s">
        <v>52</v>
      </c>
      <c r="B110" s="27"/>
      <c r="C110" s="24" t="s">
        <v>162</v>
      </c>
      <c r="D110" s="143"/>
      <c r="E110" s="390"/>
      <c r="F110" s="390"/>
      <c r="G110" s="390"/>
      <c r="H110" s="62"/>
    </row>
    <row r="111" spans="1:8" ht="15.75" thickBot="1">
      <c r="A111" s="116" t="s">
        <v>54</v>
      </c>
      <c r="B111" s="133"/>
      <c r="C111" s="19" t="s">
        <v>163</v>
      </c>
      <c r="D111" s="163">
        <v>0</v>
      </c>
      <c r="E111" s="232"/>
      <c r="F111" s="232"/>
      <c r="G111" s="232"/>
      <c r="H111" s="20">
        <f>SUM(H108:H110)</f>
        <v>0</v>
      </c>
    </row>
    <row r="112" spans="1:8" ht="15.75" thickBot="1">
      <c r="A112" s="116" t="s">
        <v>56</v>
      </c>
      <c r="B112" s="43"/>
      <c r="C112" s="101" t="s">
        <v>164</v>
      </c>
      <c r="D112" s="157">
        <f>SUM(D97+D106+D111)</f>
        <v>177132</v>
      </c>
      <c r="E112" s="157">
        <f>SUM(E97+E106+E111)</f>
        <v>485</v>
      </c>
      <c r="F112" s="157">
        <f>SUM(F97+F106+F111)</f>
        <v>0</v>
      </c>
      <c r="G112" s="157">
        <f>SUM(G97+G106+G111)</f>
        <v>633</v>
      </c>
      <c r="H112" s="39">
        <f>SUM(H97+H106+H111)</f>
        <v>178250</v>
      </c>
    </row>
    <row r="113" spans="1:8" ht="15.75" thickBot="1">
      <c r="A113" s="116" t="s">
        <v>58</v>
      </c>
      <c r="B113" s="21"/>
      <c r="C113" s="19" t="s">
        <v>165</v>
      </c>
      <c r="D113" s="152"/>
      <c r="E113" s="225"/>
      <c r="F113" s="225"/>
      <c r="G113" s="225"/>
      <c r="H113" s="84"/>
    </row>
    <row r="114" spans="1:8" ht="15">
      <c r="A114" s="116" t="s">
        <v>60</v>
      </c>
      <c r="B114" s="126" t="s">
        <v>61</v>
      </c>
      <c r="C114" s="35" t="s">
        <v>234</v>
      </c>
      <c r="D114" s="175"/>
      <c r="E114" s="396"/>
      <c r="F114" s="396"/>
      <c r="G114" s="396"/>
      <c r="H114" s="242"/>
    </row>
    <row r="115" spans="1:8" ht="15">
      <c r="A115" s="116" t="s">
        <v>63</v>
      </c>
      <c r="B115" s="146"/>
      <c r="C115" s="239" t="s">
        <v>108</v>
      </c>
      <c r="D115" s="240"/>
      <c r="E115" s="285"/>
      <c r="F115" s="285"/>
      <c r="G115" s="285"/>
      <c r="H115" s="241"/>
    </row>
    <row r="116" spans="1:8" ht="15.75" thickBot="1">
      <c r="A116" s="116" t="s">
        <v>65</v>
      </c>
      <c r="B116" s="37"/>
      <c r="C116" s="95" t="s">
        <v>110</v>
      </c>
      <c r="D116" s="176"/>
      <c r="E116" s="397"/>
      <c r="F116" s="397"/>
      <c r="G116" s="397"/>
      <c r="H116" s="136"/>
    </row>
    <row r="117" spans="1:8" ht="15.75" thickBot="1">
      <c r="A117" s="116" t="s">
        <v>67</v>
      </c>
      <c r="B117" s="91"/>
      <c r="C117" s="16" t="s">
        <v>235</v>
      </c>
      <c r="D117" s="174">
        <f>SUM(D114:D116)</f>
        <v>0</v>
      </c>
      <c r="E117" s="398"/>
      <c r="F117" s="398"/>
      <c r="G117" s="398"/>
      <c r="H117" s="134">
        <f>SUM(H114:H116)</f>
        <v>0</v>
      </c>
    </row>
    <row r="118" spans="1:8" ht="15.75" thickBot="1">
      <c r="A118" s="116" t="s">
        <v>69</v>
      </c>
      <c r="B118" s="91" t="s">
        <v>72</v>
      </c>
      <c r="C118" s="16" t="s">
        <v>166</v>
      </c>
      <c r="D118" s="174"/>
      <c r="E118" s="398"/>
      <c r="F118" s="398"/>
      <c r="G118" s="398"/>
      <c r="H118" s="98"/>
    </row>
    <row r="119" spans="1:8" ht="15">
      <c r="A119" s="116" t="s">
        <v>71</v>
      </c>
      <c r="B119" s="126"/>
      <c r="C119" s="85" t="s">
        <v>108</v>
      </c>
      <c r="D119" s="175"/>
      <c r="E119" s="396"/>
      <c r="F119" s="396"/>
      <c r="G119" s="396"/>
      <c r="H119" s="135"/>
    </row>
    <row r="120" spans="1:8" ht="15.75" thickBot="1">
      <c r="A120" s="116" t="s">
        <v>74</v>
      </c>
      <c r="B120" s="37"/>
      <c r="C120" s="95" t="s">
        <v>110</v>
      </c>
      <c r="D120" s="176"/>
      <c r="E120" s="397"/>
      <c r="F120" s="397"/>
      <c r="G120" s="397"/>
      <c r="H120" s="136"/>
    </row>
    <row r="121" spans="1:8" ht="15.75" thickBot="1">
      <c r="A121" s="116" t="s">
        <v>76</v>
      </c>
      <c r="B121" s="91"/>
      <c r="C121" s="16" t="s">
        <v>167</v>
      </c>
      <c r="D121" s="174"/>
      <c r="E121" s="398"/>
      <c r="F121" s="398"/>
      <c r="G121" s="398"/>
      <c r="H121" s="134"/>
    </row>
    <row r="122" spans="1:8" ht="15.75" thickBot="1">
      <c r="A122" s="116" t="s">
        <v>78</v>
      </c>
      <c r="B122" s="91" t="s">
        <v>81</v>
      </c>
      <c r="C122" s="16" t="s">
        <v>122</v>
      </c>
      <c r="D122" s="174"/>
      <c r="E122" s="398"/>
      <c r="F122" s="398"/>
      <c r="G122" s="398"/>
      <c r="H122" s="98"/>
    </row>
    <row r="123" spans="1:8" ht="15">
      <c r="A123" s="116" t="s">
        <v>80</v>
      </c>
      <c r="B123" s="91"/>
      <c r="C123" s="99" t="s">
        <v>168</v>
      </c>
      <c r="D123" s="177"/>
      <c r="E123" s="399"/>
      <c r="F123" s="399"/>
      <c r="G123" s="399"/>
      <c r="H123" s="103"/>
    </row>
    <row r="124" spans="1:8" ht="15">
      <c r="A124" s="116" t="s">
        <v>83</v>
      </c>
      <c r="B124" s="66"/>
      <c r="C124" s="67" t="s">
        <v>169</v>
      </c>
      <c r="D124" s="164"/>
      <c r="E124" s="233"/>
      <c r="F124" s="233"/>
      <c r="G124" s="233"/>
      <c r="H124" s="104"/>
    </row>
    <row r="125" spans="1:8" ht="15">
      <c r="A125" s="116" t="s">
        <v>85</v>
      </c>
      <c r="B125" s="66"/>
      <c r="C125" s="67" t="s">
        <v>170</v>
      </c>
      <c r="D125" s="164"/>
      <c r="E125" s="233"/>
      <c r="F125" s="233"/>
      <c r="G125" s="233"/>
      <c r="H125" s="137"/>
    </row>
    <row r="126" spans="1:8" ht="15">
      <c r="A126" s="116" t="s">
        <v>87</v>
      </c>
      <c r="B126" s="23"/>
      <c r="C126" s="24" t="s">
        <v>171</v>
      </c>
      <c r="D126" s="141"/>
      <c r="E126" s="227"/>
      <c r="F126" s="227"/>
      <c r="G126" s="227"/>
      <c r="H126" s="25"/>
    </row>
    <row r="127" spans="1:8" ht="15">
      <c r="A127" s="116" t="s">
        <v>89</v>
      </c>
      <c r="B127" s="43"/>
      <c r="C127" s="95" t="s">
        <v>172</v>
      </c>
      <c r="D127" s="173"/>
      <c r="E127" s="238"/>
      <c r="F127" s="238"/>
      <c r="G127" s="238"/>
      <c r="H127" s="138"/>
    </row>
    <row r="128" spans="1:8" ht="15.75" thickBot="1">
      <c r="A128" s="116" t="s">
        <v>91</v>
      </c>
      <c r="B128" s="83"/>
      <c r="C128" s="68" t="s">
        <v>173</v>
      </c>
      <c r="D128" s="143"/>
      <c r="E128" s="390"/>
      <c r="F128" s="390"/>
      <c r="G128" s="390"/>
      <c r="H128" s="55"/>
    </row>
    <row r="129" spans="1:8" ht="15.75" thickBot="1">
      <c r="A129" s="116" t="s">
        <v>94</v>
      </c>
      <c r="B129" s="133"/>
      <c r="C129" s="75" t="s">
        <v>174</v>
      </c>
      <c r="D129" s="147">
        <f>SUM(D124:D128)</f>
        <v>0</v>
      </c>
      <c r="E129" s="147"/>
      <c r="F129" s="147"/>
      <c r="G129" s="147"/>
      <c r="H129" s="147">
        <f>SUM(H123:H128)</f>
        <v>0</v>
      </c>
    </row>
    <row r="130" spans="1:8" ht="15">
      <c r="A130" s="139"/>
      <c r="B130" s="146" t="s">
        <v>92</v>
      </c>
      <c r="C130" s="144" t="s">
        <v>175</v>
      </c>
      <c r="D130" s="145"/>
      <c r="E130" s="145"/>
      <c r="F130" s="145"/>
      <c r="G130" s="145"/>
      <c r="H130" s="145"/>
    </row>
    <row r="131" spans="1:8" ht="15.75" thickBot="1">
      <c r="A131" s="117"/>
      <c r="B131" s="88" t="s">
        <v>105</v>
      </c>
      <c r="C131" s="365" t="s">
        <v>240</v>
      </c>
      <c r="D131" s="366"/>
      <c r="E131" s="366"/>
      <c r="F131" s="366"/>
      <c r="G131" s="366"/>
      <c r="H131" s="366"/>
    </row>
    <row r="132" spans="1:8" ht="15.75" thickBot="1">
      <c r="A132" s="142" t="s">
        <v>96</v>
      </c>
      <c r="B132" s="140"/>
      <c r="C132" s="101" t="s">
        <v>176</v>
      </c>
      <c r="D132" s="155">
        <f>SUM(D112+D117+D129+D130)</f>
        <v>177132</v>
      </c>
      <c r="E132" s="155">
        <f>SUM(E112+E117+E129+E130)</f>
        <v>485</v>
      </c>
      <c r="F132" s="155">
        <f>SUM(F112+F117+F129+F130)</f>
        <v>0</v>
      </c>
      <c r="G132" s="155">
        <f>SUM(G112+G117+G129+G130)</f>
        <v>633</v>
      </c>
      <c r="H132" s="33">
        <f>SUM(H112+H117+H129)</f>
        <v>178250</v>
      </c>
    </row>
  </sheetData>
  <sheetProtection/>
  <mergeCells count="8">
    <mergeCell ref="A80:H80"/>
    <mergeCell ref="D83:H83"/>
    <mergeCell ref="C1:R1"/>
    <mergeCell ref="A2:H2"/>
    <mergeCell ref="A3:H3"/>
    <mergeCell ref="D6:H6"/>
    <mergeCell ref="D78:H78"/>
    <mergeCell ref="A79:H7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9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37.8515625" style="0" customWidth="1"/>
    <col min="2" max="2" width="11.7109375" style="0" customWidth="1"/>
    <col min="3" max="3" width="12.7109375" style="0" customWidth="1"/>
    <col min="4" max="4" width="33.7109375" style="0" customWidth="1"/>
    <col min="5" max="5" width="11.28125" style="0" customWidth="1"/>
    <col min="6" max="6" width="11.7109375" style="0" customWidth="1"/>
  </cols>
  <sheetData>
    <row r="1" spans="1:16" ht="15">
      <c r="A1" s="178"/>
      <c r="B1" s="406" t="s">
        <v>284</v>
      </c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</row>
    <row r="2" spans="1:6" ht="25.5">
      <c r="A2" s="179" t="s">
        <v>272</v>
      </c>
      <c r="B2" s="180"/>
      <c r="C2" s="180"/>
      <c r="D2" s="180"/>
      <c r="E2" s="180"/>
      <c r="F2" s="180"/>
    </row>
    <row r="3" spans="1:6" ht="15.75" thickBot="1">
      <c r="A3" s="181"/>
      <c r="B3" s="182"/>
      <c r="C3" s="182"/>
      <c r="D3" s="182"/>
      <c r="E3" s="182"/>
      <c r="F3" s="183" t="s">
        <v>1</v>
      </c>
    </row>
    <row r="4" spans="1:6" ht="15.75" thickBot="1">
      <c r="A4" s="184" t="s">
        <v>196</v>
      </c>
      <c r="B4" s="185"/>
      <c r="C4" s="185"/>
      <c r="D4" s="184" t="s">
        <v>197</v>
      </c>
      <c r="E4" s="185"/>
      <c r="F4" s="186"/>
    </row>
    <row r="5" spans="1:6" ht="26.25" thickBot="1">
      <c r="A5" s="187" t="s">
        <v>198</v>
      </c>
      <c r="B5" s="188" t="s">
        <v>273</v>
      </c>
      <c r="C5" s="188" t="s">
        <v>265</v>
      </c>
      <c r="D5" s="187" t="s">
        <v>198</v>
      </c>
      <c r="E5" s="188" t="s">
        <v>274</v>
      </c>
      <c r="F5" s="188" t="s">
        <v>265</v>
      </c>
    </row>
    <row r="6" spans="1:6" ht="30" customHeight="1">
      <c r="A6" s="189" t="s">
        <v>199</v>
      </c>
      <c r="B6" s="190">
        <v>2000</v>
      </c>
      <c r="C6" s="191">
        <v>2000</v>
      </c>
      <c r="D6" s="192" t="s">
        <v>193</v>
      </c>
      <c r="E6" s="190">
        <v>74142</v>
      </c>
      <c r="F6" s="193">
        <v>74640</v>
      </c>
    </row>
    <row r="7" spans="1:6" ht="24" customHeight="1">
      <c r="A7" s="194" t="s">
        <v>200</v>
      </c>
      <c r="B7" s="195"/>
      <c r="C7" s="196"/>
      <c r="D7" s="197" t="s">
        <v>201</v>
      </c>
      <c r="E7" s="195">
        <v>19053</v>
      </c>
      <c r="F7" s="198">
        <v>19188</v>
      </c>
    </row>
    <row r="8" spans="1:6" ht="33" customHeight="1">
      <c r="A8" s="194" t="s">
        <v>202</v>
      </c>
      <c r="B8" s="195"/>
      <c r="C8" s="196"/>
      <c r="D8" s="197" t="s">
        <v>194</v>
      </c>
      <c r="E8" s="195">
        <v>13000</v>
      </c>
      <c r="F8" s="198">
        <v>13000</v>
      </c>
    </row>
    <row r="9" spans="1:6" ht="21.75" customHeight="1">
      <c r="A9" s="194" t="s">
        <v>182</v>
      </c>
      <c r="B9" s="195">
        <v>3000</v>
      </c>
      <c r="C9" s="196">
        <v>3000</v>
      </c>
      <c r="D9" s="197" t="s">
        <v>179</v>
      </c>
      <c r="E9" s="195"/>
      <c r="F9" s="198"/>
    </row>
    <row r="10" spans="1:6" ht="32.25" customHeight="1">
      <c r="A10" s="194" t="s">
        <v>203</v>
      </c>
      <c r="B10" s="195"/>
      <c r="C10" s="199">
        <v>0</v>
      </c>
      <c r="D10" s="200" t="s">
        <v>204</v>
      </c>
      <c r="E10" s="195"/>
      <c r="F10" s="198"/>
    </row>
    <row r="11" spans="1:6" ht="27" customHeight="1">
      <c r="A11" s="194" t="s">
        <v>205</v>
      </c>
      <c r="B11" s="195"/>
      <c r="C11" s="199">
        <v>0</v>
      </c>
      <c r="D11" s="197" t="s">
        <v>180</v>
      </c>
      <c r="E11" s="195">
        <v>422</v>
      </c>
      <c r="F11" s="198">
        <v>422</v>
      </c>
    </row>
    <row r="12" spans="1:6" ht="26.25" customHeight="1">
      <c r="A12" s="201" t="s">
        <v>206</v>
      </c>
      <c r="B12" s="195"/>
      <c r="C12" s="196"/>
      <c r="D12" s="197" t="s">
        <v>187</v>
      </c>
      <c r="E12" s="195"/>
      <c r="F12" s="198"/>
    </row>
    <row r="13" spans="1:6" ht="26.25" customHeight="1">
      <c r="A13" s="201" t="s">
        <v>189</v>
      </c>
      <c r="B13" s="195"/>
      <c r="C13" s="199"/>
      <c r="D13" s="197" t="s">
        <v>186</v>
      </c>
      <c r="E13" s="195">
        <v>71000</v>
      </c>
      <c r="F13" s="198">
        <v>71000</v>
      </c>
    </row>
    <row r="14" spans="1:6" ht="36" customHeight="1">
      <c r="A14" s="201" t="s">
        <v>207</v>
      </c>
      <c r="B14" s="195"/>
      <c r="C14" s="199">
        <v>0</v>
      </c>
      <c r="D14" s="197" t="s">
        <v>208</v>
      </c>
      <c r="E14" s="195"/>
      <c r="F14" s="202"/>
    </row>
    <row r="15" spans="1:6" ht="24.75" customHeight="1">
      <c r="A15" s="201" t="s">
        <v>209</v>
      </c>
      <c r="B15" s="195"/>
      <c r="C15" s="199"/>
      <c r="D15" s="197" t="s">
        <v>210</v>
      </c>
      <c r="E15" s="195"/>
      <c r="F15" s="202">
        <v>0</v>
      </c>
    </row>
    <row r="16" spans="1:6" ht="21.75" customHeight="1">
      <c r="A16" s="201" t="s">
        <v>275</v>
      </c>
      <c r="B16" s="195">
        <v>172617</v>
      </c>
      <c r="C16" s="196">
        <v>173250</v>
      </c>
      <c r="D16" s="201" t="s">
        <v>211</v>
      </c>
      <c r="E16" s="195"/>
      <c r="F16" s="198"/>
    </row>
    <row r="17" spans="1:6" ht="29.25" customHeight="1">
      <c r="A17" s="201" t="s">
        <v>241</v>
      </c>
      <c r="B17" s="195"/>
      <c r="C17" s="196"/>
      <c r="D17" s="201" t="s">
        <v>212</v>
      </c>
      <c r="E17" s="195"/>
      <c r="F17" s="198"/>
    </row>
    <row r="18" spans="1:6" ht="22.5" customHeight="1" thickBot="1">
      <c r="A18" s="203"/>
      <c r="B18" s="204"/>
      <c r="C18" s="205"/>
      <c r="D18" s="203" t="s">
        <v>234</v>
      </c>
      <c r="E18" s="204"/>
      <c r="F18" s="206"/>
    </row>
    <row r="19" spans="1:6" ht="21.75" customHeight="1" thickBot="1">
      <c r="A19" s="207" t="s">
        <v>213</v>
      </c>
      <c r="B19" s="208">
        <f>SUM(B6:B17)</f>
        <v>177617</v>
      </c>
      <c r="C19" s="402">
        <f>SUM(C6:C17)</f>
        <v>178250</v>
      </c>
      <c r="D19" s="207" t="s">
        <v>213</v>
      </c>
      <c r="E19" s="208">
        <f>SUM(E6:E18)</f>
        <v>177617</v>
      </c>
      <c r="F19" s="209">
        <f>SUM(F6:F18)</f>
        <v>178250</v>
      </c>
    </row>
    <row r="20" spans="1:6" ht="15.75" thickBot="1">
      <c r="A20" s="210" t="s">
        <v>214</v>
      </c>
      <c r="B20" s="211">
        <f>SUM(E19-B19)</f>
        <v>0</v>
      </c>
      <c r="C20" s="212">
        <f>SUM(F19-C19)</f>
        <v>0</v>
      </c>
      <c r="D20" s="210" t="s">
        <v>215</v>
      </c>
      <c r="E20" s="211"/>
      <c r="F20" s="213"/>
    </row>
    <row r="21" spans="1:6" ht="15">
      <c r="A21" s="178"/>
      <c r="B21" s="178"/>
      <c r="C21" s="178"/>
      <c r="D21" s="178"/>
      <c r="E21" s="178"/>
      <c r="F21" s="178"/>
    </row>
    <row r="22" spans="1:6" ht="15">
      <c r="A22" s="178"/>
      <c r="B22" s="178"/>
      <c r="C22" s="178"/>
      <c r="D22" s="178"/>
      <c r="E22" s="409"/>
      <c r="F22" s="409"/>
    </row>
    <row r="23" spans="1:6" ht="15">
      <c r="A23" s="179" t="s">
        <v>276</v>
      </c>
      <c r="B23" s="180"/>
      <c r="C23" s="180"/>
      <c r="D23" s="180"/>
      <c r="E23" s="180"/>
      <c r="F23" s="180"/>
    </row>
    <row r="24" spans="1:6" ht="15.75" thickBot="1">
      <c r="A24" s="181"/>
      <c r="B24" s="182"/>
      <c r="C24" s="182"/>
      <c r="D24" s="182"/>
      <c r="E24" s="182"/>
      <c r="F24" s="183" t="s">
        <v>1</v>
      </c>
    </row>
    <row r="25" spans="1:6" ht="15.75" thickBot="1">
      <c r="A25" s="184" t="s">
        <v>196</v>
      </c>
      <c r="B25" s="185"/>
      <c r="C25" s="185"/>
      <c r="D25" s="184" t="s">
        <v>197</v>
      </c>
      <c r="E25" s="185"/>
      <c r="F25" s="186"/>
    </row>
    <row r="26" spans="1:6" ht="26.25" thickBot="1">
      <c r="A26" s="187" t="s">
        <v>198</v>
      </c>
      <c r="B26" s="188" t="s">
        <v>257</v>
      </c>
      <c r="C26" s="188" t="s">
        <v>265</v>
      </c>
      <c r="D26" s="187" t="s">
        <v>198</v>
      </c>
      <c r="E26" s="188" t="s">
        <v>273</v>
      </c>
      <c r="F26" s="188" t="s">
        <v>265</v>
      </c>
    </row>
    <row r="27" spans="1:6" ht="26.25" customHeight="1">
      <c r="A27" s="214" t="s">
        <v>190</v>
      </c>
      <c r="B27" s="190"/>
      <c r="C27" s="190"/>
      <c r="D27" s="189" t="s">
        <v>181</v>
      </c>
      <c r="E27" s="190"/>
      <c r="F27" s="193"/>
    </row>
    <row r="28" spans="1:6" ht="30" customHeight="1">
      <c r="A28" s="194" t="s">
        <v>191</v>
      </c>
      <c r="B28" s="195"/>
      <c r="C28" s="195"/>
      <c r="D28" s="194" t="s">
        <v>217</v>
      </c>
      <c r="E28" s="195"/>
      <c r="F28" s="198"/>
    </row>
    <row r="29" spans="1:6" ht="24.75" customHeight="1">
      <c r="A29" s="194" t="s">
        <v>185</v>
      </c>
      <c r="B29" s="195"/>
      <c r="C29" s="195"/>
      <c r="D29" s="194" t="s">
        <v>188</v>
      </c>
      <c r="E29" s="195"/>
      <c r="F29" s="198"/>
    </row>
    <row r="30" spans="1:6" ht="29.25" customHeight="1">
      <c r="A30" s="194" t="s">
        <v>218</v>
      </c>
      <c r="B30" s="195"/>
      <c r="C30" s="195"/>
      <c r="D30" s="194" t="s">
        <v>184</v>
      </c>
      <c r="E30" s="195"/>
      <c r="F30" s="198"/>
    </row>
    <row r="31" spans="1:6" ht="29.25" customHeight="1">
      <c r="A31" s="194" t="s">
        <v>183</v>
      </c>
      <c r="B31" s="195"/>
      <c r="C31" s="195"/>
      <c r="D31" s="194" t="s">
        <v>277</v>
      </c>
      <c r="E31" s="195"/>
      <c r="F31" s="198"/>
    </row>
    <row r="32" spans="1:6" ht="32.25" customHeight="1">
      <c r="A32" s="194" t="s">
        <v>178</v>
      </c>
      <c r="B32" s="195"/>
      <c r="C32" s="195"/>
      <c r="D32" s="194" t="s">
        <v>219</v>
      </c>
      <c r="E32" s="195"/>
      <c r="F32" s="198"/>
    </row>
    <row r="33" spans="1:6" ht="37.5" customHeight="1">
      <c r="A33" s="194" t="s">
        <v>220</v>
      </c>
      <c r="B33" s="195"/>
      <c r="C33" s="195"/>
      <c r="D33" s="194" t="s">
        <v>221</v>
      </c>
      <c r="E33" s="195"/>
      <c r="F33" s="198"/>
    </row>
    <row r="34" spans="1:6" ht="33.75" customHeight="1">
      <c r="A34" s="194" t="s">
        <v>222</v>
      </c>
      <c r="B34" s="195"/>
      <c r="C34" s="195"/>
      <c r="D34" s="201" t="s">
        <v>223</v>
      </c>
      <c r="E34" s="195"/>
      <c r="F34" s="198"/>
    </row>
    <row r="35" spans="1:6" ht="27" customHeight="1">
      <c r="A35" s="194" t="s">
        <v>189</v>
      </c>
      <c r="B35" s="195"/>
      <c r="C35" s="195"/>
      <c r="D35" s="194" t="s">
        <v>224</v>
      </c>
      <c r="E35" s="195"/>
      <c r="F35" s="198"/>
    </row>
    <row r="36" spans="1:6" ht="32.25" customHeight="1">
      <c r="A36" s="194" t="s">
        <v>192</v>
      </c>
      <c r="B36" s="195"/>
      <c r="C36" s="215">
        <v>0</v>
      </c>
      <c r="D36" s="194" t="s">
        <v>240</v>
      </c>
      <c r="E36" s="195"/>
      <c r="F36" s="198"/>
    </row>
    <row r="37" spans="1:6" ht="24" customHeight="1" thickBot="1">
      <c r="A37" s="194" t="s">
        <v>225</v>
      </c>
      <c r="B37" s="195"/>
      <c r="C37" s="195"/>
      <c r="D37" s="201"/>
      <c r="E37" s="195"/>
      <c r="F37" s="198"/>
    </row>
    <row r="38" spans="1:6" ht="15.75" thickBot="1">
      <c r="A38" s="207" t="s">
        <v>213</v>
      </c>
      <c r="B38" s="208">
        <f>SUM(B27:B37)</f>
        <v>0</v>
      </c>
      <c r="C38" s="208">
        <f>SUM(C27:C37)</f>
        <v>0</v>
      </c>
      <c r="D38" s="207" t="s">
        <v>213</v>
      </c>
      <c r="E38" s="208">
        <f>SUM(E27:E37)</f>
        <v>0</v>
      </c>
      <c r="F38" s="209">
        <f>SUM(F27:F37)</f>
        <v>0</v>
      </c>
    </row>
    <row r="39" spans="1:6" ht="15.75" thickBot="1">
      <c r="A39" s="210" t="s">
        <v>214</v>
      </c>
      <c r="B39" s="211"/>
      <c r="C39" s="211"/>
      <c r="D39" s="210" t="s">
        <v>215</v>
      </c>
      <c r="E39" s="211">
        <f>SUM(B38-E38)</f>
        <v>0</v>
      </c>
      <c r="F39" s="216">
        <f>SUM(C38-F38)</f>
        <v>0</v>
      </c>
    </row>
  </sheetData>
  <sheetProtection/>
  <mergeCells count="2">
    <mergeCell ref="B1:P1"/>
    <mergeCell ref="E22:F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Simontornya Város Önkormányzata</dc:creator>
  <cp:keywords/>
  <dc:description/>
  <cp:lastModifiedBy>user</cp:lastModifiedBy>
  <cp:lastPrinted>2015-01-29T08:31:24Z</cp:lastPrinted>
  <dcterms:created xsi:type="dcterms:W3CDTF">2011-01-06T08:06:43Z</dcterms:created>
  <dcterms:modified xsi:type="dcterms:W3CDTF">2015-01-29T09:53:22Z</dcterms:modified>
  <cp:category/>
  <cp:version/>
  <cp:contentType/>
  <cp:contentStatus/>
</cp:coreProperties>
</file>