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firstSheet="7" activeTab="11"/>
  </bookViews>
  <sheets>
    <sheet name="1 mell Összevont kv mérleg Önk" sheetId="1" r:id="rId1"/>
    <sheet name="2a mell Bev rovatonként Önk" sheetId="2" r:id="rId2"/>
    <sheet name="2b mell Bev rovatonként KÖH" sheetId="3" r:id="rId3"/>
    <sheet name="2c mell Bev rovatonként Óvoda" sheetId="4" r:id="rId4"/>
    <sheet name="3a mell Kiad rovatonként Önk" sheetId="5" r:id="rId5"/>
    <sheet name="3b Kiad rovatonként KÖH 2018" sheetId="6" r:id="rId6"/>
    <sheet name="3c Kiad rovatonként Óvoda 2018" sheetId="7" r:id="rId7"/>
    <sheet name="4 mell Beruházások felújítások" sheetId="8" r:id="rId8"/>
    <sheet name="5a mell Maradvány Önk" sheetId="9" r:id="rId9"/>
    <sheet name="5b mell Maradvány KÖH" sheetId="10" r:id="rId10"/>
    <sheet name="5c Maradvány Óvoda" sheetId="11" r:id="rId11"/>
    <sheet name="6 mell Létszám" sheetId="12" r:id="rId12"/>
    <sheet name="7 mell Vagyonkimutatás" sheetId="13" r:id="rId13"/>
    <sheet name="8a Mérleg Önk 2019" sheetId="14" r:id="rId14"/>
    <sheet name="8b Mérleg KÖH 2019" sheetId="15" r:id="rId15"/>
    <sheet name="8c Mérleg Óvoda 2019" sheetId="16" r:id="rId16"/>
    <sheet name="9a mell Eredménykimutatás Önk" sheetId="17" r:id="rId17"/>
    <sheet name="9b mell Eredménykimutatás KÖH" sheetId="18" r:id="rId18"/>
    <sheet name="9c Eredménykimutatás Óvoda" sheetId="19" r:id="rId19"/>
  </sheets>
  <definedNames/>
  <calcPr fullCalcOnLoad="1"/>
</workbook>
</file>

<file path=xl/sharedStrings.xml><?xml version="1.0" encoding="utf-8"?>
<sst xmlns="http://schemas.openxmlformats.org/spreadsheetml/2006/main" count="1063" uniqueCount="530">
  <si>
    <t xml:space="preserve"> </t>
  </si>
  <si>
    <t>10</t>
  </si>
  <si>
    <t>02</t>
  </si>
  <si>
    <t>03</t>
  </si>
  <si>
    <t>04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</si>
  <si>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</si>
  <si>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</si>
  <si>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</si>
  <si>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</si>
  <si>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</si>
  <si>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</si>
  <si>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Normatív jutalmak (K1102)</t>
  </si>
  <si>
    <t>07</t>
  </si>
  <si>
    <t>Béren kívüli juttatások (K1107)</t>
  </si>
  <si>
    <t>09</t>
  </si>
  <si>
    <t>Közlekedési költségtérítés (K1109)</t>
  </si>
  <si>
    <t>Egyéb költségtérítések (K1110)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</si>
  <si>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</si>
  <si>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</si>
  <si>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</si>
  <si>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</si>
  <si>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</si>
  <si>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</si>
  <si>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</si>
  <si>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</si>
  <si>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</si>
  <si>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</si>
  <si>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</si>
  <si>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</si>
  <si>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</si>
  <si>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</si>
  <si>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</si>
  <si>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</si>
  <si>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</si>
  <si>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</si>
  <si>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ebből: táppénz hozzájárulás (K2)</t>
  </si>
  <si>
    <t>28</t>
  </si>
  <si>
    <t>ebből: munkáltatót terhelő személyi jövedelemadó (K2)</t>
  </si>
  <si>
    <t>29</t>
  </si>
  <si>
    <t>Szakmai anyagok beszerzése (K311)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</si>
  <si>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</si>
  <si>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</si>
  <si>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</si>
  <si>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</si>
  <si>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</si>
  <si>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</si>
  <si>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</si>
  <si>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</si>
  <si>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</si>
  <si>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</si>
  <si>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</si>
  <si>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38</t>
  </si>
  <si>
    <t>Bérleti és lízing díjak (&gt;=39) (K333)</t>
  </si>
  <si>
    <t>40</t>
  </si>
  <si>
    <t>Karbantartási, kisjavítási szolgáltatások (K334)</t>
  </si>
  <si>
    <t>Közvetített szolgáltatások  (&gt;=42) (K335)</t>
  </si>
  <si>
    <t>42</t>
  </si>
  <si>
    <t>ebből: államháztartáson belül (K335)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</si>
  <si>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</si>
  <si>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</si>
  <si>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</si>
  <si>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</si>
  <si>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</si>
  <si>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</si>
  <si>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</si>
  <si>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</si>
  <si>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</si>
  <si>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</si>
  <si>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</si>
  <si>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</si>
  <si>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</si>
  <si>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</si>
  <si>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</si>
  <si>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</si>
  <si>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</si>
  <si>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59</t>
  </si>
  <si>
    <t>Egyéb dologi kiadások (K355)</t>
  </si>
  <si>
    <t>60</t>
  </si>
  <si>
    <t>Családi támogatások (=64+…+73) (K42)</t>
  </si>
  <si>
    <t>ebből:  az egyéb pénzbeli és természetbeni gyermekvédelmi támogatások  (K42)</t>
  </si>
  <si>
    <t>101</t>
  </si>
  <si>
    <t>Egyéb nem intézményi ellátások (&gt;=102+…+120)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</si>
  <si>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</si>
  <si>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</si>
  <si>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</si>
  <si>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</si>
  <si>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</si>
  <si>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Elvonások és befizetések (=124+125+126) (K502)</t>
  </si>
  <si>
    <t>Egyéb működési célú támogatások államháztartáson belülre (=152+…+161) (K506)</t>
  </si>
  <si>
    <t>159</t>
  </si>
  <si>
    <t>ebből: társulások és költségvetési szerveik (K506)</t>
  </si>
  <si>
    <t>179</t>
  </si>
  <si>
    <t>182</t>
  </si>
  <si>
    <t>ebből: egyéb civil szervezetek (K512)</t>
  </si>
  <si>
    <t>183</t>
  </si>
  <si>
    <t>ebből: háztartások (K512)</t>
  </si>
  <si>
    <t>ebből: egyéb vállalkozások (K512)</t>
  </si>
  <si>
    <t>Tartalékok (K513)</t>
  </si>
  <si>
    <t>191</t>
  </si>
  <si>
    <t>193</t>
  </si>
  <si>
    <t>196</t>
  </si>
  <si>
    <t>Egyéb tárgyi eszközök beszerzése, létesítése (K64)</t>
  </si>
  <si>
    <t>Beruházási célú előzetesen felszámított általános forgalmi adó (K67)</t>
  </si>
  <si>
    <t>201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</si>
  <si>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</si>
  <si>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</si>
  <si>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</si>
  <si>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</si>
  <si>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</si>
  <si>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05</t>
  </si>
  <si>
    <t>Működési célú költségvetési támogatások és kiegészítő támogatások (B115)</t>
  </si>
  <si>
    <t>06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</si>
  <si>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</si>
  <si>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</si>
  <si>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</si>
  <si>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37</t>
  </si>
  <si>
    <t>ebből: társadalombiztosítás pénzügyi alapjai (B16)</t>
  </si>
  <si>
    <t>ebből: elkülönített állami pénzalapok (B16)</t>
  </si>
  <si>
    <t>39</t>
  </si>
  <si>
    <t>Működési célú támogatások államháztartáson belülről (=07+...+10+21+32) (B1)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</si>
  <si>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</si>
  <si>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</si>
  <si>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</si>
  <si>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</si>
  <si>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ebből: magánszemélyek kommunális adója (B34)</t>
  </si>
  <si>
    <t>ebből: belföldi gépjárművek adójának a helyi önkormányzatot megillető része (B354)</t>
  </si>
  <si>
    <t>158</t>
  </si>
  <si>
    <t>ebből: államháztartáson belül (B403)</t>
  </si>
  <si>
    <t>192</t>
  </si>
  <si>
    <t>ebből: önkormányzati vagyon üzemeltetéséből, koncesszióból származó bevétel (B404)</t>
  </si>
  <si>
    <t>Kiszámlázott általános forgalmi adó (B406)</t>
  </si>
  <si>
    <t>Általános forgalmi adó visszatérítése (B407)</t>
  </si>
  <si>
    <t>Államháztartáson belüli megelőlegezések visszafizetése (K914)</t>
  </si>
  <si>
    <t>Központi, irányító szervi támogatások folyósítása (K915)</t>
  </si>
  <si>
    <t>Belföldi finanszírozás kiadásai (=06+19+…+25+28) (K91)</t>
  </si>
  <si>
    <t>Finanszírozási kiadások (=29+37+38+39) (K9)</t>
  </si>
  <si>
    <t>12</t>
  </si>
  <si>
    <t>Előző év költségvetési maradványának igénybevétele (B8131)</t>
  </si>
  <si>
    <t>14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</si>
  <si>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</si>
  <si>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</si>
  <si>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</si>
  <si>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</si>
  <si>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</si>
  <si>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Átlagos statisztikai állományi létszám</t>
  </si>
  <si>
    <t>62</t>
  </si>
  <si>
    <t>66</t>
  </si>
  <si>
    <t>57</t>
  </si>
  <si>
    <t>11</t>
  </si>
  <si>
    <t>08</t>
  </si>
  <si>
    <t>Összesen:</t>
  </si>
  <si>
    <t>13</t>
  </si>
  <si>
    <t>24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</si>
  <si>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</si>
  <si>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</si>
  <si>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</si>
  <si>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</si>
  <si>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</si>
  <si>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</si>
  <si>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</si>
  <si>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</si>
  <si>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A/III Befektetett pénzügyi eszközök (=A/III/1+A/III/2+A/III/3)</t>
  </si>
  <si>
    <t>A) NEMZETI VAGYONBA TARTOZÓ BEFEKTETETT ESZKÖZÖK (=A/I+A/II+A/III+A/IV)</t>
  </si>
  <si>
    <t>B/I/1 Vásárolt készletek</t>
  </si>
  <si>
    <t>B/I Készletek (=B/I/1+…+B/I/5)</t>
  </si>
  <si>
    <t>B) NEMZETI VAGYONBA TARTOZÓ FORGÓESZKÖZÖK (= B/I+B/II)</t>
  </si>
  <si>
    <t>C/II/1 Forintpénztár</t>
  </si>
  <si>
    <t>C/II Pénztárak, csekkek, betétkönyvek (=C/II/1+C/II/2+C/II/3)</t>
  </si>
  <si>
    <t>C/III/1 Kincstáron kívüli forintszámlák</t>
  </si>
  <si>
    <t>53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</si>
  <si>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</si>
  <si>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</si>
  <si>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</si>
  <si>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</si>
  <si>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</si>
  <si>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</si>
  <si>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</si>
  <si>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</si>
  <si>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</si>
  <si>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</si>
  <si>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</si>
  <si>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D/I Költségvetési évben esedékes követelések (=D/I/1+…+D/I/8)</t>
  </si>
  <si>
    <t>152</t>
  </si>
  <si>
    <t>D/III/4 Forgótőke elszámolása</t>
  </si>
  <si>
    <t>D/III Követelés jellegű sajátos elszámolások (=D/III/1+…+D/III/9)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</si>
  <si>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</si>
  <si>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</si>
  <si>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</si>
  <si>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</si>
  <si>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</si>
  <si>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</si>
  <si>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</si>
  <si>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</si>
  <si>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</si>
  <si>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</si>
  <si>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</si>
  <si>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</si>
  <si>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</si>
  <si>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</si>
  <si>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</si>
  <si>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G/IV Felhalmozott eredmény</t>
  </si>
  <si>
    <t>G/VI Mérleg szerinti eredmény</t>
  </si>
  <si>
    <t>G/ SAJÁT TŐKE  (= G/I+…+G/VI)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</si>
  <si>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</si>
  <si>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</si>
  <si>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</si>
  <si>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247</t>
  </si>
  <si>
    <t>H/III Kötelezettség jellegű sajátos elszámolások (=H/III/1+…+H/III/10)</t>
  </si>
  <si>
    <t>248</t>
  </si>
  <si>
    <t>H) KÖTELEZETTSÉGEK (=H/I+H/II+H/III)</t>
  </si>
  <si>
    <t>J/2 Költségek, ráfordítások passzív időbeli elhatárolása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</si>
  <si>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</si>
  <si>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</si>
  <si>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</si>
  <si>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</si>
  <si>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</si>
  <si>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</si>
  <si>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</si>
  <si>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</si>
  <si>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</si>
  <si>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</si>
  <si>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</si>
  <si>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</si>
  <si>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</si>
  <si>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</si>
  <si>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</si>
  <si>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</si>
  <si>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</si>
  <si>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</si>
  <si>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</si>
  <si>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</si>
  <si>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</si>
  <si>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</si>
  <si>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</si>
  <si>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</si>
  <si>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</si>
  <si>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</si>
  <si>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Adatok forintban</t>
  </si>
  <si>
    <t>Sor</t>
  </si>
  <si>
    <t>Pénzforgalmi teljesítés</t>
  </si>
  <si>
    <t>KIADÁSOK MINDÖSSZESEN:</t>
  </si>
  <si>
    <t>BEVÉTELEK MINDÖSSZESEN:</t>
  </si>
  <si>
    <t>Összeg (Ft)</t>
  </si>
  <si>
    <t xml:space="preserve">01. Alaptevékenység költségvetési bevételei       </t>
  </si>
  <si>
    <t xml:space="preserve">02. Alaptevékenység költségvetési kiadásai        </t>
  </si>
  <si>
    <t>I. Alaptevékenység költségvetési egyenlege (=01-02)</t>
  </si>
  <si>
    <t>03. Alaptevékenység finanszírozási bevételei</t>
  </si>
  <si>
    <t xml:space="preserve">04. Alaptevékenység finanszírozási kiadásai       </t>
  </si>
  <si>
    <t>II. Alaptevékenység finanszírozási egyenlege (03-04)</t>
  </si>
  <si>
    <t xml:space="preserve">A) Alaptevékenység maradványa (=±I±II)            </t>
  </si>
  <si>
    <t xml:space="preserve">C) Összes maradvány (=A+B)                        </t>
  </si>
  <si>
    <t>D) Alaptevékenység kötelezettségvállalással terhelt maradványa</t>
  </si>
  <si>
    <t xml:space="preserve">E) Alaptevékenység szabad maradványa (=A-D)       </t>
  </si>
  <si>
    <t>Sor-szám</t>
  </si>
  <si>
    <t>1. Az önkormányzat törzsvagyonának bemutatása:</t>
  </si>
  <si>
    <t>1.1. Az önkormányzat forgalomképtelen vagyona:</t>
  </si>
  <si>
    <t>Bruttó érték (eFt)</t>
  </si>
  <si>
    <t>Elszámolt értékcsökkenés (eFt)</t>
  </si>
  <si>
    <t>Nettó érték (eFt)</t>
  </si>
  <si>
    <t>Forgalomképtelen földterületek</t>
  </si>
  <si>
    <t>Forgalomképtelen egyéb építmények</t>
  </si>
  <si>
    <t>1.2. Az önkormányzat korlátozottan forgalomképes vagyona:</t>
  </si>
  <si>
    <t>Korl.forgalomképes szellemi termékek</t>
  </si>
  <si>
    <t>Korl.forgalomképes földterületek</t>
  </si>
  <si>
    <t>Korl.forgalomképes épületek</t>
  </si>
  <si>
    <t>Üzemeltetésre, kezelésre átadott korl.forgalomképes ingatlanok</t>
  </si>
  <si>
    <t>Vagyonkezelésbe adott korl.forgalomképes épületek</t>
  </si>
  <si>
    <t>1.3. Az önkormányzat TÖRZSVAGYONÁNAK értéke összesen:</t>
  </si>
  <si>
    <t>Forgalomképtelen vagyon</t>
  </si>
  <si>
    <t>Korlátozottan forgalomképes vagyon</t>
  </si>
  <si>
    <t>3. Az önkormányzat tulajdonában lévő EGYÉB VAGYON bemutatása:</t>
  </si>
  <si>
    <t>Ügyviteli, számítástechnikai eszközök</t>
  </si>
  <si>
    <t>Egyéb gépek, berendezések, felszerelések</t>
  </si>
  <si>
    <t>Járművek</t>
  </si>
  <si>
    <t>4. Az önkormányzat tulajdonában lévő ÖSSZES VAGYON értéke:</t>
  </si>
  <si>
    <t>Törzsvagyon</t>
  </si>
  <si>
    <t>Forgalomképes ingatlanvagyon</t>
  </si>
  <si>
    <t>Egyéb vagyon</t>
  </si>
  <si>
    <t>Szervezeti egység, feladat megnevezése</t>
  </si>
  <si>
    <t>Közalkalmazottak létszáma (fő)</t>
  </si>
  <si>
    <t>Munka törvénykönyve hatálya alá tartozók létszáma (fő)</t>
  </si>
  <si>
    <t>Létszám összesen (fő)</t>
  </si>
  <si>
    <t>Önkormányzati igazgatás</t>
  </si>
  <si>
    <t>Védőnői ellátás</t>
  </si>
  <si>
    <t xml:space="preserve">Közfoglalkoztatás </t>
  </si>
  <si>
    <t>és irányítása alá tartozó intézményei</t>
  </si>
  <si>
    <t xml:space="preserve">főbb kiadási és bevételi rovatonként </t>
  </si>
  <si>
    <t>BEVÉTELEK</t>
  </si>
  <si>
    <t>Teljesítés %-a</t>
  </si>
  <si>
    <t>KIADÁSOK</t>
  </si>
  <si>
    <t>I. Működési bevételek és kiadások</t>
  </si>
  <si>
    <t>Önkormányzat működési célú költségvetési támogatása (B11)</t>
  </si>
  <si>
    <t>Személyi juttatások (K1)</t>
  </si>
  <si>
    <t>Egyéb működési célú támogatások államháztartáson belülről (B16)</t>
  </si>
  <si>
    <t>Munkaadókat terhelő járulékok (K2)</t>
  </si>
  <si>
    <t>Közhatalmi bevételek (B3)</t>
  </si>
  <si>
    <t>Dologi kiadások (K3)</t>
  </si>
  <si>
    <t>Működési bevételek (B4)</t>
  </si>
  <si>
    <t>Ellátottak pénzbeli juttatásai (K4)</t>
  </si>
  <si>
    <t>Működési célú átvett pénzeszközök (B6)</t>
  </si>
  <si>
    <t>Elvonások és befizetések (K502)</t>
  </si>
  <si>
    <t>Egyéb működési célú támogatások államháztartáson belülre (K506)</t>
  </si>
  <si>
    <t>Egyéb működési célú támogatások államháztartáson kívülre (K512)</t>
  </si>
  <si>
    <t>Központi, irányító szervi működési támogatás folyósítása (K915)</t>
  </si>
  <si>
    <t>Működési bevételek összesen:</t>
  </si>
  <si>
    <t>Működési kiadások összesen:</t>
  </si>
  <si>
    <t>Teljesített működési bevételek és kiadások egyenlege:</t>
  </si>
  <si>
    <t>II. Felhalmozási bevételek és kiadások</t>
  </si>
  <si>
    <t>Felhalmozási célú támogatások államházt. belülről (B2)</t>
  </si>
  <si>
    <t>Beruházások (K6)</t>
  </si>
  <si>
    <t>Felhalmozási bevételek (B5)</t>
  </si>
  <si>
    <t>Felújítások (K7)</t>
  </si>
  <si>
    <t>Felhalmozási célú átvett pénzeszközök államházt.kívülről (B73)</t>
  </si>
  <si>
    <t>Felhalmozási célú tartalékok (K513)</t>
  </si>
  <si>
    <t>Felhalmozási célú hitelfelvétel (B811)</t>
  </si>
  <si>
    <t>Felhalmozási célú hiteltörlesztés (K9111)</t>
  </si>
  <si>
    <t>Felhalmozási bevételek összesen:</t>
  </si>
  <si>
    <t>Felhalmozási kiadások összesen:</t>
  </si>
  <si>
    <t>Teljesített felhalmozási bevételek és kiadások egyenlege:</t>
  </si>
  <si>
    <t>PÉNZFORGALMI BEVÉTELEK ÖSSZESEN:</t>
  </si>
  <si>
    <t>PÉNZFORGALMI KIADÁSOK ÖSSZESEN:</t>
  </si>
  <si>
    <t>Foglalkoztatottak egyéb személyi juttatásai (&gt;=14) (K1113)</t>
  </si>
  <si>
    <t>Központi, irányító szervi támogatás (B816)</t>
  </si>
  <si>
    <t>Konkrét beruházási cél</t>
  </si>
  <si>
    <t>Konkrét felújítási cél</t>
  </si>
  <si>
    <t>143</t>
  </si>
  <si>
    <t>D/III/1 Adott előlegek (=D/III/1a+…+D/III/1f)</t>
  </si>
  <si>
    <t>149</t>
  </si>
  <si>
    <t>D/III/1f - ebből: túlfizetések, téves és visszajáró kifizetések</t>
  </si>
  <si>
    <t>H/III/1 Kapott előlegek</t>
  </si>
  <si>
    <t>Mezőnyárád Község Önkormányzata</t>
  </si>
  <si>
    <t>2018. éves kiadásainak alakulása rovatonként részletezve</t>
  </si>
  <si>
    <t>Szolgáltatási kiadások (=35+36+37+39+40+42+43) (K33)</t>
  </si>
  <si>
    <t>Kamatkiadások (K353)</t>
  </si>
  <si>
    <t>Különféle befizetések és egyéb dologi kiadások (=49+50+51+54+58) (K35)</t>
  </si>
  <si>
    <t>Vásárolt élelmezés (K332)</t>
  </si>
  <si>
    <t>Dologi kiadások (=31+34+45+48+59) (K3)</t>
  </si>
  <si>
    <t>ebből: elkülönített állami pénzalapok (K506)</t>
  </si>
  <si>
    <t>Egyéb működési célú kiadások (K5)</t>
  </si>
  <si>
    <t>Ingatlanok beszerzése, létesítése (K62)</t>
  </si>
  <si>
    <t>Beruházások (=189+190+192+…+196) (K6)</t>
  </si>
  <si>
    <t>Költségvetési kiadások (=20+21+60+118+188+197+202+264) (K1-K8)</t>
  </si>
  <si>
    <t>Informatikai eszközök beszerzése, létesítése (K63)</t>
  </si>
  <si>
    <t>Mezőnyárádi Közös Önkormányzati Hivatal</t>
  </si>
  <si>
    <t>2018. éves bevételeinek alakulása rovatonként részletezve</t>
  </si>
  <si>
    <t>Eredménykimutatás 2018.12.31.</t>
  </si>
  <si>
    <t>G/III Egyéb eszközök induláskori értéke és változásai</t>
  </si>
  <si>
    <t>180</t>
  </si>
  <si>
    <t>249</t>
  </si>
  <si>
    <t>250</t>
  </si>
  <si>
    <t>Céljuttatás, projektprémium (K1103)</t>
  </si>
  <si>
    <t>Munkaadókat terhelő járulékok és szociális hozzájárulási adó (=22+…+27) (K2)</t>
  </si>
  <si>
    <t>27</t>
  </si>
  <si>
    <t>31</t>
  </si>
  <si>
    <t>Készletbeszerzés (=28+29+30) (K31)</t>
  </si>
  <si>
    <t>Kommunikációs szolgáltatások (=32+33) (K32)</t>
  </si>
  <si>
    <t>Egyéb szolgáltatások (&gt;=44) (K337)</t>
  </si>
  <si>
    <t>Kiküldetések, reklám- és propagandakiadások (=46+47) (K34)</t>
  </si>
  <si>
    <t>58</t>
  </si>
  <si>
    <t>197</t>
  </si>
  <si>
    <t>265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</si>
  <si>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</si>
  <si>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</si>
  <si>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</si>
  <si>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74</t>
  </si>
  <si>
    <t>D/I/4e - ebből: költségvetési évben esedékes követelések általános forgalmi adó visszatérítésére</t>
  </si>
  <si>
    <t>222</t>
  </si>
  <si>
    <t>227</t>
  </si>
  <si>
    <t>233</t>
  </si>
  <si>
    <t>234</t>
  </si>
  <si>
    <t>243</t>
  </si>
  <si>
    <t>244</t>
  </si>
  <si>
    <t>246</t>
  </si>
  <si>
    <t>J/1 Eredményszemléletű bevételek passzív időbeli elhatárolása</t>
  </si>
  <si>
    <t>J/3 Halasztott eredményszemléletű bevételek</t>
  </si>
  <si>
    <t>26 Pénzügyi műveletek egyéb ráfordításai (&gt;=26a+26b)</t>
  </si>
  <si>
    <t>IX Pénzügyi műveletek ráfordításai (=22+23+24+25+26)</t>
  </si>
  <si>
    <t>19 Befektetett pénzügyi eszközökből származó eredményszemléletű bevételek, árfolyamnyereségek</t>
  </si>
  <si>
    <t>22 Részesedésekből származó ráfordítások, árfolyamveszteségek</t>
  </si>
  <si>
    <t>24 Fizetendő kamatok és kamatjellegű ráfordítások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</si>
  <si>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</si>
  <si>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</si>
  <si>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</si>
  <si>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</si>
  <si>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</si>
  <si>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</si>
  <si>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</si>
  <si>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</si>
  <si>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</si>
  <si>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ebből: egyéb fejezeti kezelésű előirányzatok (B16)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</si>
  <si>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</si>
  <si>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</si>
  <si>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</si>
  <si>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</si>
  <si>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</si>
  <si>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</si>
  <si>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Működési bevételek (=187+188+191+193+200+…+202+209+217+218+219) (B4)</t>
  </si>
  <si>
    <t>284</t>
  </si>
  <si>
    <t>Költségvetési bevételek (=43+79+186+222+231+257+283) (B1-B7)</t>
  </si>
  <si>
    <t>Települési önkormányzatok kulturális feladatainak támogatása (B114)</t>
  </si>
  <si>
    <t>ebből: társulások és költségvetési szerveik (B16)</t>
  </si>
  <si>
    <t>Felhalmozási célú önkormányzati támogatások (B21)</t>
  </si>
  <si>
    <t>ebből: elkülönített állami pénzalapok (B25)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</si>
  <si>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</si>
  <si>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</si>
  <si>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</si>
  <si>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</si>
  <si>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</si>
  <si>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</si>
  <si>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</si>
  <si>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Közhatalmi bevételek (=93+94+104+109+167+168) (B3)</t>
  </si>
  <si>
    <t>188</t>
  </si>
  <si>
    <t>Szolgáltatások ellenértéke (&gt;=189+190) (B402)</t>
  </si>
  <si>
    <t>Közvetített szolgáltatások ellenértéke  (&gt;=192) (B403)</t>
  </si>
  <si>
    <t>ebből: kiadások visszatérítései (B411)</t>
  </si>
  <si>
    <t>ebből: fejezeti kezelésű előirányzatok EU-s programokra és azok hazai társfinanszírozása (B16)</t>
  </si>
  <si>
    <t>ebből: helyi önkormányzatok és költségvetési szerveik (B16)</t>
  </si>
  <si>
    <t>200</t>
  </si>
  <si>
    <t>Ellátási díjak (B405)</t>
  </si>
  <si>
    <t>Mezőnyárádi Óvoda Bölcsőde és Konyha</t>
  </si>
  <si>
    <t>2/c. számú melléklet a .../2019. (..) önkormányzati rendelethez</t>
  </si>
  <si>
    <t>Jubileumi jutalom (K1106)</t>
  </si>
  <si>
    <t>Közvetített szolgáltatások  (&gt;=41) (K335)</t>
  </si>
  <si>
    <t>41</t>
  </si>
  <si>
    <t>2018. éves teljesítés összege</t>
  </si>
  <si>
    <t>Mezőnyárád Község Önkormányzata összesen (irányítása alá tartozó szervekkel együtt):</t>
  </si>
  <si>
    <t>Óvodai nevelés, ellátás</t>
  </si>
  <si>
    <t>Bölcsődei ellátás</t>
  </si>
  <si>
    <t>Étkeztetési feladatok</t>
  </si>
  <si>
    <t>Választott tisztségviselők és köztisztviselők létszáma (fő)</t>
  </si>
  <si>
    <t>A/II/4 Beruházások, felújítások</t>
  </si>
  <si>
    <t>73</t>
  </si>
  <si>
    <t>D/I/4d - ebből: költségvetési évben esedékes követelések kiszámlázott általános forgalmi adóra</t>
  </si>
  <si>
    <t>163</t>
  </si>
  <si>
    <t>E/I/4 Más előzetesen felszámított nem levonható általános forgalmi adó</t>
  </si>
  <si>
    <t>9/c. számú melléklet a .../2019. (..) számú önkormányzati rendelethez</t>
  </si>
  <si>
    <t>3/c. számú melléklet a .../2019. (..) önkormányzati rendelethez</t>
  </si>
  <si>
    <t>és az irányítása alá tartozó költségvetési szervek</t>
  </si>
  <si>
    <t>2018. évben teljesített felújítási kiadásai</t>
  </si>
  <si>
    <t>Önkormányzati kiadások:</t>
  </si>
  <si>
    <t>Közös Hivatal kiadásai:</t>
  </si>
  <si>
    <t>Napvitorla vásárlás</t>
  </si>
  <si>
    <t>Óvoda Bölcsőde és Konyha kiadásai:</t>
  </si>
  <si>
    <t>2/a. számú melléklet a .../2020. (..) önkormányzati rendelethez</t>
  </si>
  <si>
    <t>2019. éves bevételeinek alakulása rovatonként részletezve</t>
  </si>
  <si>
    <t>Elszámolásból származó bevételek (B116)</t>
  </si>
  <si>
    <t>ebből: egyéb fejezeti kezelésű előirányzatok (B25)</t>
  </si>
  <si>
    <t>ebből: fejezeti kezelésű előirányzatok EU-s programokra és azok hazai társfinanszírozására (B25)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</si>
  <si>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</si>
  <si>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</si>
  <si>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</si>
  <si>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</si>
  <si>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Egyéb működési bevételek (&gt;=218+219) (B411)</t>
  </si>
  <si>
    <t>Működési bevételek (=185+186+189+191+198+…+200+207+215+216+217) (B4)</t>
  </si>
  <si>
    <t>Működési célú átvett pénzeszközök (=230+...+233+243) (B6)</t>
  </si>
  <si>
    <t>Egyéb működési célú átvett pénzeszközök (=244…+254) (B65)</t>
  </si>
  <si>
    <t>ebből: egyéb vállalkozások (B65)</t>
  </si>
  <si>
    <t>Egyéb tárgyi eszközök értékesítése (B53)</t>
  </si>
  <si>
    <t>Felhalmozási bevételek (=221+223+225+226+228) (B5)</t>
  </si>
  <si>
    <t>3/a. számú melléklet a .../2020. (..) önkormányzati rendelethez</t>
  </si>
  <si>
    <t>2019. éves kiadásainak alakulása rovatonként részletezve</t>
  </si>
  <si>
    <t>Foglalkoztatottak egyéb személyi juttatásai (K1113)</t>
  </si>
  <si>
    <t>Egyéb működési célú támogatások államháztartáson kívülre (=178+…+187) (K512)</t>
  </si>
  <si>
    <t>Ellátottak pénzbeli juttatásai (=61+62+73+74+84+93+96+99) (K4)</t>
  </si>
  <si>
    <t>Beruházások (=190+191+193+…+197) (K6)</t>
  </si>
  <si>
    <t>Felújítások (=199+...+202) (K7)</t>
  </si>
  <si>
    <t>Költségvetési kiadások (=20+21+60+119+189+198+203+265) (K1-K8)</t>
  </si>
  <si>
    <t>5/a. számú melléklet a .../2020. (..) számú önkormányzati rendelethez</t>
  </si>
  <si>
    <t>Maradványkimutatás 2019.12.31.</t>
  </si>
  <si>
    <t>6.számú melléklet a .../2020. (..) számú önkormányzati rendelethez</t>
  </si>
  <si>
    <t>2019. év létszám adatai</t>
  </si>
  <si>
    <t>Város-, községgazdálkodási egyéb szolg.</t>
  </si>
  <si>
    <t>7. sz. melléklet a .../2020. (..) számú önkormányzati rendelethez</t>
  </si>
  <si>
    <t>vagyonkimutatása 2018. 12. 31.</t>
  </si>
  <si>
    <t>Mezőnyárád Község Önkormányzatának</t>
  </si>
  <si>
    <t>könyvviteli mérleg 2019.12.31.</t>
  </si>
  <si>
    <t>8/a. számú melléklet a .../2020. (..) számú önkormányzati rendelethez</t>
  </si>
  <si>
    <t>C/III/2 Kincstárban vezetett forintszámlák</t>
  </si>
  <si>
    <t>H/1 Költségvetési évben esedékes kötelezettségek (=H/I/1+…+H/I/9)</t>
  </si>
  <si>
    <t>H/I/3 Költségvetési évben esedékes kötelezettségek dologi kiadásokra</t>
  </si>
  <si>
    <t>H/I/4 Költségvetési évben esedékes kötelezettségek ellátottak pénzbeli juttatásaira</t>
  </si>
  <si>
    <t>H/I/6 Költségvetési évben esedékes kötelezettségek beruházásokra</t>
  </si>
  <si>
    <t>9/a. számú melléklet a .../2020. (..) számú önkormányzati rendelethez</t>
  </si>
  <si>
    <t>Eredménykimutatás 2019.12.31.</t>
  </si>
  <si>
    <t>2/b. számú melléklet a .../2020. (..) önkormányzati rendelethez</t>
  </si>
  <si>
    <t>3/b. számú melléklet a .../2020. (..) önkormányzati rendelethez</t>
  </si>
  <si>
    <t>5/b. számú melléklet a .../2020. (..) számú önkormányzati rendelethez</t>
  </si>
  <si>
    <t>8/b. számú melléklet a .../2020. (..) számú önkormányzati rendelethez</t>
  </si>
  <si>
    <t>9/b. számú melléklet a .../2020. (..) számú önkormányzati rendelethez</t>
  </si>
  <si>
    <t>8/c. számú melléklet a .../2020. (..) számú önkormányzati rendelethez</t>
  </si>
  <si>
    <t xml:space="preserve">A/II/1 Ingatlanok és a kapcsolódó vagyoni értékű jogok </t>
  </si>
  <si>
    <t>1. számú melléklet a .../2020. (..) önkormányzati rendelethez</t>
  </si>
  <si>
    <t>2019. éves összevont költségvetési mérlege</t>
  </si>
  <si>
    <t>2019. évi eredeti EI</t>
  </si>
  <si>
    <t>2019. évi módosított EI</t>
  </si>
  <si>
    <t>2019. éves teljesítés</t>
  </si>
  <si>
    <t>Forgalomképtelen épületek</t>
  </si>
  <si>
    <t>Forgalomképtelen épület folyamatban lévő beruházása</t>
  </si>
  <si>
    <t>Koncesszióba adott ingatlanok</t>
  </si>
  <si>
    <t>2. Az önkormányzat tulajdonában lévő FORGALOMKÉPES INGATLANVAGYON értéke:</t>
  </si>
  <si>
    <t>Üzleti (forgalomképes) földterületek</t>
  </si>
  <si>
    <t>Üzleti (forgalomképes) épületek</t>
  </si>
  <si>
    <t>Üzemeltetésre, kezelésre átadott üzleti (forgalomképes) földterületek</t>
  </si>
  <si>
    <t>Korl.forg.képes egyéb építmények</t>
  </si>
  <si>
    <t>Vagyonkezelésbe vett egyéb építmények</t>
  </si>
  <si>
    <t>Részvények, részesedések</t>
  </si>
  <si>
    <t>2019. éves teljesítés összege</t>
  </si>
  <si>
    <t>4. számú melléklet a .../2020. (..) önkormányzati rendelethez</t>
  </si>
  <si>
    <t>2019. évben teljesített beruházási kiadásai</t>
  </si>
  <si>
    <t>iPhone 11 64GB mobil telefonkészülék 2 db (részletfizetés)</t>
  </si>
  <si>
    <t>Benzinmotoros láncfűrész (közfoglalkoztatás)</t>
  </si>
  <si>
    <t>Burgonyaültető gép vásárlás (közfoglalkoztatás)</t>
  </si>
  <si>
    <t>Permetező vásárlás</t>
  </si>
  <si>
    <t>Sörpad garnitúra vásárlás 8 db</t>
  </si>
  <si>
    <t>AXIS típusú kamera kerítésvédelmi rendszerhez</t>
  </si>
  <si>
    <t>Kerti WC vásárlás</t>
  </si>
  <si>
    <t>TOP 5.3.1  pályázat Orvosi rendelő tervezés</t>
  </si>
  <si>
    <t>Belterületi utak felúj.: Béke tér, Nagy Lajos út, Zsák u.</t>
  </si>
  <si>
    <t>Kiviteli tervdokumentáció készítése TOP-3.2.1 Önk.épületek energetikai korszerűsítése</t>
  </si>
  <si>
    <t>Informatikai eszköz vásárlás</t>
  </si>
  <si>
    <t>Router vásárlás</t>
  </si>
  <si>
    <t>Laminálógép vásárlás</t>
  </si>
  <si>
    <t>Samsung nyomtató vásárlás (Konyha)</t>
  </si>
  <si>
    <t>Álló fogas vásárlás (Óvoda)</t>
  </si>
  <si>
    <t>Fagyasztóláda beszerzés (Konyha)</t>
  </si>
  <si>
    <t>Mosógép vásárlás (Óvoda)</t>
  </si>
  <si>
    <t>Szemetes kuka 1100 literes (Konyha)</t>
  </si>
  <si>
    <t>Szekrénysor beszerzés (Óvoda)</t>
  </si>
  <si>
    <t>Porszívó vásárlás (Óvoda)</t>
  </si>
  <si>
    <t>Ragasztópisztoly beszerzés (Óvoda)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</si>
</sst>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_-* #,##0\ _F_t_-;\-* #,##0\ _F_t_-;_-* &quot;-&quot;??\ _F_t_-;_-@_-"/>
    <numFmt numFmtId="174" formatCode="0.0%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_-* #,##0.0_-;\-* #,##0.0_-;_-* &quot;-&quot;??_-;_-@_-"/>
    <numFmt numFmtId="181" formatCode="_-* #,##0_-;\-* #,##0_-;_-* &quot;-&quot;??_-;_-@_-"/>
  </numFmts>
  <fonts count="69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 CE"/>
      <family val="1"/>
    </font>
    <font>
      <b/>
      <i/>
      <sz val="11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48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1" fillId="20" borderId="7" applyNumberFormat="0" applyFont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  <xf numFmtId="0" fontId="45" fillId="0" borderId="0">
      <alignment/>
      <protection/>
    </xf>
    <xf numFmtId="0" fontId="56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6" borderId="1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0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left" vertical="center" wrapText="1"/>
    </xf>
    <xf numFmtId="3" fontId="4" fillId="30" borderId="10" xfId="0" applyNumberFormat="1" applyFont="1" applyFill="1" applyBorder="1" applyAlignment="1">
      <alignment horizontal="right" vertical="center" wrapText="1"/>
    </xf>
    <xf numFmtId="173" fontId="62" fillId="31" borderId="10" xfId="40" applyNumberFormat="1" applyFont="1" applyFill="1" applyBorder="1" applyAlignment="1">
      <alignment vertical="center"/>
    </xf>
    <xf numFmtId="0" fontId="3" fillId="29" borderId="10" xfId="0" applyFont="1" applyFill="1" applyBorder="1" applyAlignment="1">
      <alignment horizontal="center" vertical="center" wrapText="1"/>
    </xf>
    <xf numFmtId="0" fontId="3" fillId="29" borderId="10" xfId="0" applyFont="1" applyFill="1" applyBorder="1" applyAlignment="1">
      <alignment horizontal="left" vertical="center" wrapText="1"/>
    </xf>
    <xf numFmtId="3" fontId="3" fillId="29" borderId="10" xfId="0" applyNumberFormat="1" applyFont="1" applyFill="1" applyBorder="1" applyAlignment="1">
      <alignment horizontal="right" vertical="center" wrapText="1"/>
    </xf>
    <xf numFmtId="0" fontId="62" fillId="31" borderId="10" xfId="0" applyFont="1" applyFill="1" applyBorder="1" applyAlignment="1">
      <alignment horizontal="center" vertical="center"/>
    </xf>
    <xf numFmtId="0" fontId="62" fillId="31" borderId="10" xfId="0" applyFont="1" applyFill="1" applyBorder="1" applyAlignment="1">
      <alignment horizontal="center" vertical="center" wrapText="1"/>
    </xf>
    <xf numFmtId="173" fontId="62" fillId="31" borderId="10" xfId="40" applyNumberFormat="1" applyFont="1" applyFill="1" applyBorder="1" applyAlignment="1">
      <alignment horizontal="right" vertical="center"/>
    </xf>
    <xf numFmtId="0" fontId="63" fillId="0" borderId="0" xfId="59" applyFont="1">
      <alignment/>
      <protection/>
    </xf>
    <xf numFmtId="0" fontId="60" fillId="0" borderId="0" xfId="59" applyFont="1" applyAlignment="1">
      <alignment horizontal="right"/>
      <protection/>
    </xf>
    <xf numFmtId="0" fontId="45" fillId="0" borderId="0" xfId="59">
      <alignment/>
      <protection/>
    </xf>
    <xf numFmtId="0" fontId="64" fillId="0" borderId="0" xfId="59" applyFont="1">
      <alignment/>
      <protection/>
    </xf>
    <xf numFmtId="0" fontId="65" fillId="0" borderId="0" xfId="59" applyFont="1" applyAlignment="1">
      <alignment horizontal="center"/>
      <protection/>
    </xf>
    <xf numFmtId="173" fontId="65" fillId="0" borderId="10" xfId="42" applyNumberFormat="1" applyFont="1" applyBorder="1" applyAlignment="1">
      <alignment horizontal="right"/>
    </xf>
    <xf numFmtId="0" fontId="6" fillId="30" borderId="10" xfId="0" applyFont="1" applyFill="1" applyBorder="1" applyAlignment="1">
      <alignment horizontal="center" vertical="center" wrapText="1"/>
    </xf>
    <xf numFmtId="0" fontId="65" fillId="29" borderId="10" xfId="59" applyFont="1" applyFill="1" applyBorder="1" applyAlignment="1">
      <alignment horizontal="center" vertical="center"/>
      <protection/>
    </xf>
    <xf numFmtId="0" fontId="7" fillId="29" borderId="10" xfId="0" applyFont="1" applyFill="1" applyBorder="1" applyAlignment="1">
      <alignment horizontal="center" vertical="center" wrapText="1"/>
    </xf>
    <xf numFmtId="0" fontId="61" fillId="0" borderId="0" xfId="59" applyFont="1" applyAlignment="1">
      <alignment horizontal="right"/>
      <protection/>
    </xf>
    <xf numFmtId="0" fontId="66" fillId="0" borderId="0" xfId="59" applyFont="1">
      <alignment/>
      <protection/>
    </xf>
    <xf numFmtId="0" fontId="67" fillId="0" borderId="0" xfId="59" applyFont="1">
      <alignment/>
      <protection/>
    </xf>
    <xf numFmtId="0" fontId="61" fillId="0" borderId="10" xfId="59" applyFont="1" applyBorder="1" applyAlignment="1">
      <alignment horizontal="center" vertical="center" wrapText="1"/>
      <protection/>
    </xf>
    <xf numFmtId="173" fontId="64" fillId="0" borderId="10" xfId="42" applyNumberFormat="1" applyFont="1" applyFill="1" applyBorder="1" applyAlignment="1">
      <alignment horizontal="right"/>
    </xf>
    <xf numFmtId="173" fontId="64" fillId="0" borderId="10" xfId="42" applyNumberFormat="1" applyFont="1" applyBorder="1" applyAlignment="1">
      <alignment horizontal="right"/>
    </xf>
    <xf numFmtId="173" fontId="67" fillId="0" borderId="10" xfId="42" applyNumberFormat="1" applyFont="1" applyBorder="1" applyAlignment="1">
      <alignment horizontal="right"/>
    </xf>
    <xf numFmtId="0" fontId="65" fillId="0" borderId="0" xfId="59" applyFont="1">
      <alignment/>
      <protection/>
    </xf>
    <xf numFmtId="173" fontId="63" fillId="0" borderId="10" xfId="42" applyNumberFormat="1" applyFont="1" applyFill="1" applyBorder="1" applyAlignment="1">
      <alignment/>
    </xf>
    <xf numFmtId="173" fontId="63" fillId="0" borderId="10" xfId="42" applyNumberFormat="1" applyFont="1" applyBorder="1" applyAlignment="1">
      <alignment/>
    </xf>
    <xf numFmtId="173" fontId="62" fillId="0" borderId="10" xfId="59" applyNumberFormat="1" applyFont="1" applyBorder="1">
      <alignment/>
      <protection/>
    </xf>
    <xf numFmtId="0" fontId="64" fillId="0" borderId="0" xfId="59" applyFont="1" applyAlignment="1">
      <alignment horizontal="center"/>
      <protection/>
    </xf>
    <xf numFmtId="173" fontId="45" fillId="0" borderId="0" xfId="59" applyNumberFormat="1">
      <alignment/>
      <protection/>
    </xf>
    <xf numFmtId="173" fontId="65" fillId="29" borderId="10" xfId="42" applyNumberFormat="1" applyFont="1" applyFill="1" applyBorder="1" applyAlignment="1">
      <alignment horizontal="right"/>
    </xf>
    <xf numFmtId="0" fontId="68" fillId="0" borderId="10" xfId="0" applyFont="1" applyBorder="1" applyAlignment="1">
      <alignment horizontal="center" vertical="center" wrapText="1"/>
    </xf>
    <xf numFmtId="0" fontId="61" fillId="29" borderId="10" xfId="0" applyFont="1" applyFill="1" applyBorder="1" applyAlignment="1">
      <alignment vertical="center"/>
    </xf>
    <xf numFmtId="0" fontId="61" fillId="29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31" borderId="10" xfId="0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9" fontId="15" fillId="0" borderId="10" xfId="67" applyNumberFormat="1" applyFont="1" applyBorder="1" applyAlignment="1">
      <alignment horizontal="center" vertical="center"/>
    </xf>
    <xf numFmtId="173" fontId="15" fillId="0" borderId="10" xfId="43" applyNumberFormat="1" applyFont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2" fillId="29" borderId="10" xfId="0" applyFont="1" applyFill="1" applyBorder="1" applyAlignment="1">
      <alignment vertical="center" wrapText="1"/>
    </xf>
    <xf numFmtId="3" fontId="12" fillId="29" borderId="10" xfId="0" applyNumberFormat="1" applyFont="1" applyFill="1" applyBorder="1" applyAlignment="1">
      <alignment vertical="center"/>
    </xf>
    <xf numFmtId="9" fontId="14" fillId="29" borderId="10" xfId="67" applyNumberFormat="1" applyFont="1" applyFill="1" applyBorder="1" applyAlignment="1">
      <alignment horizontal="center" vertical="center"/>
    </xf>
    <xf numFmtId="3" fontId="12" fillId="29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12" fillId="29" borderId="11" xfId="0" applyNumberFormat="1" applyFont="1" applyFill="1" applyBorder="1" applyAlignment="1">
      <alignment horizontal="left" vertical="center" wrapText="1"/>
    </xf>
    <xf numFmtId="0" fontId="12" fillId="29" borderId="12" xfId="0" applyFont="1" applyFill="1" applyBorder="1" applyAlignment="1">
      <alignment vertical="center" wrapText="1"/>
    </xf>
    <xf numFmtId="174" fontId="15" fillId="0" borderId="10" xfId="67" applyNumberFormat="1" applyFont="1" applyBorder="1" applyAlignment="1">
      <alignment horizontal="left" vertical="center" indent="2"/>
    </xf>
    <xf numFmtId="0" fontId="12" fillId="30" borderId="10" xfId="0" applyFont="1" applyFill="1" applyBorder="1" applyAlignment="1">
      <alignment vertical="center" wrapText="1"/>
    </xf>
    <xf numFmtId="3" fontId="12" fillId="30" borderId="10" xfId="0" applyNumberFormat="1" applyFont="1" applyFill="1" applyBorder="1" applyAlignment="1">
      <alignment vertical="center"/>
    </xf>
    <xf numFmtId="174" fontId="14" fillId="30" borderId="10" xfId="67" applyNumberFormat="1" applyFont="1" applyFill="1" applyBorder="1" applyAlignment="1">
      <alignment horizontal="left" vertical="center" indent="2"/>
    </xf>
    <xf numFmtId="3" fontId="12" fillId="30" borderId="10" xfId="0" applyNumberFormat="1" applyFont="1" applyFill="1" applyBorder="1" applyAlignment="1">
      <alignment vertical="center" wrapText="1"/>
    </xf>
    <xf numFmtId="9" fontId="14" fillId="30" borderId="10" xfId="67" applyNumberFormat="1" applyFont="1" applyFill="1" applyBorder="1" applyAlignment="1">
      <alignment horizontal="center" vertical="center"/>
    </xf>
    <xf numFmtId="3" fontId="12" fillId="30" borderId="11" xfId="0" applyNumberFormat="1" applyFont="1" applyFill="1" applyBorder="1" applyAlignment="1">
      <alignment horizontal="left" vertical="center" wrapText="1"/>
    </xf>
    <xf numFmtId="9" fontId="12" fillId="30" borderId="12" xfId="0" applyNumberFormat="1" applyFont="1" applyFill="1" applyBorder="1" applyAlignment="1">
      <alignment horizontal="center" vertical="center"/>
    </xf>
    <xf numFmtId="0" fontId="14" fillId="31" borderId="10" xfId="0" applyFont="1" applyFill="1" applyBorder="1" applyAlignment="1">
      <alignment vertical="center" wrapText="1"/>
    </xf>
    <xf numFmtId="3" fontId="14" fillId="31" borderId="10" xfId="0" applyNumberFormat="1" applyFont="1" applyFill="1" applyBorder="1" applyAlignment="1">
      <alignment vertical="center"/>
    </xf>
    <xf numFmtId="174" fontId="14" fillId="31" borderId="10" xfId="67" applyNumberFormat="1" applyFont="1" applyFill="1" applyBorder="1" applyAlignment="1">
      <alignment horizontal="left" vertical="center" indent="2"/>
    </xf>
    <xf numFmtId="3" fontId="14" fillId="31" borderId="10" xfId="0" applyNumberFormat="1" applyFont="1" applyFill="1" applyBorder="1" applyAlignment="1">
      <alignment vertical="center" wrapText="1"/>
    </xf>
    <xf numFmtId="9" fontId="14" fillId="31" borderId="10" xfId="67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30" borderId="10" xfId="0" applyFont="1" applyFill="1" applyBorder="1" applyAlignment="1">
      <alignment horizontal="center" vertical="center" wrapText="1"/>
    </xf>
    <xf numFmtId="0" fontId="63" fillId="0" borderId="10" xfId="59" applyFont="1" applyBorder="1" applyAlignment="1">
      <alignment horizontal="left" vertical="center"/>
      <protection/>
    </xf>
    <xf numFmtId="173" fontId="63" fillId="0" borderId="10" xfId="42" applyNumberFormat="1" applyFont="1" applyFill="1" applyBorder="1" applyAlignment="1">
      <alignment horizontal="right"/>
    </xf>
    <xf numFmtId="0" fontId="63" fillId="0" borderId="10" xfId="59" applyFont="1" applyBorder="1" applyAlignment="1">
      <alignment horizontal="left" vertical="center" wrapText="1"/>
      <protection/>
    </xf>
    <xf numFmtId="0" fontId="62" fillId="29" borderId="10" xfId="59" applyFont="1" applyFill="1" applyBorder="1" applyAlignment="1">
      <alignment horizontal="left" vertical="center"/>
      <protection/>
    </xf>
    <xf numFmtId="173" fontId="63" fillId="0" borderId="10" xfId="42" applyNumberFormat="1" applyFont="1" applyFill="1" applyBorder="1" applyAlignment="1">
      <alignment horizontal="right" vertical="center"/>
    </xf>
    <xf numFmtId="0" fontId="63" fillId="0" borderId="10" xfId="59" applyFont="1" applyFill="1" applyBorder="1" applyAlignment="1">
      <alignment horizontal="left" vertical="center"/>
      <protection/>
    </xf>
    <xf numFmtId="3" fontId="3" fillId="32" borderId="10" xfId="0" applyNumberFormat="1" applyFont="1" applyFill="1" applyBorder="1" applyAlignment="1">
      <alignment horizontal="right"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left" vertical="center" wrapText="1"/>
    </xf>
    <xf numFmtId="3" fontId="6" fillId="29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left" vertical="center" wrapText="1"/>
    </xf>
    <xf numFmtId="3" fontId="6" fillId="31" borderId="10" xfId="0" applyNumberFormat="1" applyFont="1" applyFill="1" applyBorder="1" applyAlignment="1">
      <alignment horizontal="right" vertical="center" wrapText="1"/>
    </xf>
    <xf numFmtId="0" fontId="6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left" vertical="center" wrapText="1"/>
    </xf>
    <xf numFmtId="3" fontId="6" fillId="31" borderId="0" xfId="0" applyNumberFormat="1" applyFont="1" applyFill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left" vertical="center" wrapText="1"/>
    </xf>
    <xf numFmtId="3" fontId="6" fillId="30" borderId="10" xfId="0" applyNumberFormat="1" applyFont="1" applyFill="1" applyBorder="1" applyAlignment="1">
      <alignment horizontal="right" vertical="center" wrapText="1"/>
    </xf>
    <xf numFmtId="0" fontId="64" fillId="0" borderId="10" xfId="59" applyFont="1" applyBorder="1" applyAlignment="1">
      <alignment vertical="center"/>
      <protection/>
    </xf>
    <xf numFmtId="0" fontId="65" fillId="0" borderId="10" xfId="59" applyFont="1" applyBorder="1" applyAlignment="1">
      <alignment vertical="center"/>
      <protection/>
    </xf>
    <xf numFmtId="173" fontId="65" fillId="0" borderId="10" xfId="42" applyNumberFormat="1" applyFont="1" applyBorder="1" applyAlignment="1">
      <alignment horizontal="right" vertical="center"/>
    </xf>
    <xf numFmtId="0" fontId="65" fillId="29" borderId="10" xfId="59" applyFont="1" applyFill="1" applyBorder="1" applyAlignment="1">
      <alignment vertical="center"/>
      <protection/>
    </xf>
    <xf numFmtId="3" fontId="5" fillId="0" borderId="10" xfId="59" applyNumberFormat="1" applyFont="1" applyBorder="1" applyAlignment="1">
      <alignment horizontal="right" vertical="center" wrapText="1"/>
      <protection/>
    </xf>
    <xf numFmtId="173" fontId="65" fillId="29" borderId="10" xfId="42" applyNumberFormat="1" applyFont="1" applyFill="1" applyBorder="1" applyAlignment="1">
      <alignment horizontal="right" vertical="center"/>
    </xf>
    <xf numFmtId="0" fontId="17" fillId="29" borderId="10" xfId="0" applyFont="1" applyFill="1" applyBorder="1" applyAlignment="1">
      <alignment horizontal="center" vertical="center" wrapText="1"/>
    </xf>
    <xf numFmtId="0" fontId="17" fillId="29" borderId="10" xfId="0" applyFont="1" applyFill="1" applyBorder="1" applyAlignment="1">
      <alignment horizontal="left" vertical="center" wrapText="1"/>
    </xf>
    <xf numFmtId="3" fontId="17" fillId="29" borderId="10" xfId="0" applyNumberFormat="1" applyFont="1" applyFill="1" applyBorder="1" applyAlignment="1">
      <alignment horizontal="right" vertical="center" wrapText="1"/>
    </xf>
    <xf numFmtId="0" fontId="6" fillId="30" borderId="10" xfId="0" applyFont="1" applyFill="1" applyBorder="1" applyAlignment="1">
      <alignment horizontal="center" vertical="center"/>
    </xf>
    <xf numFmtId="173" fontId="65" fillId="30" borderId="10" xfId="40" applyNumberFormat="1" applyFont="1" applyFill="1" applyBorder="1" applyAlignment="1">
      <alignment horizontal="right" vertical="center"/>
    </xf>
    <xf numFmtId="0" fontId="65" fillId="0" borderId="0" xfId="59" applyFont="1" applyAlignment="1">
      <alignment horizontal="center"/>
      <protection/>
    </xf>
    <xf numFmtId="0" fontId="63" fillId="29" borderId="10" xfId="0" applyFont="1" applyFill="1" applyBorder="1" applyAlignment="1">
      <alignment horizontal="center" vertical="center"/>
    </xf>
    <xf numFmtId="0" fontId="62" fillId="30" borderId="10" xfId="59" applyFont="1" applyFill="1" applyBorder="1" applyAlignment="1">
      <alignment horizontal="left" vertical="center"/>
      <protection/>
    </xf>
    <xf numFmtId="0" fontId="62" fillId="31" borderId="10" xfId="59" applyFont="1" applyFill="1" applyBorder="1" applyAlignment="1">
      <alignment horizontal="left" vertical="center"/>
      <protection/>
    </xf>
    <xf numFmtId="173" fontId="62" fillId="31" borderId="10" xfId="42" applyNumberFormat="1" applyFont="1" applyFill="1" applyBorder="1" applyAlignment="1">
      <alignment horizontal="center"/>
    </xf>
    <xf numFmtId="173" fontId="62" fillId="30" borderId="10" xfId="42" applyNumberFormat="1" applyFont="1" applyFill="1" applyBorder="1" applyAlignment="1">
      <alignment horizontal="center"/>
    </xf>
    <xf numFmtId="173" fontId="62" fillId="29" borderId="10" xfId="42" applyNumberFormat="1" applyFont="1" applyFill="1" applyBorder="1" applyAlignment="1">
      <alignment horizontal="right"/>
    </xf>
    <xf numFmtId="0" fontId="64" fillId="0" borderId="13" xfId="59" applyFont="1" applyBorder="1" applyAlignment="1">
      <alignment horizontal="left"/>
      <protection/>
    </xf>
    <xf numFmtId="0" fontId="64" fillId="0" borderId="12" xfId="59" applyFont="1" applyBorder="1" applyAlignment="1">
      <alignment horizontal="left"/>
      <protection/>
    </xf>
    <xf numFmtId="0" fontId="17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6" fillId="0" borderId="0" xfId="59" applyFont="1">
      <alignment/>
      <protection/>
    </xf>
    <xf numFmtId="0" fontId="63" fillId="0" borderId="12" xfId="59" applyFont="1" applyBorder="1" applyAlignment="1">
      <alignment horizontal="left"/>
      <protection/>
    </xf>
    <xf numFmtId="0" fontId="63" fillId="0" borderId="13" xfId="59" applyFont="1" applyBorder="1" applyAlignment="1">
      <alignment horizontal="left" wrapText="1"/>
      <protection/>
    </xf>
    <xf numFmtId="173" fontId="64" fillId="29" borderId="10" xfId="42" applyNumberFormat="1" applyFont="1" applyFill="1" applyBorder="1" applyAlignment="1">
      <alignment horizontal="right"/>
    </xf>
    <xf numFmtId="0" fontId="14" fillId="30" borderId="13" xfId="0" applyFont="1" applyFill="1" applyBorder="1" applyAlignment="1">
      <alignment horizontal="center" vertical="center" wrapText="1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12" fillId="30" borderId="13" xfId="0" applyFont="1" applyFill="1" applyBorder="1" applyAlignment="1">
      <alignment horizontal="center" vertical="center" wrapText="1"/>
    </xf>
    <xf numFmtId="0" fontId="12" fillId="3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29" borderId="13" xfId="0" applyFont="1" applyFill="1" applyBorder="1" applyAlignment="1">
      <alignment horizontal="center" vertical="center"/>
    </xf>
    <xf numFmtId="0" fontId="14" fillId="29" borderId="11" xfId="0" applyFont="1" applyFill="1" applyBorder="1" applyAlignment="1">
      <alignment horizontal="center" vertical="center"/>
    </xf>
    <xf numFmtId="0" fontId="14" fillId="29" borderId="12" xfId="0" applyFont="1" applyFill="1" applyBorder="1" applyAlignment="1">
      <alignment horizontal="center" vertical="center"/>
    </xf>
    <xf numFmtId="0" fontId="12" fillId="29" borderId="13" xfId="0" applyFont="1" applyFill="1" applyBorder="1" applyAlignment="1">
      <alignment horizontal="center" vertical="center" wrapText="1"/>
    </xf>
    <xf numFmtId="0" fontId="12" fillId="29" borderId="11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5" fillId="30" borderId="10" xfId="0" applyFont="1" applyFill="1" applyBorder="1" applyAlignment="1">
      <alignment horizontal="center" vertical="center"/>
    </xf>
    <xf numFmtId="0" fontId="65" fillId="31" borderId="10" xfId="0" applyFont="1" applyFill="1" applyBorder="1" applyAlignment="1">
      <alignment horizontal="center" vertical="center"/>
    </xf>
    <xf numFmtId="0" fontId="65" fillId="30" borderId="10" xfId="59" applyFont="1" applyFill="1" applyBorder="1" applyAlignment="1">
      <alignment horizontal="left" vertical="center"/>
      <protection/>
    </xf>
    <xf numFmtId="0" fontId="65" fillId="31" borderId="14" xfId="59" applyFont="1" applyFill="1" applyBorder="1" applyAlignment="1">
      <alignment horizontal="center" vertical="center" wrapText="1"/>
      <protection/>
    </xf>
    <xf numFmtId="0" fontId="65" fillId="31" borderId="15" xfId="59" applyFont="1" applyFill="1" applyBorder="1" applyAlignment="1">
      <alignment horizontal="center" vertical="center" wrapText="1"/>
      <protection/>
    </xf>
    <xf numFmtId="0" fontId="65" fillId="30" borderId="14" xfId="59" applyFont="1" applyFill="1" applyBorder="1" applyAlignment="1">
      <alignment horizontal="center" vertical="center" wrapText="1"/>
      <protection/>
    </xf>
    <xf numFmtId="0" fontId="65" fillId="30" borderId="15" xfId="59" applyFont="1" applyFill="1" applyBorder="1" applyAlignment="1">
      <alignment horizontal="center" vertical="center" wrapText="1"/>
      <protection/>
    </xf>
    <xf numFmtId="0" fontId="65" fillId="0" borderId="0" xfId="59" applyFont="1" applyAlignment="1">
      <alignment horizontal="center" vertical="center"/>
      <protection/>
    </xf>
    <xf numFmtId="0" fontId="65" fillId="31" borderId="10" xfId="59" applyFont="1" applyFill="1" applyBorder="1" applyAlignment="1">
      <alignment horizontal="left" vertical="center"/>
      <protection/>
    </xf>
    <xf numFmtId="0" fontId="65" fillId="0" borderId="0" xfId="59" applyFont="1" applyAlignment="1">
      <alignment horizontal="center"/>
      <protection/>
    </xf>
    <xf numFmtId="0" fontId="62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62" fillId="31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 vertical="center"/>
    </xf>
    <xf numFmtId="0" fontId="61" fillId="29" borderId="13" xfId="0" applyFont="1" applyFill="1" applyBorder="1" applyAlignment="1">
      <alignment horizontal="left" vertical="center"/>
    </xf>
    <xf numFmtId="0" fontId="61" fillId="29" borderId="12" xfId="0" applyFont="1" applyFill="1" applyBorder="1" applyAlignment="1">
      <alignment horizontal="left" vertical="center"/>
    </xf>
    <xf numFmtId="0" fontId="64" fillId="0" borderId="10" xfId="59" applyFont="1" applyBorder="1" applyAlignment="1">
      <alignment horizontal="left"/>
      <protection/>
    </xf>
    <xf numFmtId="0" fontId="64" fillId="0" borderId="13" xfId="59" applyFont="1" applyBorder="1" applyAlignment="1">
      <alignment horizontal="left"/>
      <protection/>
    </xf>
    <xf numFmtId="0" fontId="64" fillId="0" borderId="12" xfId="59" applyFont="1" applyBorder="1" applyAlignment="1">
      <alignment horizontal="left"/>
      <protection/>
    </xf>
    <xf numFmtId="0" fontId="65" fillId="29" borderId="10" xfId="59" applyFont="1" applyFill="1" applyBorder="1" applyAlignment="1">
      <alignment horizontal="left"/>
      <protection/>
    </xf>
    <xf numFmtId="0" fontId="64" fillId="0" borderId="13" xfId="59" applyFont="1" applyBorder="1" applyAlignment="1">
      <alignment horizontal="left" wrapText="1"/>
      <protection/>
    </xf>
    <xf numFmtId="0" fontId="64" fillId="0" borderId="12" xfId="59" applyFont="1" applyBorder="1" applyAlignment="1">
      <alignment horizontal="left" wrapText="1"/>
      <protection/>
    </xf>
    <xf numFmtId="0" fontId="65" fillId="0" borderId="10" xfId="59" applyFont="1" applyBorder="1" applyAlignment="1">
      <alignment horizontal="left"/>
      <protection/>
    </xf>
    <xf numFmtId="0" fontId="67" fillId="0" borderId="10" xfId="59" applyFont="1" applyBorder="1" applyAlignment="1">
      <alignment horizontal="center" vertical="center"/>
      <protection/>
    </xf>
    <xf numFmtId="0" fontId="62" fillId="0" borderId="13" xfId="59" applyFont="1" applyBorder="1" applyAlignment="1">
      <alignment horizontal="center"/>
      <protection/>
    </xf>
    <xf numFmtId="0" fontId="62" fillId="0" borderId="12" xfId="59" applyFont="1" applyBorder="1" applyAlignment="1">
      <alignment horizontal="center"/>
      <protection/>
    </xf>
    <xf numFmtId="0" fontId="63" fillId="0" borderId="13" xfId="59" applyFont="1" applyBorder="1" applyAlignment="1">
      <alignment horizontal="left"/>
      <protection/>
    </xf>
    <xf numFmtId="0" fontId="63" fillId="0" borderId="12" xfId="59" applyFont="1" applyBorder="1" applyAlignment="1">
      <alignment horizontal="left"/>
      <protection/>
    </xf>
    <xf numFmtId="0" fontId="61" fillId="0" borderId="13" xfId="59" applyFont="1" applyBorder="1" applyAlignment="1">
      <alignment horizontal="center" vertical="center"/>
      <protection/>
    </xf>
    <xf numFmtId="0" fontId="61" fillId="0" borderId="12" xfId="59" applyFont="1" applyBorder="1" applyAlignment="1">
      <alignment horizontal="center" vertical="center"/>
      <protection/>
    </xf>
    <xf numFmtId="0" fontId="64" fillId="29" borderId="13" xfId="59" applyFont="1" applyFill="1" applyBorder="1" applyAlignment="1">
      <alignment horizontal="left" wrapText="1"/>
      <protection/>
    </xf>
    <xf numFmtId="0" fontId="64" fillId="29" borderId="12" xfId="59" applyFont="1" applyFill="1" applyBorder="1" applyAlignment="1">
      <alignment horizontal="left" wrapText="1"/>
      <protection/>
    </xf>
    <xf numFmtId="0" fontId="67" fillId="0" borderId="10" xfId="59" applyFont="1" applyBorder="1" applyAlignment="1">
      <alignment horizontal="left"/>
      <protection/>
    </xf>
    <xf numFmtId="0" fontId="64" fillId="0" borderId="0" xfId="59" applyFont="1" applyAlignment="1">
      <alignment horizontal="left"/>
      <protection/>
    </xf>
    <xf numFmtId="0" fontId="65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  <cellStyle name="Százalék 2" xfId="67"/>
    <cellStyle name="Százalék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9">
      <selection activeCell="H19" sqref="H19"/>
    </sheetView>
  </sheetViews>
  <sheetFormatPr defaultColWidth="9.00390625" defaultRowHeight="12.75"/>
  <cols>
    <col min="1" max="1" width="36.875" style="0" customWidth="1"/>
    <col min="2" max="2" width="12.375" style="0" customWidth="1"/>
    <col min="3" max="4" width="14.375" style="0" customWidth="1"/>
    <col min="5" max="5" width="11.875" style="0" customWidth="1"/>
    <col min="6" max="6" width="39.00390625" style="0" customWidth="1"/>
    <col min="7" max="7" width="12.375" style="0" customWidth="1"/>
    <col min="8" max="8" width="15.875" style="0" customWidth="1"/>
    <col min="9" max="9" width="16.625" style="0" customWidth="1"/>
    <col min="10" max="10" width="10.375" style="0" customWidth="1"/>
  </cols>
  <sheetData>
    <row r="1" spans="1:10" ht="16.5">
      <c r="A1" s="53"/>
      <c r="B1" s="53"/>
      <c r="C1" s="53"/>
      <c r="D1" s="53"/>
      <c r="E1" s="53"/>
      <c r="F1" s="53"/>
      <c r="G1" s="53"/>
      <c r="H1" s="53"/>
      <c r="I1" s="53"/>
      <c r="J1" s="54" t="s">
        <v>491</v>
      </c>
    </row>
    <row r="2" spans="1:10" ht="9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6.5">
      <c r="A3" s="145" t="s">
        <v>330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16.5">
      <c r="A4" s="145" t="s">
        <v>492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16.5">
      <c r="A5" s="145" t="s">
        <v>286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8.25" customHeight="1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ht="18.75" customHeight="1">
      <c r="A7" s="55"/>
      <c r="B7" s="55"/>
      <c r="C7" s="55"/>
      <c r="D7" s="55"/>
      <c r="E7" s="55"/>
      <c r="F7" s="55"/>
      <c r="G7" s="55"/>
      <c r="H7" s="55"/>
      <c r="I7" s="55"/>
      <c r="J7" s="56" t="s">
        <v>237</v>
      </c>
    </row>
    <row r="8" spans="1:10" ht="33.75" customHeight="1">
      <c r="A8" s="57" t="s">
        <v>287</v>
      </c>
      <c r="B8" s="58" t="s">
        <v>493</v>
      </c>
      <c r="C8" s="58" t="s">
        <v>494</v>
      </c>
      <c r="D8" s="58" t="s">
        <v>495</v>
      </c>
      <c r="E8" s="58" t="s">
        <v>288</v>
      </c>
      <c r="F8" s="57" t="s">
        <v>289</v>
      </c>
      <c r="G8" s="58" t="s">
        <v>493</v>
      </c>
      <c r="H8" s="58" t="s">
        <v>494</v>
      </c>
      <c r="I8" s="58" t="s">
        <v>495</v>
      </c>
      <c r="J8" s="58" t="s">
        <v>288</v>
      </c>
    </row>
    <row r="9" spans="1:10" ht="23.25" customHeight="1">
      <c r="A9" s="146" t="s">
        <v>290</v>
      </c>
      <c r="B9" s="147"/>
      <c r="C9" s="147"/>
      <c r="D9" s="147"/>
      <c r="E9" s="147"/>
      <c r="F9" s="147"/>
      <c r="G9" s="147"/>
      <c r="H9" s="147"/>
      <c r="I9" s="147"/>
      <c r="J9" s="148"/>
    </row>
    <row r="10" spans="1:10" ht="31.5">
      <c r="A10" s="59" t="s">
        <v>291</v>
      </c>
      <c r="B10" s="60">
        <v>132624421</v>
      </c>
      <c r="C10" s="60">
        <v>144723628</v>
      </c>
      <c r="D10" s="60">
        <v>144723628</v>
      </c>
      <c r="E10" s="61">
        <f>D10/C10</f>
        <v>1</v>
      </c>
      <c r="F10" s="59" t="s">
        <v>292</v>
      </c>
      <c r="G10" s="60">
        <v>30923000</v>
      </c>
      <c r="H10" s="62">
        <v>27923720</v>
      </c>
      <c r="I10" s="62">
        <v>27858558</v>
      </c>
      <c r="J10" s="61">
        <f>I10/H10</f>
        <v>0.9976664283985085</v>
      </c>
    </row>
    <row r="11" spans="1:10" ht="31.5">
      <c r="A11" s="59" t="s">
        <v>293</v>
      </c>
      <c r="B11" s="63">
        <v>27308838</v>
      </c>
      <c r="C11" s="63">
        <v>20165456</v>
      </c>
      <c r="D11" s="63">
        <v>20160382</v>
      </c>
      <c r="E11" s="61">
        <f>D11/C11</f>
        <v>0.9997483815887922</v>
      </c>
      <c r="F11" s="59" t="s">
        <v>294</v>
      </c>
      <c r="G11" s="60">
        <v>6077678</v>
      </c>
      <c r="H11" s="62">
        <v>5743678</v>
      </c>
      <c r="I11" s="62">
        <v>5742682</v>
      </c>
      <c r="J11" s="61">
        <f aca="true" t="shared" si="0" ref="J11:J19">I11/H11</f>
        <v>0.9998265919503148</v>
      </c>
    </row>
    <row r="12" spans="1:10" ht="27" customHeight="1">
      <c r="A12" s="59" t="s">
        <v>295</v>
      </c>
      <c r="B12" s="63">
        <v>27500000</v>
      </c>
      <c r="C12" s="63">
        <v>43632000</v>
      </c>
      <c r="D12" s="63">
        <v>42981085</v>
      </c>
      <c r="E12" s="61">
        <f aca="true" t="shared" si="1" ref="E12:E19">D12/C12</f>
        <v>0.9850817060872754</v>
      </c>
      <c r="F12" s="59" t="s">
        <v>296</v>
      </c>
      <c r="G12" s="60">
        <v>35543063</v>
      </c>
      <c r="H12" s="62">
        <v>42235063</v>
      </c>
      <c r="I12" s="62">
        <v>40995810</v>
      </c>
      <c r="J12" s="61">
        <f t="shared" si="0"/>
        <v>0.9706581945905941</v>
      </c>
    </row>
    <row r="13" spans="1:10" ht="27" customHeight="1">
      <c r="A13" s="59" t="s">
        <v>297</v>
      </c>
      <c r="B13" s="60">
        <v>414000</v>
      </c>
      <c r="C13" s="60">
        <v>1715000</v>
      </c>
      <c r="D13" s="60">
        <v>1679529</v>
      </c>
      <c r="E13" s="61">
        <f t="shared" si="1"/>
        <v>0.9793172011661807</v>
      </c>
      <c r="F13" s="59" t="s">
        <v>298</v>
      </c>
      <c r="G13" s="60">
        <v>6165000</v>
      </c>
      <c r="H13" s="62">
        <v>9341000</v>
      </c>
      <c r="I13" s="62">
        <v>9329661</v>
      </c>
      <c r="J13" s="61">
        <f t="shared" si="0"/>
        <v>0.9987861042714913</v>
      </c>
    </row>
    <row r="14" spans="1:10" ht="33" customHeight="1">
      <c r="A14" s="64" t="s">
        <v>299</v>
      </c>
      <c r="B14" s="60">
        <v>0</v>
      </c>
      <c r="C14" s="60">
        <v>30000</v>
      </c>
      <c r="D14" s="60">
        <v>30000</v>
      </c>
      <c r="E14" s="61"/>
      <c r="F14" s="59" t="s">
        <v>300</v>
      </c>
      <c r="G14" s="60">
        <v>0</v>
      </c>
      <c r="H14" s="62">
        <v>1988762</v>
      </c>
      <c r="I14" s="62">
        <v>1988762</v>
      </c>
      <c r="J14" s="61">
        <f t="shared" si="0"/>
        <v>1</v>
      </c>
    </row>
    <row r="15" spans="1:10" ht="31.5">
      <c r="A15" s="59" t="s">
        <v>137</v>
      </c>
      <c r="B15" s="60">
        <v>10837341</v>
      </c>
      <c r="C15" s="60">
        <v>11936220</v>
      </c>
      <c r="D15" s="60">
        <v>11936220</v>
      </c>
      <c r="E15" s="61">
        <f t="shared" si="1"/>
        <v>1</v>
      </c>
      <c r="F15" s="59" t="s">
        <v>301</v>
      </c>
      <c r="G15" s="60">
        <v>2600000</v>
      </c>
      <c r="H15" s="62">
        <v>2600000</v>
      </c>
      <c r="I15" s="62">
        <v>2274592</v>
      </c>
      <c r="J15" s="61">
        <f t="shared" si="0"/>
        <v>0.874843076923077</v>
      </c>
    </row>
    <row r="16" spans="1:10" ht="31.5">
      <c r="A16" s="59" t="s">
        <v>140</v>
      </c>
      <c r="B16" s="60">
        <v>0</v>
      </c>
      <c r="C16" s="60">
        <v>5470155</v>
      </c>
      <c r="D16" s="60">
        <v>5470155</v>
      </c>
      <c r="E16" s="61">
        <f t="shared" si="1"/>
        <v>1</v>
      </c>
      <c r="F16" s="59" t="s">
        <v>302</v>
      </c>
      <c r="G16" s="60">
        <v>1910000</v>
      </c>
      <c r="H16" s="62">
        <v>1910000</v>
      </c>
      <c r="I16" s="62">
        <v>1829639</v>
      </c>
      <c r="J16" s="61">
        <f t="shared" si="0"/>
        <v>0.9579261780104712</v>
      </c>
    </row>
    <row r="17" spans="1:10" ht="31.5">
      <c r="A17" s="59"/>
      <c r="B17" s="60"/>
      <c r="C17" s="60"/>
      <c r="D17" s="60"/>
      <c r="E17" s="61"/>
      <c r="F17" s="59" t="s">
        <v>132</v>
      </c>
      <c r="G17" s="60">
        <v>0</v>
      </c>
      <c r="H17" s="62">
        <v>4769781</v>
      </c>
      <c r="I17" s="62">
        <v>4769781</v>
      </c>
      <c r="J17" s="61">
        <f t="shared" si="0"/>
        <v>1</v>
      </c>
    </row>
    <row r="18" spans="1:10" ht="30" customHeight="1">
      <c r="A18" s="59"/>
      <c r="B18" s="60"/>
      <c r="C18" s="60"/>
      <c r="D18" s="60"/>
      <c r="E18" s="61"/>
      <c r="F18" s="59" t="s">
        <v>303</v>
      </c>
      <c r="G18" s="60">
        <v>99122859</v>
      </c>
      <c r="H18" s="62">
        <v>107460617</v>
      </c>
      <c r="I18" s="62">
        <v>107460617</v>
      </c>
      <c r="J18" s="61">
        <f t="shared" si="0"/>
        <v>1</v>
      </c>
    </row>
    <row r="19" spans="1:11" ht="24" customHeight="1">
      <c r="A19" s="65" t="s">
        <v>304</v>
      </c>
      <c r="B19" s="66">
        <f>SUM(B10:B18)</f>
        <v>198684600</v>
      </c>
      <c r="C19" s="66">
        <f>SUM(C10:C18)</f>
        <v>227672459</v>
      </c>
      <c r="D19" s="66">
        <f>SUM(D10:D18)</f>
        <v>226980999</v>
      </c>
      <c r="E19" s="67">
        <f t="shared" si="1"/>
        <v>0.9969629176799114</v>
      </c>
      <c r="F19" s="65" t="s">
        <v>305</v>
      </c>
      <c r="G19" s="68">
        <f>SUM(G10:G18)</f>
        <v>182341600</v>
      </c>
      <c r="H19" s="68">
        <f>SUM(H10:H18)</f>
        <v>203972621</v>
      </c>
      <c r="I19" s="68">
        <f>SUM(I10:I18)</f>
        <v>202250102</v>
      </c>
      <c r="J19" s="67">
        <f t="shared" si="0"/>
        <v>0.9915551460212888</v>
      </c>
      <c r="K19" s="69"/>
    </row>
    <row r="20" spans="1:11" ht="33" customHeight="1">
      <c r="A20" s="149"/>
      <c r="B20" s="150"/>
      <c r="C20" s="150" t="s">
        <v>306</v>
      </c>
      <c r="D20" s="150"/>
      <c r="E20" s="150"/>
      <c r="F20" s="70">
        <f>D19-I19</f>
        <v>24730897</v>
      </c>
      <c r="G20" s="70"/>
      <c r="H20" s="70"/>
      <c r="I20" s="70"/>
      <c r="J20" s="71"/>
      <c r="K20" s="69"/>
    </row>
    <row r="21" spans="1:10" ht="23.25" customHeight="1">
      <c r="A21" s="140" t="s">
        <v>307</v>
      </c>
      <c r="B21" s="141"/>
      <c r="C21" s="141"/>
      <c r="D21" s="141"/>
      <c r="E21" s="141"/>
      <c r="F21" s="141"/>
      <c r="G21" s="141"/>
      <c r="H21" s="141"/>
      <c r="I21" s="141"/>
      <c r="J21" s="142"/>
    </row>
    <row r="22" spans="1:10" ht="31.5">
      <c r="A22" s="59" t="s">
        <v>308</v>
      </c>
      <c r="B22" s="60">
        <v>0</v>
      </c>
      <c r="C22" s="60">
        <v>109816618</v>
      </c>
      <c r="D22" s="60">
        <v>109816618</v>
      </c>
      <c r="E22" s="72">
        <f>D22/C22</f>
        <v>1</v>
      </c>
      <c r="F22" s="59" t="s">
        <v>309</v>
      </c>
      <c r="G22" s="60">
        <v>254000</v>
      </c>
      <c r="H22" s="62">
        <v>1550362</v>
      </c>
      <c r="I22" s="62">
        <v>1019509</v>
      </c>
      <c r="J22" s="61">
        <f>I22/H22</f>
        <v>0.6575941618796126</v>
      </c>
    </row>
    <row r="23" spans="1:10" ht="24" customHeight="1">
      <c r="A23" s="59" t="s">
        <v>310</v>
      </c>
      <c r="B23" s="60">
        <v>0</v>
      </c>
      <c r="C23" s="60">
        <v>197000</v>
      </c>
      <c r="D23" s="60">
        <v>196850</v>
      </c>
      <c r="E23" s="72"/>
      <c r="F23" s="59" t="s">
        <v>311</v>
      </c>
      <c r="G23" s="60">
        <v>14089000</v>
      </c>
      <c r="H23" s="62">
        <v>14031000</v>
      </c>
      <c r="I23" s="62">
        <v>13980092</v>
      </c>
      <c r="J23" s="61">
        <f>I23/H23</f>
        <v>0.9963717482716842</v>
      </c>
    </row>
    <row r="24" spans="1:10" ht="36" customHeight="1">
      <c r="A24" s="59" t="s">
        <v>312</v>
      </c>
      <c r="B24" s="60">
        <v>0</v>
      </c>
      <c r="C24" s="60">
        <v>0</v>
      </c>
      <c r="D24" s="60">
        <v>0</v>
      </c>
      <c r="E24" s="72"/>
      <c r="F24" s="59" t="s">
        <v>313</v>
      </c>
      <c r="G24" s="60">
        <v>2000000</v>
      </c>
      <c r="H24" s="62">
        <v>118132094</v>
      </c>
      <c r="I24" s="62">
        <v>0</v>
      </c>
      <c r="J24" s="61">
        <f>I24/H24</f>
        <v>0</v>
      </c>
    </row>
    <row r="25" spans="1:10" ht="24.75" customHeight="1">
      <c r="A25" s="59" t="s">
        <v>314</v>
      </c>
      <c r="B25" s="60">
        <v>0</v>
      </c>
      <c r="C25" s="60">
        <v>0</v>
      </c>
      <c r="D25" s="60">
        <v>0</v>
      </c>
      <c r="E25" s="72"/>
      <c r="F25" s="59" t="s">
        <v>315</v>
      </c>
      <c r="G25" s="60">
        <v>0</v>
      </c>
      <c r="H25" s="60">
        <v>0</v>
      </c>
      <c r="I25" s="60">
        <v>0</v>
      </c>
      <c r="J25" s="61"/>
    </row>
    <row r="26" spans="1:11" ht="23.25" customHeight="1">
      <c r="A26" s="73" t="s">
        <v>316</v>
      </c>
      <c r="B26" s="74">
        <f>SUM(B22:B25)</f>
        <v>0</v>
      </c>
      <c r="C26" s="74">
        <f>SUM(C22:C25)</f>
        <v>110013618</v>
      </c>
      <c r="D26" s="74">
        <f>SUM(D22:D25)</f>
        <v>110013468</v>
      </c>
      <c r="E26" s="75">
        <f>D26/C26</f>
        <v>0.9999986365324336</v>
      </c>
      <c r="F26" s="73" t="s">
        <v>317</v>
      </c>
      <c r="G26" s="76">
        <f>SUM(G22:G25)</f>
        <v>16343000</v>
      </c>
      <c r="H26" s="76">
        <f>SUM(H22:H25)</f>
        <v>133713456</v>
      </c>
      <c r="I26" s="76">
        <f>SUM(I22:I25)</f>
        <v>14999601</v>
      </c>
      <c r="J26" s="77">
        <f>I26/H26</f>
        <v>0.11217719927903143</v>
      </c>
      <c r="K26" s="69"/>
    </row>
    <row r="27" spans="1:11" ht="31.5" customHeight="1">
      <c r="A27" s="143"/>
      <c r="B27" s="144"/>
      <c r="C27" s="144" t="s">
        <v>318</v>
      </c>
      <c r="D27" s="144"/>
      <c r="E27" s="144"/>
      <c r="F27" s="78">
        <f>D26-I26</f>
        <v>95013867</v>
      </c>
      <c r="G27" s="78"/>
      <c r="H27" s="78"/>
      <c r="I27" s="78"/>
      <c r="J27" s="79"/>
      <c r="K27" s="69"/>
    </row>
    <row r="28" spans="1:14" ht="31.5">
      <c r="A28" s="80" t="s">
        <v>319</v>
      </c>
      <c r="B28" s="81">
        <f>B19+B26</f>
        <v>198684600</v>
      </c>
      <c r="C28" s="81">
        <f>C19+C26</f>
        <v>337686077</v>
      </c>
      <c r="D28" s="81">
        <f>D19+D26</f>
        <v>336994467</v>
      </c>
      <c r="E28" s="82">
        <f>D28/C28</f>
        <v>0.9979519143751965</v>
      </c>
      <c r="F28" s="80" t="s">
        <v>320</v>
      </c>
      <c r="G28" s="83">
        <f>G19+G26</f>
        <v>198684600</v>
      </c>
      <c r="H28" s="83">
        <f>H19+H26</f>
        <v>337686077</v>
      </c>
      <c r="I28" s="83">
        <f>I19+I26</f>
        <v>217249703</v>
      </c>
      <c r="J28" s="84">
        <f>I28/H28</f>
        <v>0.6433481206274312</v>
      </c>
      <c r="N28" s="69"/>
    </row>
    <row r="29" spans="1:10" ht="15.75">
      <c r="A29" s="85"/>
      <c r="B29" s="85"/>
      <c r="C29" s="85"/>
      <c r="D29" s="85"/>
      <c r="E29" s="85"/>
      <c r="F29" s="85"/>
      <c r="G29" s="85"/>
      <c r="H29" s="85"/>
      <c r="I29" s="85"/>
      <c r="J29" s="85"/>
    </row>
    <row r="30" spans="1:10" ht="15.75">
      <c r="A30" s="85"/>
      <c r="B30" s="85"/>
      <c r="C30" s="85"/>
      <c r="D30" s="85"/>
      <c r="E30" s="85"/>
      <c r="F30" s="85"/>
      <c r="G30" s="85"/>
      <c r="H30" s="85"/>
      <c r="I30" s="85"/>
      <c r="J30" s="85"/>
    </row>
    <row r="31" spans="1:10" ht="15.75">
      <c r="A31" s="85"/>
      <c r="B31" s="85"/>
      <c r="C31" s="85"/>
      <c r="D31" s="85"/>
      <c r="E31" s="85"/>
      <c r="F31" s="86"/>
      <c r="G31" s="55"/>
      <c r="H31" s="55"/>
      <c r="I31" s="55"/>
      <c r="J31" s="55"/>
    </row>
    <row r="32" spans="1:10" ht="15.75">
      <c r="A32" s="85"/>
      <c r="B32" s="85"/>
      <c r="C32" s="85"/>
      <c r="D32" s="85"/>
      <c r="E32" s="85"/>
      <c r="F32" s="85"/>
      <c r="G32" s="55"/>
      <c r="H32" s="55"/>
      <c r="I32" s="55"/>
      <c r="J32" s="55"/>
    </row>
    <row r="33" spans="1:10" ht="12.7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>
      <c r="A34" s="55"/>
      <c r="B34" s="55"/>
      <c r="C34" s="87"/>
      <c r="D34" s="55"/>
      <c r="E34" s="55"/>
      <c r="F34" s="55"/>
      <c r="G34" s="55"/>
      <c r="H34" s="55"/>
      <c r="I34" s="55"/>
      <c r="J34" s="55"/>
    </row>
    <row r="35" spans="1:10" ht="12.7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2.75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8:10" ht="12.75">
      <c r="H37" s="88"/>
      <c r="I37" s="88"/>
      <c r="J37" s="88"/>
    </row>
  </sheetData>
  <sheetProtection/>
  <mergeCells count="9">
    <mergeCell ref="A21:J21"/>
    <mergeCell ref="A27:B27"/>
    <mergeCell ref="C27:E27"/>
    <mergeCell ref="A3:J3"/>
    <mergeCell ref="A4:J4"/>
    <mergeCell ref="A5:J5"/>
    <mergeCell ref="A9:J9"/>
    <mergeCell ref="A20:B20"/>
    <mergeCell ref="C20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1">
      <selection activeCell="A15" sqref="A15"/>
    </sheetView>
  </sheetViews>
  <sheetFormatPr defaultColWidth="8.875" defaultRowHeight="12.75"/>
  <cols>
    <col min="1" max="1" width="68.625" style="25" customWidth="1"/>
    <col min="2" max="2" width="17.375" style="25" customWidth="1"/>
    <col min="3" max="16384" width="8.875" style="25" customWidth="1"/>
  </cols>
  <sheetData>
    <row r="1" spans="1:2" ht="15">
      <c r="A1" s="23"/>
      <c r="B1" s="24" t="s">
        <v>486</v>
      </c>
    </row>
    <row r="2" spans="1:2" ht="15.75">
      <c r="A2" s="26"/>
      <c r="B2" s="26"/>
    </row>
    <row r="3" spans="1:2" ht="15.75">
      <c r="A3" s="26"/>
      <c r="B3" s="26"/>
    </row>
    <row r="4" spans="1:2" ht="15.75">
      <c r="A4" s="161" t="s">
        <v>343</v>
      </c>
      <c r="B4" s="161"/>
    </row>
    <row r="5" spans="1:2" ht="15.75">
      <c r="A5" s="161" t="s">
        <v>468</v>
      </c>
      <c r="B5" s="161"/>
    </row>
    <row r="6" spans="1:2" ht="15.75">
      <c r="A6" s="27"/>
      <c r="B6" s="27"/>
    </row>
    <row r="7" spans="1:2" ht="15.75">
      <c r="A7" s="26"/>
      <c r="B7" s="26"/>
    </row>
    <row r="8" spans="1:2" ht="25.5" customHeight="1">
      <c r="A8" s="30" t="s">
        <v>5</v>
      </c>
      <c r="B8" s="30" t="s">
        <v>242</v>
      </c>
    </row>
    <row r="9" spans="1:2" ht="19.5" customHeight="1">
      <c r="A9" s="114" t="s">
        <v>243</v>
      </c>
      <c r="B9" s="118">
        <v>2822538</v>
      </c>
    </row>
    <row r="10" spans="1:2" ht="19.5" customHeight="1">
      <c r="A10" s="114" t="s">
        <v>244</v>
      </c>
      <c r="B10" s="118">
        <v>43422234</v>
      </c>
    </row>
    <row r="11" spans="1:2" ht="19.5" customHeight="1">
      <c r="A11" s="115" t="s">
        <v>245</v>
      </c>
      <c r="B11" s="116">
        <v>-40599696</v>
      </c>
    </row>
    <row r="12" spans="1:2" ht="19.5" customHeight="1">
      <c r="A12" s="114" t="s">
        <v>246</v>
      </c>
      <c r="B12" s="118">
        <v>41871032</v>
      </c>
    </row>
    <row r="13" spans="1:2" ht="19.5" customHeight="1">
      <c r="A13" s="114" t="s">
        <v>247</v>
      </c>
      <c r="B13" s="118">
        <v>0</v>
      </c>
    </row>
    <row r="14" spans="1:2" ht="19.5" customHeight="1">
      <c r="A14" s="115" t="s">
        <v>248</v>
      </c>
      <c r="B14" s="116">
        <f>B12-B13</f>
        <v>41871032</v>
      </c>
    </row>
    <row r="15" spans="1:2" ht="19.5" customHeight="1">
      <c r="A15" s="115" t="s">
        <v>249</v>
      </c>
      <c r="B15" s="116">
        <f>B11+B14</f>
        <v>1271336</v>
      </c>
    </row>
    <row r="16" spans="1:2" ht="19.5" customHeight="1">
      <c r="A16" s="115" t="s">
        <v>250</v>
      </c>
      <c r="B16" s="116">
        <v>1271336</v>
      </c>
    </row>
    <row r="17" spans="1:2" ht="19.5" customHeight="1">
      <c r="A17" s="115" t="s">
        <v>251</v>
      </c>
      <c r="B17" s="116">
        <v>0</v>
      </c>
    </row>
    <row r="18" spans="1:2" ht="19.5" customHeight="1">
      <c r="A18" s="117" t="s">
        <v>252</v>
      </c>
      <c r="B18" s="119">
        <f>B15-B17</f>
        <v>1271336</v>
      </c>
    </row>
    <row r="19" spans="1:2" ht="18" customHeight="1">
      <c r="A19" s="26"/>
      <c r="B19" s="26"/>
    </row>
    <row r="20" spans="1:2" ht="15.75">
      <c r="A20" s="26"/>
      <c r="B20" s="26"/>
    </row>
    <row r="21" spans="1:2" ht="15.75">
      <c r="A21" s="26"/>
      <c r="B21" s="26"/>
    </row>
  </sheetData>
  <sheetProtection/>
  <mergeCells count="2">
    <mergeCell ref="A4:B4"/>
    <mergeCell ref="A5:B5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pane ySplit="8" topLeftCell="A11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51.375" style="0" customWidth="1"/>
    <col min="2" max="2" width="30.875" style="0" customWidth="1"/>
  </cols>
  <sheetData>
    <row r="1" spans="1:2" ht="15">
      <c r="A1" s="23"/>
      <c r="B1" s="24" t="s">
        <v>486</v>
      </c>
    </row>
    <row r="2" spans="1:2" ht="15.75">
      <c r="A2" s="26"/>
      <c r="B2" s="26"/>
    </row>
    <row r="3" spans="1:2" ht="15.75">
      <c r="A3" s="26"/>
      <c r="B3" s="26"/>
    </row>
    <row r="4" spans="1:2" ht="15.75">
      <c r="A4" s="161" t="s">
        <v>419</v>
      </c>
      <c r="B4" s="161"/>
    </row>
    <row r="5" spans="1:2" ht="15.75">
      <c r="A5" s="161" t="s">
        <v>468</v>
      </c>
      <c r="B5" s="161"/>
    </row>
    <row r="6" spans="1:2" ht="15.75">
      <c r="A6" s="125"/>
      <c r="B6" s="125"/>
    </row>
    <row r="7" spans="1:2" ht="15.75">
      <c r="A7" s="26"/>
      <c r="B7" s="26"/>
    </row>
    <row r="8" spans="1:2" ht="22.5" customHeight="1">
      <c r="A8" s="30" t="s">
        <v>5</v>
      </c>
      <c r="B8" s="30" t="s">
        <v>242</v>
      </c>
    </row>
    <row r="9" spans="1:2" ht="19.5" customHeight="1">
      <c r="A9" s="110" t="s">
        <v>380</v>
      </c>
      <c r="B9" s="111">
        <v>25032000</v>
      </c>
    </row>
    <row r="10" spans="1:2" ht="19.5" customHeight="1">
      <c r="A10" s="110" t="s">
        <v>381</v>
      </c>
      <c r="B10" s="111">
        <v>92033865</v>
      </c>
    </row>
    <row r="11" spans="1:2" ht="19.5" customHeight="1">
      <c r="A11" s="101" t="s">
        <v>382</v>
      </c>
      <c r="B11" s="102">
        <v>-67001865</v>
      </c>
    </row>
    <row r="12" spans="1:2" ht="19.5" customHeight="1">
      <c r="A12" s="110" t="s">
        <v>383</v>
      </c>
      <c r="B12" s="111">
        <v>67510103</v>
      </c>
    </row>
    <row r="13" spans="1:2" ht="19.5" customHeight="1">
      <c r="A13" s="101" t="s">
        <v>385</v>
      </c>
      <c r="B13" s="102">
        <v>67510103</v>
      </c>
    </row>
    <row r="14" spans="1:2" ht="19.5" customHeight="1">
      <c r="A14" s="101" t="s">
        <v>386</v>
      </c>
      <c r="B14" s="102">
        <v>508238</v>
      </c>
    </row>
    <row r="15" spans="1:2" ht="19.5" customHeight="1">
      <c r="A15" s="101" t="s">
        <v>387</v>
      </c>
      <c r="B15" s="102">
        <v>508238</v>
      </c>
    </row>
    <row r="16" spans="1:2" ht="19.5" customHeight="1">
      <c r="A16" s="101" t="s">
        <v>388</v>
      </c>
      <c r="B16" s="102">
        <v>508238</v>
      </c>
    </row>
  </sheetData>
  <sheetProtection/>
  <mergeCells count="2"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4">
      <selection activeCell="F20" sqref="F20"/>
    </sheetView>
  </sheetViews>
  <sheetFormatPr defaultColWidth="9.00390625" defaultRowHeight="12.75"/>
  <cols>
    <col min="2" max="2" width="39.625" style="0" customWidth="1"/>
    <col min="3" max="3" width="17.375" style="0" customWidth="1"/>
    <col min="4" max="4" width="18.00390625" style="0" customWidth="1"/>
    <col min="5" max="5" width="23.125" style="0" customWidth="1"/>
    <col min="6" max="6" width="15.625" style="0" customWidth="1"/>
  </cols>
  <sheetData>
    <row r="1" spans="1:7" ht="15">
      <c r="A1" s="51"/>
      <c r="B1" s="51"/>
      <c r="C1" s="51"/>
      <c r="D1" s="51"/>
      <c r="E1" s="51"/>
      <c r="F1" s="2" t="s">
        <v>469</v>
      </c>
      <c r="G1" s="2"/>
    </row>
    <row r="2" spans="1:7" ht="15">
      <c r="A2" s="51"/>
      <c r="B2" s="51"/>
      <c r="C2" s="165"/>
      <c r="D2" s="165"/>
      <c r="E2" s="165"/>
      <c r="F2" s="51"/>
      <c r="G2" s="51"/>
    </row>
    <row r="3" spans="1:7" ht="15.75">
      <c r="A3" s="166" t="s">
        <v>330</v>
      </c>
      <c r="B3" s="166"/>
      <c r="C3" s="166"/>
      <c r="D3" s="166"/>
      <c r="E3" s="166"/>
      <c r="F3" s="166"/>
      <c r="G3" s="52"/>
    </row>
    <row r="4" spans="1:7" ht="15.75">
      <c r="A4" s="166" t="s">
        <v>285</v>
      </c>
      <c r="B4" s="166"/>
      <c r="C4" s="166"/>
      <c r="D4" s="166"/>
      <c r="E4" s="166"/>
      <c r="F4" s="166"/>
      <c r="G4" s="52"/>
    </row>
    <row r="5" spans="1:7" ht="15.75">
      <c r="A5" s="166" t="s">
        <v>470</v>
      </c>
      <c r="B5" s="166"/>
      <c r="C5" s="166"/>
      <c r="D5" s="166"/>
      <c r="E5" s="166"/>
      <c r="F5" s="166"/>
      <c r="G5" s="52"/>
    </row>
    <row r="8" spans="1:6" ht="15">
      <c r="A8" s="162" t="s">
        <v>278</v>
      </c>
      <c r="B8" s="162"/>
      <c r="C8" s="163" t="s">
        <v>144</v>
      </c>
      <c r="D8" s="163"/>
      <c r="E8" s="163"/>
      <c r="F8" s="163"/>
    </row>
    <row r="9" spans="1:6" ht="51">
      <c r="A9" s="162"/>
      <c r="B9" s="162"/>
      <c r="C9" s="46" t="s">
        <v>429</v>
      </c>
      <c r="D9" s="46" t="s">
        <v>279</v>
      </c>
      <c r="E9" s="46" t="s">
        <v>280</v>
      </c>
      <c r="F9" s="3" t="s">
        <v>281</v>
      </c>
    </row>
    <row r="10" spans="1:6" ht="18" customHeight="1">
      <c r="A10" s="47" t="s">
        <v>330</v>
      </c>
      <c r="B10" s="47"/>
      <c r="C10" s="48">
        <f>SUM(C11:C14)</f>
        <v>7</v>
      </c>
      <c r="D10" s="48">
        <f>SUM(D11:D14)</f>
        <v>2</v>
      </c>
      <c r="E10" s="48">
        <f>SUM(E11:E14)</f>
        <v>13</v>
      </c>
      <c r="F10" s="48">
        <f aca="true" t="shared" si="0" ref="F10:F16">C10+D10+E10</f>
        <v>22</v>
      </c>
    </row>
    <row r="11" spans="1:6" ht="18" customHeight="1">
      <c r="A11" s="49"/>
      <c r="B11" s="49" t="s">
        <v>282</v>
      </c>
      <c r="C11" s="50">
        <v>7</v>
      </c>
      <c r="D11" s="50"/>
      <c r="E11" s="50"/>
      <c r="F11" s="50">
        <f t="shared" si="0"/>
        <v>7</v>
      </c>
    </row>
    <row r="12" spans="1:6" ht="18" customHeight="1">
      <c r="A12" s="49" t="s">
        <v>0</v>
      </c>
      <c r="B12" s="49" t="s">
        <v>283</v>
      </c>
      <c r="C12" s="50"/>
      <c r="D12" s="50">
        <v>1</v>
      </c>
      <c r="E12" s="50">
        <v>1</v>
      </c>
      <c r="F12" s="50">
        <f t="shared" si="0"/>
        <v>2</v>
      </c>
    </row>
    <row r="13" spans="1:6" ht="18" customHeight="1">
      <c r="A13" s="49"/>
      <c r="B13" s="49" t="s">
        <v>471</v>
      </c>
      <c r="C13" s="50"/>
      <c r="D13" s="50">
        <v>1</v>
      </c>
      <c r="E13" s="50"/>
      <c r="F13" s="50">
        <f t="shared" si="0"/>
        <v>1</v>
      </c>
    </row>
    <row r="14" spans="1:6" ht="18" customHeight="1">
      <c r="A14" s="49"/>
      <c r="B14" s="49" t="s">
        <v>284</v>
      </c>
      <c r="C14" s="50"/>
      <c r="D14" s="50"/>
      <c r="E14" s="50">
        <v>12</v>
      </c>
      <c r="F14" s="50">
        <f t="shared" si="0"/>
        <v>12</v>
      </c>
    </row>
    <row r="15" spans="1:6" ht="18" customHeight="1">
      <c r="A15" s="47" t="s">
        <v>343</v>
      </c>
      <c r="B15" s="47"/>
      <c r="C15" s="48">
        <f>SUM(C16)</f>
        <v>7</v>
      </c>
      <c r="D15" s="48">
        <f>SUM(D16)</f>
        <v>0</v>
      </c>
      <c r="E15" s="48">
        <f>SUM(E16)</f>
        <v>0</v>
      </c>
      <c r="F15" s="48">
        <f t="shared" si="0"/>
        <v>7</v>
      </c>
    </row>
    <row r="16" spans="1:6" ht="20.25" customHeight="1">
      <c r="A16" s="49"/>
      <c r="B16" s="49" t="s">
        <v>282</v>
      </c>
      <c r="C16" s="50">
        <v>7</v>
      </c>
      <c r="D16" s="50"/>
      <c r="E16" s="50"/>
      <c r="F16" s="50">
        <f t="shared" si="0"/>
        <v>7</v>
      </c>
    </row>
    <row r="17" spans="1:6" ht="20.25" customHeight="1">
      <c r="A17" s="167" t="s">
        <v>419</v>
      </c>
      <c r="B17" s="168"/>
      <c r="C17" s="126">
        <f>SUM(C18:C20)</f>
        <v>0</v>
      </c>
      <c r="D17" s="126">
        <f>SUM(D18:D20)</f>
        <v>14</v>
      </c>
      <c r="E17" s="126">
        <f>SUM(E18:E20)</f>
        <v>1</v>
      </c>
      <c r="F17" s="126">
        <f>SUM(F18:F20)</f>
        <v>15</v>
      </c>
    </row>
    <row r="18" spans="1:6" ht="20.25" customHeight="1">
      <c r="A18" s="49"/>
      <c r="B18" s="49" t="s">
        <v>426</v>
      </c>
      <c r="C18" s="50"/>
      <c r="D18" s="50">
        <v>8</v>
      </c>
      <c r="E18" s="50"/>
      <c r="F18" s="50">
        <f>SUM(C18:E18)</f>
        <v>8</v>
      </c>
    </row>
    <row r="19" spans="1:6" ht="20.25" customHeight="1">
      <c r="A19" s="49"/>
      <c r="B19" s="49" t="s">
        <v>427</v>
      </c>
      <c r="C19" s="50"/>
      <c r="D19" s="50">
        <v>2</v>
      </c>
      <c r="E19" s="50"/>
      <c r="F19" s="50">
        <f>SUM(C19:E19)</f>
        <v>2</v>
      </c>
    </row>
    <row r="20" spans="1:6" ht="20.25" customHeight="1">
      <c r="A20" s="49"/>
      <c r="B20" s="49" t="s">
        <v>428</v>
      </c>
      <c r="C20" s="50"/>
      <c r="D20" s="50">
        <v>4</v>
      </c>
      <c r="E20" s="50">
        <v>1</v>
      </c>
      <c r="F20" s="50">
        <f>SUM(C20:E20)</f>
        <v>5</v>
      </c>
    </row>
    <row r="21" spans="1:6" ht="30" customHeight="1">
      <c r="A21" s="164" t="s">
        <v>425</v>
      </c>
      <c r="B21" s="164"/>
      <c r="C21" s="20">
        <f>C10+C15+C17</f>
        <v>14</v>
      </c>
      <c r="D21" s="20">
        <f>D10+D15+D17</f>
        <v>16</v>
      </c>
      <c r="E21" s="20">
        <f>E10+E15+E17</f>
        <v>14</v>
      </c>
      <c r="F21" s="20">
        <f>F10+F15+F17</f>
        <v>44</v>
      </c>
    </row>
  </sheetData>
  <sheetProtection/>
  <mergeCells count="8">
    <mergeCell ref="A8:B9"/>
    <mergeCell ref="C8:F8"/>
    <mergeCell ref="A21:B21"/>
    <mergeCell ref="C2:E2"/>
    <mergeCell ref="A3:F3"/>
    <mergeCell ref="A4:F4"/>
    <mergeCell ref="A5:F5"/>
    <mergeCell ref="A17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60">
      <selection activeCell="E56" sqref="E56"/>
    </sheetView>
  </sheetViews>
  <sheetFormatPr defaultColWidth="8.875" defaultRowHeight="12.75"/>
  <cols>
    <col min="1" max="1" width="32.00390625" style="25" customWidth="1"/>
    <col min="2" max="2" width="9.375" style="25" customWidth="1"/>
    <col min="3" max="3" width="14.875" style="25" customWidth="1"/>
    <col min="4" max="4" width="18.375" style="25" customWidth="1"/>
    <col min="5" max="5" width="14.375" style="25" customWidth="1"/>
    <col min="6" max="6" width="11.625" style="25" bestFit="1" customWidth="1"/>
    <col min="7" max="7" width="8.875" style="25" customWidth="1"/>
    <col min="8" max="8" width="10.625" style="25" bestFit="1" customWidth="1"/>
    <col min="9" max="9" width="10.00390625" style="25" bestFit="1" customWidth="1"/>
    <col min="10" max="10" width="8.875" style="25" customWidth="1"/>
    <col min="11" max="11" width="12.125" style="25" bestFit="1" customWidth="1"/>
    <col min="12" max="16384" width="8.875" style="25" customWidth="1"/>
  </cols>
  <sheetData>
    <row r="1" spans="1:5" ht="15.75">
      <c r="A1" s="26"/>
      <c r="B1" s="26"/>
      <c r="C1" s="26"/>
      <c r="D1" s="26"/>
      <c r="E1" s="24" t="s">
        <v>472</v>
      </c>
    </row>
    <row r="2" spans="1:5" ht="24" customHeight="1">
      <c r="A2" s="26"/>
      <c r="B2" s="26"/>
      <c r="C2" s="26"/>
      <c r="D2" s="26"/>
      <c r="E2" s="26"/>
    </row>
    <row r="3" spans="1:5" ht="15.75">
      <c r="A3" s="161" t="s">
        <v>474</v>
      </c>
      <c r="B3" s="161"/>
      <c r="C3" s="161"/>
      <c r="D3" s="161"/>
      <c r="E3" s="161"/>
    </row>
    <row r="4" spans="1:5" ht="15.75">
      <c r="A4" s="161" t="s">
        <v>473</v>
      </c>
      <c r="B4" s="161"/>
      <c r="C4" s="161"/>
      <c r="D4" s="161"/>
      <c r="E4" s="161"/>
    </row>
    <row r="5" spans="1:5" ht="11.25" customHeight="1">
      <c r="A5" s="26"/>
      <c r="B5" s="26"/>
      <c r="C5" s="26"/>
      <c r="D5" s="26"/>
      <c r="E5" s="26"/>
    </row>
    <row r="6" spans="1:5" ht="10.5" customHeight="1">
      <c r="A6" s="26"/>
      <c r="B6" s="26"/>
      <c r="C6" s="26"/>
      <c r="D6" s="26"/>
      <c r="E6" s="26"/>
    </row>
    <row r="7" spans="1:5" ht="15.75">
      <c r="A7" s="33" t="s">
        <v>254</v>
      </c>
      <c r="B7" s="26"/>
      <c r="C7" s="26"/>
      <c r="D7" s="26"/>
      <c r="E7" s="26"/>
    </row>
    <row r="8" spans="1:5" ht="13.5" customHeight="1">
      <c r="A8" s="26"/>
      <c r="B8" s="26"/>
      <c r="C8" s="26"/>
      <c r="D8" s="26"/>
      <c r="E8" s="26"/>
    </row>
    <row r="9" spans="1:5" ht="15.75">
      <c r="A9" s="34" t="s">
        <v>255</v>
      </c>
      <c r="B9" s="26"/>
      <c r="C9" s="26"/>
      <c r="D9" s="26"/>
      <c r="E9" s="26"/>
    </row>
    <row r="10" spans="1:5" ht="11.25" customHeight="1">
      <c r="A10" s="26"/>
      <c r="B10" s="26"/>
      <c r="C10" s="26"/>
      <c r="D10" s="26"/>
      <c r="E10" s="26"/>
    </row>
    <row r="11" spans="1:5" ht="45">
      <c r="A11" s="176" t="s">
        <v>5</v>
      </c>
      <c r="B11" s="176"/>
      <c r="C11" s="35" t="s">
        <v>256</v>
      </c>
      <c r="D11" s="35" t="s">
        <v>257</v>
      </c>
      <c r="E11" s="35" t="s">
        <v>258</v>
      </c>
    </row>
    <row r="12" spans="1:5" ht="16.5" customHeight="1">
      <c r="A12" s="169" t="s">
        <v>259</v>
      </c>
      <c r="B12" s="169"/>
      <c r="C12" s="36">
        <v>71737</v>
      </c>
      <c r="D12" s="36">
        <v>0</v>
      </c>
      <c r="E12" s="36">
        <f aca="true" t="shared" si="0" ref="E12:E17">C12-D12</f>
        <v>71737</v>
      </c>
    </row>
    <row r="13" spans="1:8" ht="16.5" customHeight="1">
      <c r="A13" s="170" t="s">
        <v>496</v>
      </c>
      <c r="B13" s="171"/>
      <c r="C13" s="36">
        <v>111256</v>
      </c>
      <c r="D13" s="36">
        <v>35632</v>
      </c>
      <c r="E13" s="36">
        <f t="shared" si="0"/>
        <v>75624</v>
      </c>
      <c r="H13" s="44"/>
    </row>
    <row r="14" spans="1:5" ht="16.5" customHeight="1">
      <c r="A14" s="169" t="s">
        <v>260</v>
      </c>
      <c r="B14" s="169"/>
      <c r="C14" s="37">
        <v>861910</v>
      </c>
      <c r="D14" s="37">
        <v>415276</v>
      </c>
      <c r="E14" s="36">
        <f t="shared" si="0"/>
        <v>446634</v>
      </c>
    </row>
    <row r="15" spans="1:5" ht="16.5" customHeight="1">
      <c r="A15" s="132" t="s">
        <v>504</v>
      </c>
      <c r="B15" s="133"/>
      <c r="C15" s="37">
        <v>12141</v>
      </c>
      <c r="D15" s="37">
        <v>2460</v>
      </c>
      <c r="E15" s="36">
        <f t="shared" si="0"/>
        <v>9681</v>
      </c>
    </row>
    <row r="16" spans="1:5" ht="31.5" customHeight="1">
      <c r="A16" s="173" t="s">
        <v>497</v>
      </c>
      <c r="B16" s="174"/>
      <c r="C16" s="36">
        <v>1482</v>
      </c>
      <c r="D16" s="36">
        <v>0</v>
      </c>
      <c r="E16" s="36">
        <f t="shared" si="0"/>
        <v>1482</v>
      </c>
    </row>
    <row r="17" spans="1:5" ht="18" customHeight="1">
      <c r="A17" s="173" t="s">
        <v>498</v>
      </c>
      <c r="B17" s="174"/>
      <c r="C17" s="37">
        <v>1028102</v>
      </c>
      <c r="D17" s="37">
        <v>170631</v>
      </c>
      <c r="E17" s="36">
        <f t="shared" si="0"/>
        <v>857471</v>
      </c>
    </row>
    <row r="18" spans="1:5" ht="16.5" customHeight="1">
      <c r="A18" s="185" t="s">
        <v>150</v>
      </c>
      <c r="B18" s="185"/>
      <c r="C18" s="38">
        <f>SUM(C12:C17)</f>
        <v>2086628</v>
      </c>
      <c r="D18" s="38">
        <f>SUM(D12:D17)</f>
        <v>623999</v>
      </c>
      <c r="E18" s="38">
        <f>SUM(E12:E17)</f>
        <v>1462629</v>
      </c>
    </row>
    <row r="19" spans="1:5" ht="15.75">
      <c r="A19" s="186"/>
      <c r="B19" s="186"/>
      <c r="C19" s="26"/>
      <c r="D19" s="26"/>
      <c r="E19" s="26"/>
    </row>
    <row r="20" spans="1:5" ht="12" customHeight="1">
      <c r="A20" s="26"/>
      <c r="B20" s="26"/>
      <c r="C20" s="26"/>
      <c r="D20" s="26"/>
      <c r="E20" s="26"/>
    </row>
    <row r="21" spans="1:5" ht="15.75">
      <c r="A21" s="34" t="s">
        <v>261</v>
      </c>
      <c r="B21" s="26"/>
      <c r="C21" s="26"/>
      <c r="D21" s="26"/>
      <c r="E21" s="26"/>
    </row>
    <row r="22" spans="1:5" ht="12" customHeight="1">
      <c r="A22" s="26"/>
      <c r="B22" s="26"/>
      <c r="C22" s="26"/>
      <c r="D22" s="26"/>
      <c r="E22" s="26"/>
    </row>
    <row r="23" spans="1:5" ht="45">
      <c r="A23" s="176" t="s">
        <v>5</v>
      </c>
      <c r="B23" s="176"/>
      <c r="C23" s="35" t="s">
        <v>256</v>
      </c>
      <c r="D23" s="35" t="s">
        <v>257</v>
      </c>
      <c r="E23" s="35" t="s">
        <v>258</v>
      </c>
    </row>
    <row r="24" spans="1:5" ht="15.75">
      <c r="A24" s="169" t="s">
        <v>262</v>
      </c>
      <c r="B24" s="169"/>
      <c r="C24" s="37">
        <v>2424</v>
      </c>
      <c r="D24" s="37">
        <v>2424</v>
      </c>
      <c r="E24" s="37">
        <f aca="true" t="shared" si="1" ref="E24:E29">C24-D24</f>
        <v>0</v>
      </c>
    </row>
    <row r="25" spans="1:5" ht="15.75">
      <c r="A25" s="169" t="s">
        <v>263</v>
      </c>
      <c r="B25" s="169"/>
      <c r="C25" s="37">
        <v>10</v>
      </c>
      <c r="D25" s="37">
        <v>0</v>
      </c>
      <c r="E25" s="37">
        <f t="shared" si="1"/>
        <v>10</v>
      </c>
    </row>
    <row r="26" spans="1:5" ht="15.75">
      <c r="A26" s="169" t="s">
        <v>264</v>
      </c>
      <c r="B26" s="169"/>
      <c r="C26" s="37">
        <v>13601</v>
      </c>
      <c r="D26" s="37">
        <v>70</v>
      </c>
      <c r="E26" s="37">
        <f t="shared" si="1"/>
        <v>13531</v>
      </c>
    </row>
    <row r="27" spans="1:5" ht="30.75" customHeight="1">
      <c r="A27" s="173" t="s">
        <v>265</v>
      </c>
      <c r="B27" s="174"/>
      <c r="C27" s="37">
        <v>20569</v>
      </c>
      <c r="D27" s="37">
        <v>7949</v>
      </c>
      <c r="E27" s="36">
        <f t="shared" si="1"/>
        <v>12620</v>
      </c>
    </row>
    <row r="28" spans="1:5" ht="30.75" customHeight="1">
      <c r="A28" s="183" t="s">
        <v>266</v>
      </c>
      <c r="B28" s="184"/>
      <c r="C28" s="139">
        <v>295777</v>
      </c>
      <c r="D28" s="139">
        <v>39244</v>
      </c>
      <c r="E28" s="139">
        <f t="shared" si="1"/>
        <v>256533</v>
      </c>
    </row>
    <row r="29" spans="1:5" ht="17.25" customHeight="1">
      <c r="A29" s="173" t="s">
        <v>503</v>
      </c>
      <c r="B29" s="174"/>
      <c r="C29" s="36">
        <v>4949</v>
      </c>
      <c r="D29" s="36">
        <v>752</v>
      </c>
      <c r="E29" s="36">
        <f t="shared" si="1"/>
        <v>4197</v>
      </c>
    </row>
    <row r="30" spans="1:5" ht="15.75">
      <c r="A30" s="185" t="s">
        <v>150</v>
      </c>
      <c r="B30" s="185"/>
      <c r="C30" s="38">
        <f>SUM(C24:C29)</f>
        <v>337330</v>
      </c>
      <c r="D30" s="38">
        <f>SUM(D24:D29)</f>
        <v>50439</v>
      </c>
      <c r="E30" s="38">
        <f>SUM(E24:E29)</f>
        <v>286891</v>
      </c>
    </row>
    <row r="31" spans="1:5" ht="15.75">
      <c r="A31" s="26"/>
      <c r="B31" s="26"/>
      <c r="C31" s="26"/>
      <c r="D31" s="26"/>
      <c r="E31" s="26"/>
    </row>
    <row r="32" spans="1:5" ht="14.25" customHeight="1">
      <c r="A32" s="26"/>
      <c r="B32" s="26"/>
      <c r="C32" s="26"/>
      <c r="D32" s="26"/>
      <c r="E32" s="26"/>
    </row>
    <row r="33" spans="1:5" ht="15.75">
      <c r="A33" s="39" t="s">
        <v>267</v>
      </c>
      <c r="B33" s="26"/>
      <c r="C33" s="26"/>
      <c r="D33" s="26"/>
      <c r="E33" s="26"/>
    </row>
    <row r="34" spans="1:5" ht="12" customHeight="1">
      <c r="A34" s="26"/>
      <c r="B34" s="26"/>
      <c r="C34" s="26"/>
      <c r="D34" s="26"/>
      <c r="E34" s="26"/>
    </row>
    <row r="35" spans="1:5" ht="45">
      <c r="A35" s="176" t="s">
        <v>5</v>
      </c>
      <c r="B35" s="176"/>
      <c r="C35" s="35" t="s">
        <v>256</v>
      </c>
      <c r="D35" s="35" t="s">
        <v>257</v>
      </c>
      <c r="E35" s="35" t="s">
        <v>258</v>
      </c>
    </row>
    <row r="36" spans="1:5" ht="15.75">
      <c r="A36" s="169" t="s">
        <v>268</v>
      </c>
      <c r="B36" s="169"/>
      <c r="C36" s="37">
        <f>C18</f>
        <v>2086628</v>
      </c>
      <c r="D36" s="37">
        <f>D18</f>
        <v>623999</v>
      </c>
      <c r="E36" s="37">
        <f>E18</f>
        <v>1462629</v>
      </c>
    </row>
    <row r="37" spans="1:5" ht="15.75">
      <c r="A37" s="169" t="s">
        <v>269</v>
      </c>
      <c r="B37" s="169"/>
      <c r="C37" s="37">
        <f>C30</f>
        <v>337330</v>
      </c>
      <c r="D37" s="37">
        <f>D30</f>
        <v>50439</v>
      </c>
      <c r="E37" s="37">
        <f>E30</f>
        <v>286891</v>
      </c>
    </row>
    <row r="38" spans="1:5" ht="15.75">
      <c r="A38" s="175" t="s">
        <v>150</v>
      </c>
      <c r="B38" s="175"/>
      <c r="C38" s="28">
        <f>SUM(C36:C37)</f>
        <v>2423958</v>
      </c>
      <c r="D38" s="28">
        <f>SUM(D36:D37)</f>
        <v>674438</v>
      </c>
      <c r="E38" s="28">
        <f>SUM(E36:E37)</f>
        <v>1749520</v>
      </c>
    </row>
    <row r="39" spans="1:5" ht="14.25" customHeight="1">
      <c r="A39" s="26"/>
      <c r="B39" s="26"/>
      <c r="C39" s="26"/>
      <c r="D39" s="26"/>
      <c r="E39" s="26"/>
    </row>
    <row r="40" spans="1:5" ht="15" customHeight="1">
      <c r="A40" s="26"/>
      <c r="B40" s="26"/>
      <c r="C40" s="26"/>
      <c r="D40" s="26"/>
      <c r="E40" s="26"/>
    </row>
    <row r="41" spans="1:5" ht="15.75">
      <c r="A41" s="33" t="s">
        <v>499</v>
      </c>
      <c r="B41" s="26"/>
      <c r="C41" s="26"/>
      <c r="D41" s="26"/>
      <c r="E41" s="26"/>
    </row>
    <row r="42" spans="1:5" ht="16.5" customHeight="1">
      <c r="A42" s="33"/>
      <c r="B42" s="26"/>
      <c r="C42" s="26"/>
      <c r="D42" s="26"/>
      <c r="E42" s="26"/>
    </row>
    <row r="43" spans="1:5" ht="6" customHeight="1">
      <c r="A43" s="26"/>
      <c r="B43" s="26"/>
      <c r="C43" s="26"/>
      <c r="D43" s="26"/>
      <c r="E43" s="26"/>
    </row>
    <row r="44" spans="1:5" ht="39" customHeight="1">
      <c r="A44" s="181" t="s">
        <v>5</v>
      </c>
      <c r="B44" s="182"/>
      <c r="C44" s="35" t="s">
        <v>256</v>
      </c>
      <c r="D44" s="35" t="s">
        <v>257</v>
      </c>
      <c r="E44" s="35" t="s">
        <v>258</v>
      </c>
    </row>
    <row r="45" spans="1:10" ht="15" customHeight="1">
      <c r="A45" s="179" t="s">
        <v>500</v>
      </c>
      <c r="B45" s="180"/>
      <c r="C45" s="40">
        <v>7987</v>
      </c>
      <c r="D45" s="41">
        <v>0</v>
      </c>
      <c r="E45" s="40">
        <f>C45-D45</f>
        <v>7987</v>
      </c>
      <c r="J45" s="136"/>
    </row>
    <row r="46" spans="1:10" ht="32.25" customHeight="1">
      <c r="A46" s="138" t="s">
        <v>502</v>
      </c>
      <c r="B46" s="137"/>
      <c r="C46" s="40">
        <v>109</v>
      </c>
      <c r="D46" s="41"/>
      <c r="E46" s="40"/>
      <c r="J46" s="136"/>
    </row>
    <row r="47" spans="1:5" ht="15" customHeight="1">
      <c r="A47" s="179" t="s">
        <v>501</v>
      </c>
      <c r="B47" s="180"/>
      <c r="C47" s="40">
        <v>880</v>
      </c>
      <c r="D47" s="41">
        <v>70</v>
      </c>
      <c r="E47" s="40">
        <f>C47-D47</f>
        <v>810</v>
      </c>
    </row>
    <row r="48" spans="1:5" ht="15" customHeight="1">
      <c r="A48" s="177" t="s">
        <v>150</v>
      </c>
      <c r="B48" s="178"/>
      <c r="C48" s="42">
        <f>SUM(C45:C47)</f>
        <v>8976</v>
      </c>
      <c r="D48" s="42">
        <f>SUM(D45:D47)</f>
        <v>70</v>
      </c>
      <c r="E48" s="42">
        <f>SUM(E45:E47)</f>
        <v>8797</v>
      </c>
    </row>
    <row r="49" spans="1:5" ht="15" customHeight="1">
      <c r="A49" s="26"/>
      <c r="B49" s="43"/>
      <c r="C49" s="26"/>
      <c r="D49" s="26"/>
      <c r="E49" s="26"/>
    </row>
    <row r="50" spans="1:5" ht="12.75" customHeight="1">
      <c r="A50" s="26"/>
      <c r="B50" s="43"/>
      <c r="C50" s="26"/>
      <c r="D50" s="26"/>
      <c r="E50" s="26"/>
    </row>
    <row r="51" spans="1:5" ht="10.5" customHeight="1">
      <c r="A51" s="26"/>
      <c r="B51" s="43"/>
      <c r="C51" s="26"/>
      <c r="D51" s="26"/>
      <c r="E51" s="26"/>
    </row>
    <row r="52" spans="1:5" ht="15.75">
      <c r="A52" s="33" t="s">
        <v>270</v>
      </c>
      <c r="B52" s="26"/>
      <c r="C52" s="26"/>
      <c r="D52" s="26"/>
      <c r="E52" s="26"/>
    </row>
    <row r="53" spans="1:5" ht="15.75">
      <c r="A53" s="26"/>
      <c r="B53" s="26"/>
      <c r="C53" s="26"/>
      <c r="D53" s="26"/>
      <c r="E53" s="26"/>
    </row>
    <row r="54" spans="1:5" ht="45">
      <c r="A54" s="176" t="s">
        <v>5</v>
      </c>
      <c r="B54" s="176"/>
      <c r="C54" s="35" t="s">
        <v>256</v>
      </c>
      <c r="D54" s="35" t="s">
        <v>257</v>
      </c>
      <c r="E54" s="35" t="s">
        <v>258</v>
      </c>
    </row>
    <row r="55" spans="1:5" ht="15.75">
      <c r="A55" s="169" t="s">
        <v>271</v>
      </c>
      <c r="B55" s="169"/>
      <c r="C55" s="37">
        <v>3206</v>
      </c>
      <c r="D55" s="37">
        <v>2760</v>
      </c>
      <c r="E55" s="36">
        <f>C55-D55</f>
        <v>446</v>
      </c>
    </row>
    <row r="56" spans="1:5" ht="15.75">
      <c r="A56" s="169" t="s">
        <v>272</v>
      </c>
      <c r="B56" s="169"/>
      <c r="C56" s="37">
        <v>91669</v>
      </c>
      <c r="D56" s="37">
        <v>73924</v>
      </c>
      <c r="E56" s="36">
        <f>C56-D56</f>
        <v>17745</v>
      </c>
    </row>
    <row r="57" spans="1:5" ht="15.75">
      <c r="A57" s="173" t="s">
        <v>273</v>
      </c>
      <c r="B57" s="174"/>
      <c r="C57" s="37">
        <v>15742</v>
      </c>
      <c r="D57" s="37">
        <v>12203</v>
      </c>
      <c r="E57" s="36">
        <f>C57-D57</f>
        <v>3539</v>
      </c>
    </row>
    <row r="58" spans="1:5" ht="15.75">
      <c r="A58" s="173" t="s">
        <v>505</v>
      </c>
      <c r="B58" s="174"/>
      <c r="C58" s="37">
        <v>2399</v>
      </c>
      <c r="D58" s="37">
        <v>0</v>
      </c>
      <c r="E58" s="36">
        <f>C58-D58</f>
        <v>2399</v>
      </c>
    </row>
    <row r="59" spans="1:5" ht="15.75">
      <c r="A59" s="175" t="s">
        <v>150</v>
      </c>
      <c r="B59" s="175"/>
      <c r="C59" s="28">
        <f>SUM(C55:C58)</f>
        <v>113016</v>
      </c>
      <c r="D59" s="28">
        <f>SUM(D55:D58)</f>
        <v>88887</v>
      </c>
      <c r="E59" s="28">
        <f>SUM(E55:E58)</f>
        <v>24129</v>
      </c>
    </row>
    <row r="60" spans="1:11" ht="15.75">
      <c r="A60" s="26"/>
      <c r="B60" s="26"/>
      <c r="C60" s="26"/>
      <c r="D60" s="26"/>
      <c r="E60" s="26"/>
      <c r="K60" s="44"/>
    </row>
    <row r="61" spans="1:5" ht="15.75">
      <c r="A61" s="26"/>
      <c r="B61" s="26"/>
      <c r="C61" s="26"/>
      <c r="D61" s="26"/>
      <c r="E61" s="26"/>
    </row>
    <row r="62" spans="1:5" ht="15.75">
      <c r="A62" s="33" t="s">
        <v>274</v>
      </c>
      <c r="B62" s="26"/>
      <c r="C62" s="26"/>
      <c r="D62" s="26"/>
      <c r="E62" s="26"/>
    </row>
    <row r="63" spans="1:5" ht="15.75">
      <c r="A63" s="26"/>
      <c r="B63" s="26"/>
      <c r="C63" s="26"/>
      <c r="D63" s="26"/>
      <c r="E63" s="26"/>
    </row>
    <row r="64" spans="1:5" ht="45">
      <c r="A64" s="176" t="s">
        <v>5</v>
      </c>
      <c r="B64" s="176"/>
      <c r="C64" s="35" t="s">
        <v>256</v>
      </c>
      <c r="D64" s="35" t="s">
        <v>257</v>
      </c>
      <c r="E64" s="35" t="s">
        <v>258</v>
      </c>
    </row>
    <row r="65" spans="1:5" ht="15.75">
      <c r="A65" s="169" t="s">
        <v>275</v>
      </c>
      <c r="B65" s="169"/>
      <c r="C65" s="37">
        <f>C38</f>
        <v>2423958</v>
      </c>
      <c r="D65" s="37">
        <f>D38</f>
        <v>674438</v>
      </c>
      <c r="E65" s="37">
        <f>E38</f>
        <v>1749520</v>
      </c>
    </row>
    <row r="66" spans="1:5" ht="15.75">
      <c r="A66" s="170" t="s">
        <v>276</v>
      </c>
      <c r="B66" s="171"/>
      <c r="C66" s="37">
        <f>C48</f>
        <v>8976</v>
      </c>
      <c r="D66" s="37">
        <f>D48</f>
        <v>70</v>
      </c>
      <c r="E66" s="37">
        <f>E48</f>
        <v>8797</v>
      </c>
    </row>
    <row r="67" spans="1:5" ht="15.75">
      <c r="A67" s="169" t="s">
        <v>277</v>
      </c>
      <c r="B67" s="169"/>
      <c r="C67" s="37">
        <f>C59</f>
        <v>113016</v>
      </c>
      <c r="D67" s="37">
        <f>D59</f>
        <v>88887</v>
      </c>
      <c r="E67" s="37">
        <f>E59</f>
        <v>24129</v>
      </c>
    </row>
    <row r="68" spans="1:5" ht="15.75">
      <c r="A68" s="172" t="s">
        <v>150</v>
      </c>
      <c r="B68" s="172"/>
      <c r="C68" s="45">
        <f>SUM(C65:C67)</f>
        <v>2545950</v>
      </c>
      <c r="D68" s="45">
        <f>SUM(D65:D67)</f>
        <v>763395</v>
      </c>
      <c r="E68" s="45">
        <f>SUM(E65:E67)</f>
        <v>1782446</v>
      </c>
    </row>
  </sheetData>
  <sheetProtection/>
  <mergeCells count="37">
    <mergeCell ref="A3:E3"/>
    <mergeCell ref="A4:E4"/>
    <mergeCell ref="A11:B11"/>
    <mergeCell ref="A12:B12"/>
    <mergeCell ref="A14:B14"/>
    <mergeCell ref="A16:B16"/>
    <mergeCell ref="A13:B13"/>
    <mergeCell ref="A17:B17"/>
    <mergeCell ref="A18:B18"/>
    <mergeCell ref="A19:B19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A36:B36"/>
    <mergeCell ref="A37:B37"/>
    <mergeCell ref="A38:B38"/>
    <mergeCell ref="A48:B48"/>
    <mergeCell ref="A54:B54"/>
    <mergeCell ref="A45:B45"/>
    <mergeCell ref="A44:B44"/>
    <mergeCell ref="A47:B47"/>
    <mergeCell ref="A65:B65"/>
    <mergeCell ref="A66:B66"/>
    <mergeCell ref="A67:B67"/>
    <mergeCell ref="A68:B68"/>
    <mergeCell ref="A55:B55"/>
    <mergeCell ref="A56:B56"/>
    <mergeCell ref="A57:B57"/>
    <mergeCell ref="A58:B58"/>
    <mergeCell ref="A59:B59"/>
    <mergeCell ref="A64:B6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pane ySplit="7" topLeftCell="A60" activePane="bottomLeft" state="frozen"/>
      <selection pane="topLeft" activeCell="A1" sqref="A1"/>
      <selection pane="bottomLeft" activeCell="C62" sqref="C62"/>
    </sheetView>
  </sheetViews>
  <sheetFormatPr defaultColWidth="9.00390625" defaultRowHeight="12.75"/>
  <cols>
    <col min="1" max="1" width="8.125" style="0" customWidth="1"/>
    <col min="2" max="2" width="43.00390625" style="0" customWidth="1"/>
    <col min="3" max="4" width="17.125" style="0" customWidth="1"/>
    <col min="5" max="5" width="17.625" style="0" customWidth="1"/>
  </cols>
  <sheetData>
    <row r="1" ht="15">
      <c r="E1" s="2" t="s">
        <v>476</v>
      </c>
    </row>
    <row r="3" spans="1:5" ht="14.25">
      <c r="A3" s="151" t="s">
        <v>330</v>
      </c>
      <c r="B3" s="151"/>
      <c r="C3" s="151"/>
      <c r="D3" s="151"/>
      <c r="E3" s="151"/>
    </row>
    <row r="4" spans="1:5" ht="15.75">
      <c r="A4" s="187" t="s">
        <v>475</v>
      </c>
      <c r="B4" s="187"/>
      <c r="C4" s="187"/>
      <c r="D4" s="187"/>
      <c r="E4" s="187"/>
    </row>
    <row r="6" ht="13.5">
      <c r="E6" s="1" t="s">
        <v>237</v>
      </c>
    </row>
    <row r="7" spans="1:5" ht="31.5">
      <c r="A7" s="31" t="s">
        <v>253</v>
      </c>
      <c r="B7" s="31" t="s">
        <v>5</v>
      </c>
      <c r="C7" s="31" t="s">
        <v>153</v>
      </c>
      <c r="D7" s="31" t="s">
        <v>154</v>
      </c>
      <c r="E7" s="31" t="s">
        <v>155</v>
      </c>
    </row>
    <row r="8" spans="1:5" ht="30">
      <c r="A8" s="109" t="s">
        <v>109</v>
      </c>
      <c r="B8" s="110" t="s">
        <v>156</v>
      </c>
      <c r="C8" s="111">
        <v>704636927</v>
      </c>
      <c r="D8" s="111">
        <v>0</v>
      </c>
      <c r="E8" s="111">
        <v>641246708</v>
      </c>
    </row>
    <row r="9" spans="1:5" ht="15.75" customHeight="1">
      <c r="A9" s="109" t="s">
        <v>111</v>
      </c>
      <c r="B9" s="110" t="s">
        <v>157</v>
      </c>
      <c r="C9" s="111">
        <v>20393765</v>
      </c>
      <c r="D9" s="111">
        <v>0</v>
      </c>
      <c r="E9" s="111">
        <v>12813662</v>
      </c>
    </row>
    <row r="10" spans="1:5" ht="15.75" customHeight="1">
      <c r="A10" s="100" t="s">
        <v>1</v>
      </c>
      <c r="B10" s="101" t="s">
        <v>158</v>
      </c>
      <c r="C10" s="102">
        <v>725030692</v>
      </c>
      <c r="D10" s="102">
        <v>0</v>
      </c>
      <c r="E10" s="102">
        <v>655542276</v>
      </c>
    </row>
    <row r="11" spans="1:5" ht="15.75" customHeight="1">
      <c r="A11" s="109" t="s">
        <v>148</v>
      </c>
      <c r="B11" s="110" t="s">
        <v>159</v>
      </c>
      <c r="C11" s="111">
        <v>2398500</v>
      </c>
      <c r="D11" s="111">
        <v>0</v>
      </c>
      <c r="E11" s="111">
        <v>2398500</v>
      </c>
    </row>
    <row r="12" spans="1:5" ht="30">
      <c r="A12" s="109" t="s">
        <v>151</v>
      </c>
      <c r="B12" s="110" t="s">
        <v>160</v>
      </c>
      <c r="C12" s="111">
        <v>2398500</v>
      </c>
      <c r="D12" s="111">
        <v>0</v>
      </c>
      <c r="E12" s="111">
        <v>2398500</v>
      </c>
    </row>
    <row r="13" spans="1:5" ht="28.5">
      <c r="A13" s="100" t="s">
        <v>29</v>
      </c>
      <c r="B13" s="101" t="s">
        <v>161</v>
      </c>
      <c r="C13" s="102">
        <v>2398500</v>
      </c>
      <c r="D13" s="102">
        <v>0</v>
      </c>
      <c r="E13" s="102">
        <v>2398500</v>
      </c>
    </row>
    <row r="14" spans="1:5" ht="30">
      <c r="A14" s="109" t="s">
        <v>31</v>
      </c>
      <c r="B14" s="110" t="s">
        <v>361</v>
      </c>
      <c r="C14" s="111">
        <v>925813531</v>
      </c>
      <c r="D14" s="111">
        <v>0</v>
      </c>
      <c r="E14" s="111">
        <v>857471036</v>
      </c>
    </row>
    <row r="15" spans="1:5" ht="15">
      <c r="A15" s="109" t="s">
        <v>152</v>
      </c>
      <c r="B15" s="110" t="s">
        <v>362</v>
      </c>
      <c r="C15" s="111">
        <v>925813531</v>
      </c>
      <c r="D15" s="111">
        <v>0</v>
      </c>
      <c r="E15" s="111">
        <v>857471036</v>
      </c>
    </row>
    <row r="16" spans="1:5" ht="28.5">
      <c r="A16" s="100" t="s">
        <v>352</v>
      </c>
      <c r="B16" s="101" t="s">
        <v>363</v>
      </c>
      <c r="C16" s="102">
        <v>925813531</v>
      </c>
      <c r="D16" s="102">
        <v>0</v>
      </c>
      <c r="E16" s="102">
        <v>857471036</v>
      </c>
    </row>
    <row r="17" spans="1:5" ht="42.75">
      <c r="A17" s="100" t="s">
        <v>36</v>
      </c>
      <c r="B17" s="101" t="s">
        <v>162</v>
      </c>
      <c r="C17" s="102">
        <v>1653242723</v>
      </c>
      <c r="D17" s="102">
        <v>0</v>
      </c>
      <c r="E17" s="102">
        <v>1515411812</v>
      </c>
    </row>
    <row r="18" spans="1:5" ht="15.75" customHeight="1">
      <c r="A18" s="109" t="s">
        <v>38</v>
      </c>
      <c r="B18" s="110" t="s">
        <v>163</v>
      </c>
      <c r="C18" s="111">
        <v>3342520</v>
      </c>
      <c r="D18" s="111">
        <v>0</v>
      </c>
      <c r="E18" s="111">
        <v>0</v>
      </c>
    </row>
    <row r="19" spans="1:5" ht="15.75" customHeight="1">
      <c r="A19" s="100" t="s">
        <v>45</v>
      </c>
      <c r="B19" s="101" t="s">
        <v>164</v>
      </c>
      <c r="C19" s="102">
        <v>3342520</v>
      </c>
      <c r="D19" s="102">
        <v>0</v>
      </c>
      <c r="E19" s="102">
        <v>0</v>
      </c>
    </row>
    <row r="20" spans="1:5" ht="28.5">
      <c r="A20" s="100" t="s">
        <v>58</v>
      </c>
      <c r="B20" s="101" t="s">
        <v>165</v>
      </c>
      <c r="C20" s="102">
        <v>3342520</v>
      </c>
      <c r="D20" s="102">
        <v>0</v>
      </c>
      <c r="E20" s="102">
        <v>0</v>
      </c>
    </row>
    <row r="21" spans="1:5" ht="15.75" customHeight="1">
      <c r="A21" s="109" t="s">
        <v>65</v>
      </c>
      <c r="B21" s="110" t="s">
        <v>166</v>
      </c>
      <c r="C21" s="111">
        <v>19400</v>
      </c>
      <c r="D21" s="111">
        <v>0</v>
      </c>
      <c r="E21" s="111">
        <v>135080</v>
      </c>
    </row>
    <row r="22" spans="1:5" ht="28.5">
      <c r="A22" s="100" t="s">
        <v>71</v>
      </c>
      <c r="B22" s="101" t="s">
        <v>167</v>
      </c>
      <c r="C22" s="102">
        <v>19400</v>
      </c>
      <c r="D22" s="102">
        <v>0</v>
      </c>
      <c r="E22" s="102">
        <v>135080</v>
      </c>
    </row>
    <row r="23" spans="1:5" ht="15.75" customHeight="1">
      <c r="A23" s="109" t="s">
        <v>73</v>
      </c>
      <c r="B23" s="110" t="s">
        <v>168</v>
      </c>
      <c r="C23" s="111">
        <v>16307124</v>
      </c>
      <c r="D23" s="111">
        <v>0</v>
      </c>
      <c r="E23" s="111">
        <v>33323833</v>
      </c>
    </row>
    <row r="24" spans="1:5" ht="15.75" customHeight="1">
      <c r="A24" s="109">
        <v>52</v>
      </c>
      <c r="B24" s="110" t="s">
        <v>477</v>
      </c>
      <c r="C24" s="111">
        <v>0</v>
      </c>
      <c r="D24" s="111">
        <v>0</v>
      </c>
      <c r="E24" s="111">
        <v>91018437</v>
      </c>
    </row>
    <row r="25" spans="1:5" ht="15.75" customHeight="1">
      <c r="A25" s="100" t="s">
        <v>169</v>
      </c>
      <c r="B25" s="101" t="s">
        <v>170</v>
      </c>
      <c r="C25" s="102">
        <v>16307124</v>
      </c>
      <c r="D25" s="102">
        <v>0</v>
      </c>
      <c r="E25" s="102">
        <v>124342270</v>
      </c>
    </row>
    <row r="26" spans="1:5" ht="15.75" customHeight="1">
      <c r="A26" s="100" t="s">
        <v>147</v>
      </c>
      <c r="B26" s="101" t="s">
        <v>171</v>
      </c>
      <c r="C26" s="102">
        <f>C22+C25</f>
        <v>16326524</v>
      </c>
      <c r="D26" s="102">
        <v>0</v>
      </c>
      <c r="E26" s="102">
        <f>E22+E25</f>
        <v>124477350</v>
      </c>
    </row>
    <row r="27" spans="1:5" ht="30">
      <c r="A27" s="109" t="s">
        <v>145</v>
      </c>
      <c r="B27" s="110" t="s">
        <v>172</v>
      </c>
      <c r="C27" s="111">
        <v>5148064</v>
      </c>
      <c r="D27" s="111">
        <v>0</v>
      </c>
      <c r="E27" s="111">
        <v>20400102</v>
      </c>
    </row>
    <row r="28" spans="1:5" ht="30">
      <c r="A28" s="109" t="s">
        <v>146</v>
      </c>
      <c r="B28" s="110" t="s">
        <v>173</v>
      </c>
      <c r="C28" s="111">
        <v>672096</v>
      </c>
      <c r="D28" s="111">
        <v>0</v>
      </c>
      <c r="E28" s="111">
        <v>647730</v>
      </c>
    </row>
    <row r="29" spans="1:5" ht="30">
      <c r="A29" s="109" t="s">
        <v>174</v>
      </c>
      <c r="B29" s="110" t="s">
        <v>175</v>
      </c>
      <c r="C29" s="111">
        <v>3899380</v>
      </c>
      <c r="D29" s="111">
        <v>0</v>
      </c>
      <c r="E29" s="111">
        <v>18971144</v>
      </c>
    </row>
    <row r="30" spans="1:5" ht="30">
      <c r="A30" s="109" t="s">
        <v>120</v>
      </c>
      <c r="B30" s="110" t="s">
        <v>176</v>
      </c>
      <c r="C30" s="111">
        <v>576588</v>
      </c>
      <c r="D30" s="111">
        <v>0</v>
      </c>
      <c r="E30" s="111">
        <v>781228</v>
      </c>
    </row>
    <row r="31" spans="1:5" ht="30">
      <c r="A31" s="109" t="s">
        <v>177</v>
      </c>
      <c r="B31" s="110" t="s">
        <v>178</v>
      </c>
      <c r="C31" s="111">
        <v>0</v>
      </c>
      <c r="D31" s="111">
        <v>0</v>
      </c>
      <c r="E31" s="111">
        <v>0</v>
      </c>
    </row>
    <row r="32" spans="1:5" ht="60">
      <c r="A32" s="109" t="s">
        <v>179</v>
      </c>
      <c r="B32" s="110" t="s">
        <v>180</v>
      </c>
      <c r="C32" s="111">
        <v>0</v>
      </c>
      <c r="D32" s="111">
        <v>0</v>
      </c>
      <c r="E32" s="111">
        <v>0</v>
      </c>
    </row>
    <row r="33" spans="1:5" ht="45">
      <c r="A33" s="109" t="s">
        <v>364</v>
      </c>
      <c r="B33" s="110" t="s">
        <v>365</v>
      </c>
      <c r="C33" s="111">
        <v>0</v>
      </c>
      <c r="D33" s="111">
        <v>0</v>
      </c>
      <c r="E33" s="111">
        <v>0</v>
      </c>
    </row>
    <row r="34" spans="1:5" ht="28.5">
      <c r="A34" s="100" t="s">
        <v>80</v>
      </c>
      <c r="B34" s="101" t="s">
        <v>181</v>
      </c>
      <c r="C34" s="102">
        <f>C27</f>
        <v>5148064</v>
      </c>
      <c r="D34" s="102">
        <v>0</v>
      </c>
      <c r="E34" s="102">
        <f>E27</f>
        <v>20400102</v>
      </c>
    </row>
    <row r="35" spans="1:5" ht="15.75" customHeight="1">
      <c r="A35" s="109" t="s">
        <v>325</v>
      </c>
      <c r="B35" s="110" t="s">
        <v>326</v>
      </c>
      <c r="C35" s="111">
        <v>310941</v>
      </c>
      <c r="D35" s="111">
        <v>0</v>
      </c>
      <c r="E35" s="111">
        <v>38659</v>
      </c>
    </row>
    <row r="36" spans="1:5" ht="30">
      <c r="A36" s="109" t="s">
        <v>327</v>
      </c>
      <c r="B36" s="110" t="s">
        <v>328</v>
      </c>
      <c r="C36" s="111">
        <v>310941</v>
      </c>
      <c r="D36" s="111">
        <v>0</v>
      </c>
      <c r="E36" s="111">
        <v>38659</v>
      </c>
    </row>
    <row r="37" spans="1:5" ht="15">
      <c r="A37" s="109" t="s">
        <v>182</v>
      </c>
      <c r="B37" s="110" t="s">
        <v>183</v>
      </c>
      <c r="C37" s="111">
        <v>100000</v>
      </c>
      <c r="D37" s="111">
        <v>0</v>
      </c>
      <c r="E37" s="111">
        <v>30000</v>
      </c>
    </row>
    <row r="38" spans="1:5" ht="28.5">
      <c r="A38" s="100" t="s">
        <v>126</v>
      </c>
      <c r="B38" s="101" t="s">
        <v>184</v>
      </c>
      <c r="C38" s="102">
        <v>410941</v>
      </c>
      <c r="D38" s="102">
        <v>0</v>
      </c>
      <c r="E38" s="102">
        <v>68659</v>
      </c>
    </row>
    <row r="39" spans="1:5" ht="15.75" customHeight="1">
      <c r="A39" s="100" t="s">
        <v>89</v>
      </c>
      <c r="B39" s="101" t="s">
        <v>185</v>
      </c>
      <c r="C39" s="102">
        <v>5559005</v>
      </c>
      <c r="D39" s="102">
        <v>0</v>
      </c>
      <c r="E39" s="102">
        <v>20468761</v>
      </c>
    </row>
    <row r="40" spans="1:5" ht="30">
      <c r="A40" s="109" t="s">
        <v>186</v>
      </c>
      <c r="B40" s="110" t="s">
        <v>187</v>
      </c>
      <c r="C40" s="111">
        <v>3861705</v>
      </c>
      <c r="D40" s="111">
        <v>0</v>
      </c>
      <c r="E40" s="111">
        <v>4128622</v>
      </c>
    </row>
    <row r="41" spans="1:5" ht="28.5">
      <c r="A41" s="100" t="s">
        <v>188</v>
      </c>
      <c r="B41" s="101" t="s">
        <v>189</v>
      </c>
      <c r="C41" s="102">
        <v>3861705</v>
      </c>
      <c r="D41" s="102">
        <v>0</v>
      </c>
      <c r="E41" s="102">
        <v>4128622</v>
      </c>
    </row>
    <row r="42" spans="1:5" ht="15.75" customHeight="1">
      <c r="A42" s="109" t="s">
        <v>190</v>
      </c>
      <c r="B42" s="110" t="s">
        <v>191</v>
      </c>
      <c r="C42" s="111">
        <v>-3309956</v>
      </c>
      <c r="D42" s="111">
        <v>0</v>
      </c>
      <c r="E42" s="111">
        <v>-3449313</v>
      </c>
    </row>
    <row r="43" spans="1:5" ht="28.5">
      <c r="A43" s="100" t="s">
        <v>192</v>
      </c>
      <c r="B43" s="101" t="s">
        <v>193</v>
      </c>
      <c r="C43" s="102">
        <v>-3309956</v>
      </c>
      <c r="D43" s="102">
        <v>0</v>
      </c>
      <c r="E43" s="102">
        <v>-3449313</v>
      </c>
    </row>
    <row r="44" spans="1:5" ht="28.5">
      <c r="A44" s="100" t="s">
        <v>194</v>
      </c>
      <c r="B44" s="101" t="s">
        <v>195</v>
      </c>
      <c r="C44" s="102">
        <v>551749</v>
      </c>
      <c r="D44" s="102">
        <v>0</v>
      </c>
      <c r="E44" s="102">
        <v>679309</v>
      </c>
    </row>
    <row r="45" spans="1:5" ht="28.5" customHeight="1">
      <c r="A45" s="29" t="s">
        <v>196</v>
      </c>
      <c r="B45" s="112" t="s">
        <v>197</v>
      </c>
      <c r="C45" s="113">
        <v>1679022521</v>
      </c>
      <c r="D45" s="113">
        <v>0</v>
      </c>
      <c r="E45" s="113">
        <v>1661037232</v>
      </c>
    </row>
    <row r="46" spans="1:5" ht="15.75" customHeight="1">
      <c r="A46" s="109" t="s">
        <v>198</v>
      </c>
      <c r="B46" s="110" t="s">
        <v>199</v>
      </c>
      <c r="C46" s="111">
        <v>1114881000</v>
      </c>
      <c r="D46" s="111">
        <v>0</v>
      </c>
      <c r="E46" s="111">
        <v>1114881000</v>
      </c>
    </row>
    <row r="47" spans="1:5" ht="30">
      <c r="A47" s="109" t="s">
        <v>91</v>
      </c>
      <c r="B47" s="110" t="s">
        <v>346</v>
      </c>
      <c r="C47" s="111">
        <v>15101000</v>
      </c>
      <c r="D47" s="111">
        <v>0</v>
      </c>
      <c r="E47" s="111">
        <v>15101000</v>
      </c>
    </row>
    <row r="48" spans="1:5" ht="15.75" customHeight="1">
      <c r="A48" s="109" t="s">
        <v>347</v>
      </c>
      <c r="B48" s="110" t="s">
        <v>200</v>
      </c>
      <c r="C48" s="111">
        <v>535211112</v>
      </c>
      <c r="D48" s="111">
        <v>0</v>
      </c>
      <c r="E48" s="111">
        <v>501158691</v>
      </c>
    </row>
    <row r="49" spans="1:5" ht="15.75" customHeight="1">
      <c r="A49" s="109" t="s">
        <v>92</v>
      </c>
      <c r="B49" s="110" t="s">
        <v>201</v>
      </c>
      <c r="C49" s="111">
        <v>-34052421</v>
      </c>
      <c r="D49" s="111">
        <v>0</v>
      </c>
      <c r="E49" s="111">
        <v>-19113515</v>
      </c>
    </row>
    <row r="50" spans="1:5" ht="15.75" customHeight="1">
      <c r="A50" s="100" t="s">
        <v>94</v>
      </c>
      <c r="B50" s="101" t="s">
        <v>202</v>
      </c>
      <c r="C50" s="102">
        <v>1631140691</v>
      </c>
      <c r="D50" s="102">
        <v>0</v>
      </c>
      <c r="E50" s="102">
        <v>1612027176</v>
      </c>
    </row>
    <row r="51" spans="1:5" ht="28.5" customHeight="1">
      <c r="A51" s="109">
        <v>186</v>
      </c>
      <c r="B51" s="110" t="s">
        <v>479</v>
      </c>
      <c r="C51" s="111">
        <v>0</v>
      </c>
      <c r="D51" s="111"/>
      <c r="E51" s="111">
        <v>439408</v>
      </c>
    </row>
    <row r="52" spans="1:5" ht="25.5" customHeight="1">
      <c r="A52" s="109">
        <v>187</v>
      </c>
      <c r="B52" s="110" t="s">
        <v>480</v>
      </c>
      <c r="C52" s="111">
        <v>0</v>
      </c>
      <c r="D52" s="111"/>
      <c r="E52" s="111">
        <v>10440</v>
      </c>
    </row>
    <row r="53" spans="1:5" ht="28.5" customHeight="1">
      <c r="A53" s="109">
        <v>191</v>
      </c>
      <c r="B53" s="110" t="s">
        <v>481</v>
      </c>
      <c r="C53" s="111">
        <v>0</v>
      </c>
      <c r="D53" s="111"/>
      <c r="E53" s="111">
        <v>529200</v>
      </c>
    </row>
    <row r="54" spans="1:5" ht="28.5" customHeight="1">
      <c r="A54" s="100">
        <v>209</v>
      </c>
      <c r="B54" s="101" t="s">
        <v>478</v>
      </c>
      <c r="C54" s="102">
        <v>0</v>
      </c>
      <c r="D54" s="102"/>
      <c r="E54" s="102">
        <v>979048</v>
      </c>
    </row>
    <row r="55" spans="1:5" ht="45">
      <c r="A55" s="109" t="s">
        <v>366</v>
      </c>
      <c r="B55" s="110" t="s">
        <v>203</v>
      </c>
      <c r="C55" s="111">
        <v>4769781</v>
      </c>
      <c r="D55" s="111">
        <v>0</v>
      </c>
      <c r="E55" s="111">
        <v>5470155</v>
      </c>
    </row>
    <row r="56" spans="1:5" ht="45">
      <c r="A56" s="109" t="s">
        <v>367</v>
      </c>
      <c r="B56" s="110" t="s">
        <v>204</v>
      </c>
      <c r="C56" s="111">
        <v>4769781</v>
      </c>
      <c r="D56" s="111">
        <v>0</v>
      </c>
      <c r="E56" s="111">
        <v>5470155</v>
      </c>
    </row>
    <row r="57" spans="1:5" ht="42.75">
      <c r="A57" s="100" t="s">
        <v>368</v>
      </c>
      <c r="B57" s="101" t="s">
        <v>205</v>
      </c>
      <c r="C57" s="102">
        <v>4769781</v>
      </c>
      <c r="D57" s="102">
        <v>0</v>
      </c>
      <c r="E57" s="102">
        <v>5470155</v>
      </c>
    </row>
    <row r="58" spans="1:5" ht="15.75" customHeight="1">
      <c r="A58" s="109" t="s">
        <v>369</v>
      </c>
      <c r="B58" s="110" t="s">
        <v>329</v>
      </c>
      <c r="C58" s="111">
        <v>0</v>
      </c>
      <c r="D58" s="111">
        <v>0</v>
      </c>
      <c r="E58" s="111">
        <v>0</v>
      </c>
    </row>
    <row r="59" spans="1:5" ht="28.5">
      <c r="A59" s="100" t="s">
        <v>370</v>
      </c>
      <c r="B59" s="101" t="s">
        <v>207</v>
      </c>
      <c r="C59" s="102">
        <v>0</v>
      </c>
      <c r="D59" s="102">
        <v>0</v>
      </c>
      <c r="E59" s="102">
        <v>0</v>
      </c>
    </row>
    <row r="60" spans="1:5" ht="28.5">
      <c r="A60" s="100" t="s">
        <v>371</v>
      </c>
      <c r="B60" s="101" t="s">
        <v>209</v>
      </c>
      <c r="C60" s="102">
        <v>4769781</v>
      </c>
      <c r="D60" s="102">
        <v>0</v>
      </c>
      <c r="E60" s="102">
        <v>6449203</v>
      </c>
    </row>
    <row r="61" spans="1:5" ht="30">
      <c r="A61" s="109" t="s">
        <v>372</v>
      </c>
      <c r="B61" s="110" t="s">
        <v>373</v>
      </c>
      <c r="C61" s="111">
        <v>1870747</v>
      </c>
      <c r="D61" s="111">
        <v>0</v>
      </c>
      <c r="E61" s="111">
        <v>1460747</v>
      </c>
    </row>
    <row r="62" spans="1:5" ht="30">
      <c r="A62" s="109" t="s">
        <v>206</v>
      </c>
      <c r="B62" s="110" t="s">
        <v>210</v>
      </c>
      <c r="C62" s="111">
        <v>2890096</v>
      </c>
      <c r="D62" s="111">
        <v>0</v>
      </c>
      <c r="E62" s="111">
        <v>2748900</v>
      </c>
    </row>
    <row r="63" spans="1:5" ht="15.75" customHeight="1">
      <c r="A63" s="109" t="s">
        <v>208</v>
      </c>
      <c r="B63" s="110" t="s">
        <v>374</v>
      </c>
      <c r="C63" s="111">
        <v>38351206</v>
      </c>
      <c r="D63" s="111">
        <v>0</v>
      </c>
      <c r="E63" s="111">
        <v>38351206</v>
      </c>
    </row>
    <row r="64" spans="1:5" ht="28.5">
      <c r="A64" s="100" t="s">
        <v>348</v>
      </c>
      <c r="B64" s="101" t="s">
        <v>211</v>
      </c>
      <c r="C64" s="102">
        <v>43112049</v>
      </c>
      <c r="D64" s="102">
        <v>0</v>
      </c>
      <c r="E64" s="102">
        <v>42560853</v>
      </c>
    </row>
    <row r="65" spans="1:5" ht="21" customHeight="1">
      <c r="A65" s="106" t="s">
        <v>349</v>
      </c>
      <c r="B65" s="107" t="s">
        <v>212</v>
      </c>
      <c r="C65" s="108">
        <v>1679022521</v>
      </c>
      <c r="D65" s="108">
        <v>0</v>
      </c>
      <c r="E65" s="108">
        <v>1661037232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ySplit="7" topLeftCell="A22" activePane="bottomLeft" state="frozen"/>
      <selection pane="topLeft" activeCell="A1" sqref="A1"/>
      <selection pane="bottomLeft" activeCell="E28" sqref="E28"/>
    </sheetView>
  </sheetViews>
  <sheetFormatPr defaultColWidth="9.00390625" defaultRowHeight="12.75"/>
  <cols>
    <col min="1" max="1" width="8.125" style="0" customWidth="1"/>
    <col min="2" max="2" width="44.25390625" style="0" customWidth="1"/>
    <col min="3" max="3" width="18.00390625" style="0" customWidth="1"/>
    <col min="4" max="4" width="20.125" style="0" customWidth="1"/>
    <col min="5" max="5" width="18.75390625" style="0" customWidth="1"/>
  </cols>
  <sheetData>
    <row r="1" ht="15">
      <c r="E1" s="2" t="s">
        <v>487</v>
      </c>
    </row>
    <row r="3" spans="1:5" ht="15.75">
      <c r="A3" s="187" t="s">
        <v>343</v>
      </c>
      <c r="B3" s="187"/>
      <c r="C3" s="187"/>
      <c r="D3" s="187"/>
      <c r="E3" s="187"/>
    </row>
    <row r="4" spans="1:5" ht="15.75">
      <c r="A4" s="187" t="s">
        <v>475</v>
      </c>
      <c r="B4" s="187"/>
      <c r="C4" s="187"/>
      <c r="D4" s="187"/>
      <c r="E4" s="187"/>
    </row>
    <row r="6" ht="13.5">
      <c r="E6" s="1" t="s">
        <v>237</v>
      </c>
    </row>
    <row r="7" spans="1:5" ht="31.5">
      <c r="A7" s="31" t="s">
        <v>253</v>
      </c>
      <c r="B7" s="31" t="s">
        <v>5</v>
      </c>
      <c r="C7" s="31" t="s">
        <v>153</v>
      </c>
      <c r="D7" s="31" t="s">
        <v>154</v>
      </c>
      <c r="E7" s="31" t="s">
        <v>155</v>
      </c>
    </row>
    <row r="8" spans="1:5" ht="15.75" customHeight="1">
      <c r="A8" s="109" t="s">
        <v>65</v>
      </c>
      <c r="B8" s="110" t="s">
        <v>166</v>
      </c>
      <c r="C8" s="111">
        <v>29500</v>
      </c>
      <c r="D8" s="111">
        <v>0</v>
      </c>
      <c r="E8" s="111">
        <v>13300</v>
      </c>
    </row>
    <row r="9" spans="1:5" ht="28.5">
      <c r="A9" s="100" t="s">
        <v>71</v>
      </c>
      <c r="B9" s="101" t="s">
        <v>167</v>
      </c>
      <c r="C9" s="102">
        <v>29500</v>
      </c>
      <c r="D9" s="102">
        <v>0</v>
      </c>
      <c r="E9" s="102">
        <v>13300</v>
      </c>
    </row>
    <row r="10" spans="1:5" ht="15.75" customHeight="1">
      <c r="A10" s="109" t="s">
        <v>73</v>
      </c>
      <c r="B10" s="110" t="s">
        <v>168</v>
      </c>
      <c r="C10" s="111">
        <v>94308</v>
      </c>
      <c r="D10" s="111">
        <v>0</v>
      </c>
      <c r="E10" s="111">
        <v>62266</v>
      </c>
    </row>
    <row r="11" spans="1:5" ht="15.75" customHeight="1">
      <c r="A11" s="100" t="s">
        <v>169</v>
      </c>
      <c r="B11" s="101" t="s">
        <v>170</v>
      </c>
      <c r="C11" s="102">
        <v>94308</v>
      </c>
      <c r="D11" s="102">
        <v>0</v>
      </c>
      <c r="E11" s="102">
        <v>62266</v>
      </c>
    </row>
    <row r="12" spans="1:5" ht="15.75" customHeight="1">
      <c r="A12" s="100" t="s">
        <v>147</v>
      </c>
      <c r="B12" s="101" t="s">
        <v>171</v>
      </c>
      <c r="C12" s="102">
        <v>123808</v>
      </c>
      <c r="D12" s="102">
        <v>0</v>
      </c>
      <c r="E12" s="102">
        <v>75566</v>
      </c>
    </row>
    <row r="13" spans="1:5" ht="15.75" customHeight="1">
      <c r="A13" s="109" t="s">
        <v>325</v>
      </c>
      <c r="B13" s="110" t="s">
        <v>326</v>
      </c>
      <c r="C13" s="111">
        <v>114749</v>
      </c>
      <c r="D13" s="111">
        <v>0</v>
      </c>
      <c r="E13" s="111">
        <v>0</v>
      </c>
    </row>
    <row r="14" spans="1:5" ht="30">
      <c r="A14" s="109" t="s">
        <v>327</v>
      </c>
      <c r="B14" s="110" t="s">
        <v>328</v>
      </c>
      <c r="C14" s="111">
        <v>114749</v>
      </c>
      <c r="D14" s="111">
        <v>0</v>
      </c>
      <c r="E14" s="111">
        <v>0</v>
      </c>
    </row>
    <row r="15" spans="1:5" ht="28.5">
      <c r="A15" s="100" t="s">
        <v>126</v>
      </c>
      <c r="B15" s="101" t="s">
        <v>184</v>
      </c>
      <c r="C15" s="102">
        <v>114749</v>
      </c>
      <c r="D15" s="102">
        <v>0</v>
      </c>
      <c r="E15" s="102">
        <v>0</v>
      </c>
    </row>
    <row r="16" spans="1:5" ht="15.75" customHeight="1">
      <c r="A16" s="100" t="s">
        <v>89</v>
      </c>
      <c r="B16" s="101" t="s">
        <v>185</v>
      </c>
      <c r="C16" s="102">
        <v>114749</v>
      </c>
      <c r="D16" s="102">
        <v>0</v>
      </c>
      <c r="E16" s="102">
        <v>0</v>
      </c>
    </row>
    <row r="17" spans="1:5" ht="30">
      <c r="A17" s="109" t="s">
        <v>186</v>
      </c>
      <c r="B17" s="110" t="s">
        <v>187</v>
      </c>
      <c r="C17" s="111">
        <v>50032</v>
      </c>
      <c r="D17" s="111">
        <v>0</v>
      </c>
      <c r="E17" s="111">
        <v>50032</v>
      </c>
    </row>
    <row r="18" spans="1:5" ht="28.5">
      <c r="A18" s="100" t="s">
        <v>188</v>
      </c>
      <c r="B18" s="101" t="s">
        <v>189</v>
      </c>
      <c r="C18" s="102">
        <v>50032</v>
      </c>
      <c r="D18" s="102">
        <v>0</v>
      </c>
      <c r="E18" s="102">
        <v>50032</v>
      </c>
    </row>
    <row r="19" spans="1:5" ht="28.5">
      <c r="A19" s="100" t="s">
        <v>194</v>
      </c>
      <c r="B19" s="101" t="s">
        <v>195</v>
      </c>
      <c r="C19" s="102">
        <v>50032</v>
      </c>
      <c r="D19" s="102">
        <v>0</v>
      </c>
      <c r="E19" s="102">
        <v>125598</v>
      </c>
    </row>
    <row r="20" spans="1:5" ht="22.5" customHeight="1">
      <c r="A20" s="29" t="s">
        <v>196</v>
      </c>
      <c r="B20" s="112" t="s">
        <v>197</v>
      </c>
      <c r="C20" s="113">
        <v>288589</v>
      </c>
      <c r="D20" s="113">
        <v>0</v>
      </c>
      <c r="E20" s="113">
        <v>288589</v>
      </c>
    </row>
    <row r="21" spans="1:5" ht="30">
      <c r="A21" s="109" t="s">
        <v>91</v>
      </c>
      <c r="B21" s="110" t="s">
        <v>346</v>
      </c>
      <c r="C21" s="111">
        <v>43338</v>
      </c>
      <c r="D21" s="111">
        <v>0</v>
      </c>
      <c r="E21" s="111">
        <v>43338</v>
      </c>
    </row>
    <row r="22" spans="1:5" ht="15.75" customHeight="1">
      <c r="A22" s="109" t="s">
        <v>347</v>
      </c>
      <c r="B22" s="110" t="s">
        <v>200</v>
      </c>
      <c r="C22" s="111">
        <v>-1521218</v>
      </c>
      <c r="D22" s="111">
        <v>0</v>
      </c>
      <c r="E22" s="111">
        <v>-2849087</v>
      </c>
    </row>
    <row r="23" spans="1:5" ht="15.75" customHeight="1">
      <c r="A23" s="109" t="s">
        <v>92</v>
      </c>
      <c r="B23" s="110" t="s">
        <v>201</v>
      </c>
      <c r="C23" s="111">
        <v>-1327869</v>
      </c>
      <c r="D23" s="111">
        <v>0</v>
      </c>
      <c r="E23" s="111">
        <v>465498</v>
      </c>
    </row>
    <row r="24" spans="1:5" ht="15.75" customHeight="1">
      <c r="A24" s="100" t="s">
        <v>94</v>
      </c>
      <c r="B24" s="101" t="s">
        <v>202</v>
      </c>
      <c r="C24" s="102">
        <v>-2805749</v>
      </c>
      <c r="D24" s="102">
        <v>0</v>
      </c>
      <c r="E24" s="102">
        <v>-2340251</v>
      </c>
    </row>
    <row r="25" spans="1:5" ht="30">
      <c r="A25" s="109" t="s">
        <v>206</v>
      </c>
      <c r="B25" s="110" t="s">
        <v>210</v>
      </c>
      <c r="C25" s="111">
        <v>3094338</v>
      </c>
      <c r="D25" s="111">
        <v>0</v>
      </c>
      <c r="E25" s="111">
        <v>2465849</v>
      </c>
    </row>
    <row r="26" spans="1:5" ht="28.5">
      <c r="A26" s="100" t="s">
        <v>348</v>
      </c>
      <c r="B26" s="101" t="s">
        <v>211</v>
      </c>
      <c r="C26" s="102">
        <v>3094338</v>
      </c>
      <c r="D26" s="102">
        <v>0</v>
      </c>
      <c r="E26" s="102">
        <v>2465849</v>
      </c>
    </row>
    <row r="27" spans="1:5" ht="27" customHeight="1">
      <c r="A27" s="103" t="s">
        <v>349</v>
      </c>
      <c r="B27" s="104" t="s">
        <v>212</v>
      </c>
      <c r="C27" s="105">
        <v>288589</v>
      </c>
      <c r="D27" s="105">
        <v>0</v>
      </c>
      <c r="E27" s="105">
        <v>125598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E39" sqref="E39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7.75390625" style="0" customWidth="1"/>
    <col min="4" max="4" width="18.25390625" style="0" customWidth="1"/>
    <col min="5" max="5" width="18.75390625" style="0" customWidth="1"/>
  </cols>
  <sheetData>
    <row r="1" ht="12" customHeight="1">
      <c r="E1" s="2" t="s">
        <v>489</v>
      </c>
    </row>
    <row r="3" spans="1:5" ht="15.75">
      <c r="A3" s="187" t="s">
        <v>419</v>
      </c>
      <c r="B3" s="187"/>
      <c r="C3" s="187"/>
      <c r="D3" s="187"/>
      <c r="E3" s="187"/>
    </row>
    <row r="4" spans="1:5" ht="15.75">
      <c r="A4" s="187" t="s">
        <v>475</v>
      </c>
      <c r="B4" s="187"/>
      <c r="C4" s="187"/>
      <c r="D4" s="187"/>
      <c r="E4" s="187"/>
    </row>
    <row r="6" ht="13.5">
      <c r="E6" s="1" t="s">
        <v>237</v>
      </c>
    </row>
    <row r="7" spans="1:5" ht="31.5">
      <c r="A7" s="31" t="s">
        <v>253</v>
      </c>
      <c r="B7" s="31" t="s">
        <v>5</v>
      </c>
      <c r="C7" s="31" t="s">
        <v>153</v>
      </c>
      <c r="D7" s="31" t="s">
        <v>154</v>
      </c>
      <c r="E7" s="31" t="s">
        <v>155</v>
      </c>
    </row>
    <row r="8" spans="1:5" ht="30">
      <c r="A8" s="134" t="s">
        <v>109</v>
      </c>
      <c r="B8" s="110" t="s">
        <v>490</v>
      </c>
      <c r="C8" s="111">
        <v>0</v>
      </c>
      <c r="D8" s="111">
        <v>0</v>
      </c>
      <c r="E8" s="111">
        <v>1228277</v>
      </c>
    </row>
    <row r="9" spans="1:5" ht="15">
      <c r="A9" s="109" t="s">
        <v>149</v>
      </c>
      <c r="B9" s="110" t="s">
        <v>430</v>
      </c>
      <c r="C9" s="111">
        <v>175434</v>
      </c>
      <c r="D9" s="111">
        <v>0</v>
      </c>
      <c r="E9" s="111">
        <v>0</v>
      </c>
    </row>
    <row r="10" spans="1:5" ht="14.25">
      <c r="A10" s="100" t="s">
        <v>1</v>
      </c>
      <c r="B10" s="101" t="s">
        <v>158</v>
      </c>
      <c r="C10" s="102">
        <v>175434</v>
      </c>
      <c r="D10" s="102">
        <v>0</v>
      </c>
      <c r="E10" s="102">
        <v>1228277</v>
      </c>
    </row>
    <row r="11" spans="1:5" ht="42.75">
      <c r="A11" s="100" t="s">
        <v>36</v>
      </c>
      <c r="B11" s="101" t="s">
        <v>162</v>
      </c>
      <c r="C11" s="102">
        <v>175434</v>
      </c>
      <c r="D11" s="102">
        <v>0</v>
      </c>
      <c r="E11" s="102">
        <v>1228277</v>
      </c>
    </row>
    <row r="12" spans="1:5" ht="15">
      <c r="A12" s="109" t="s">
        <v>38</v>
      </c>
      <c r="B12" s="110" t="s">
        <v>163</v>
      </c>
      <c r="C12" s="111">
        <v>523967</v>
      </c>
      <c r="D12" s="111">
        <v>0</v>
      </c>
      <c r="E12" s="111">
        <v>179184</v>
      </c>
    </row>
    <row r="13" spans="1:5" ht="14.25">
      <c r="A13" s="100" t="s">
        <v>45</v>
      </c>
      <c r="B13" s="101" t="s">
        <v>164</v>
      </c>
      <c r="C13" s="102">
        <v>523967</v>
      </c>
      <c r="D13" s="102">
        <v>0</v>
      </c>
      <c r="E13" s="102">
        <v>179184</v>
      </c>
    </row>
    <row r="14" spans="1:5" ht="28.5">
      <c r="A14" s="100" t="s">
        <v>58</v>
      </c>
      <c r="B14" s="101" t="s">
        <v>165</v>
      </c>
      <c r="C14" s="102">
        <v>523967</v>
      </c>
      <c r="D14" s="102">
        <v>0</v>
      </c>
      <c r="E14" s="102">
        <v>179184</v>
      </c>
    </row>
    <row r="15" spans="1:5" ht="15">
      <c r="A15" s="109" t="s">
        <v>65</v>
      </c>
      <c r="B15" s="110" t="s">
        <v>166</v>
      </c>
      <c r="C15" s="111">
        <v>97655</v>
      </c>
      <c r="D15" s="111">
        <v>0</v>
      </c>
      <c r="E15" s="111">
        <v>42510</v>
      </c>
    </row>
    <row r="16" spans="1:5" ht="28.5">
      <c r="A16" s="100" t="s">
        <v>71</v>
      </c>
      <c r="B16" s="101" t="s">
        <v>167</v>
      </c>
      <c r="C16" s="102">
        <v>97655</v>
      </c>
      <c r="D16" s="102">
        <v>0</v>
      </c>
      <c r="E16" s="102">
        <v>42510</v>
      </c>
    </row>
    <row r="17" spans="1:5" ht="15">
      <c r="A17" s="109" t="s">
        <v>73</v>
      </c>
      <c r="B17" s="110" t="s">
        <v>168</v>
      </c>
      <c r="C17" s="111">
        <v>27266</v>
      </c>
      <c r="D17" s="111">
        <v>0</v>
      </c>
      <c r="E17" s="111">
        <v>104458</v>
      </c>
    </row>
    <row r="18" spans="1:5" ht="14.25">
      <c r="A18" s="100" t="s">
        <v>169</v>
      </c>
      <c r="B18" s="101" t="s">
        <v>170</v>
      </c>
      <c r="C18" s="102">
        <v>27266</v>
      </c>
      <c r="D18" s="102">
        <v>0</v>
      </c>
      <c r="E18" s="102">
        <v>104458</v>
      </c>
    </row>
    <row r="19" spans="1:5" ht="14.25">
      <c r="A19" s="100" t="s">
        <v>147</v>
      </c>
      <c r="B19" s="101" t="s">
        <v>171</v>
      </c>
      <c r="C19" s="102">
        <v>124921</v>
      </c>
      <c r="D19" s="102">
        <v>0</v>
      </c>
      <c r="E19" s="102">
        <v>146968</v>
      </c>
    </row>
    <row r="20" spans="1:5" ht="45">
      <c r="A20" s="109" t="s">
        <v>177</v>
      </c>
      <c r="B20" s="110" t="s">
        <v>178</v>
      </c>
      <c r="C20" s="111">
        <v>0</v>
      </c>
      <c r="D20" s="111">
        <v>0</v>
      </c>
      <c r="E20" s="111">
        <v>0</v>
      </c>
    </row>
    <row r="21" spans="1:5" ht="60">
      <c r="A21" s="109" t="s">
        <v>179</v>
      </c>
      <c r="B21" s="110" t="s">
        <v>180</v>
      </c>
      <c r="C21" s="111">
        <v>0</v>
      </c>
      <c r="D21" s="111">
        <v>0</v>
      </c>
      <c r="E21" s="111">
        <v>0</v>
      </c>
    </row>
    <row r="22" spans="1:5" ht="45">
      <c r="A22" s="109" t="s">
        <v>431</v>
      </c>
      <c r="B22" s="110" t="s">
        <v>432</v>
      </c>
      <c r="C22" s="111">
        <v>0</v>
      </c>
      <c r="D22" s="111">
        <v>0</v>
      </c>
      <c r="E22" s="111">
        <v>0</v>
      </c>
    </row>
    <row r="23" spans="1:5" ht="28.5">
      <c r="A23" s="100" t="s">
        <v>80</v>
      </c>
      <c r="B23" s="101" t="s">
        <v>181</v>
      </c>
      <c r="C23" s="102">
        <v>0</v>
      </c>
      <c r="D23" s="102">
        <v>0</v>
      </c>
      <c r="E23" s="102">
        <v>0</v>
      </c>
    </row>
    <row r="24" spans="1:5" ht="14.25">
      <c r="A24" s="100" t="s">
        <v>89</v>
      </c>
      <c r="B24" s="101" t="s">
        <v>185</v>
      </c>
      <c r="C24" s="102">
        <v>0</v>
      </c>
      <c r="D24" s="102">
        <v>0</v>
      </c>
      <c r="E24" s="102">
        <v>0</v>
      </c>
    </row>
    <row r="25" spans="1:5" ht="30">
      <c r="A25" s="109" t="s">
        <v>186</v>
      </c>
      <c r="B25" s="110" t="s">
        <v>187</v>
      </c>
      <c r="C25" s="111">
        <v>7027916</v>
      </c>
      <c r="D25" s="111">
        <v>0</v>
      </c>
      <c r="E25" s="111">
        <v>11364181</v>
      </c>
    </row>
    <row r="26" spans="1:5" ht="30">
      <c r="A26" s="109" t="s">
        <v>433</v>
      </c>
      <c r="B26" s="110" t="s">
        <v>434</v>
      </c>
      <c r="C26" s="111">
        <v>608203</v>
      </c>
      <c r="D26" s="111">
        <v>0</v>
      </c>
      <c r="E26" s="111">
        <v>0</v>
      </c>
    </row>
    <row r="27" spans="1:5" ht="42.75">
      <c r="A27" s="100" t="s">
        <v>188</v>
      </c>
      <c r="B27" s="101" t="s">
        <v>189</v>
      </c>
      <c r="C27" s="102">
        <v>7636119</v>
      </c>
      <c r="D27" s="102">
        <v>0</v>
      </c>
      <c r="E27" s="102">
        <v>11364181</v>
      </c>
    </row>
    <row r="28" spans="1:5" ht="15">
      <c r="A28" s="109" t="s">
        <v>190</v>
      </c>
      <c r="B28" s="110" t="s">
        <v>191</v>
      </c>
      <c r="C28" s="111">
        <v>-6588061</v>
      </c>
      <c r="D28" s="111">
        <v>0</v>
      </c>
      <c r="E28" s="111">
        <v>-8737246</v>
      </c>
    </row>
    <row r="29" spans="1:5" ht="28.5">
      <c r="A29" s="100" t="s">
        <v>192</v>
      </c>
      <c r="B29" s="101" t="s">
        <v>193</v>
      </c>
      <c r="C29" s="102">
        <v>-6588061</v>
      </c>
      <c r="D29" s="102">
        <v>0</v>
      </c>
      <c r="E29" s="102">
        <v>-8737246</v>
      </c>
    </row>
    <row r="30" spans="1:5" ht="28.5">
      <c r="A30" s="100" t="s">
        <v>194</v>
      </c>
      <c r="B30" s="101" t="s">
        <v>195</v>
      </c>
      <c r="C30" s="102">
        <v>1048058</v>
      </c>
      <c r="D30" s="102">
        <v>0</v>
      </c>
      <c r="E30" s="102">
        <v>2626935</v>
      </c>
    </row>
    <row r="31" spans="1:5" ht="24" customHeight="1">
      <c r="A31" s="29" t="s">
        <v>196</v>
      </c>
      <c r="B31" s="112" t="s">
        <v>197</v>
      </c>
      <c r="C31" s="113">
        <v>1872380</v>
      </c>
      <c r="D31" s="113">
        <v>0</v>
      </c>
      <c r="E31" s="113">
        <v>4181364</v>
      </c>
    </row>
    <row r="32" spans="1:5" ht="30">
      <c r="A32" s="109" t="s">
        <v>91</v>
      </c>
      <c r="B32" s="110" t="s">
        <v>346</v>
      </c>
      <c r="C32" s="111">
        <v>58429</v>
      </c>
      <c r="D32" s="111">
        <v>0</v>
      </c>
      <c r="E32" s="111">
        <v>58429</v>
      </c>
    </row>
    <row r="33" spans="1:5" ht="15">
      <c r="A33" s="109" t="s">
        <v>347</v>
      </c>
      <c r="B33" s="110" t="s">
        <v>200</v>
      </c>
      <c r="C33" s="111">
        <v>-4789980</v>
      </c>
      <c r="D33" s="111">
        <v>0</v>
      </c>
      <c r="E33" s="111">
        <v>-3242866</v>
      </c>
    </row>
    <row r="34" spans="1:5" ht="15">
      <c r="A34" s="109" t="s">
        <v>92</v>
      </c>
      <c r="B34" s="110" t="s">
        <v>201</v>
      </c>
      <c r="C34" s="111">
        <v>1547114</v>
      </c>
      <c r="D34" s="111">
        <v>0</v>
      </c>
      <c r="E34" s="111">
        <v>2258950</v>
      </c>
    </row>
    <row r="35" spans="1:5" ht="14.25">
      <c r="A35" s="100" t="s">
        <v>94</v>
      </c>
      <c r="B35" s="101" t="s">
        <v>202</v>
      </c>
      <c r="C35" s="102">
        <v>-3184437</v>
      </c>
      <c r="D35" s="102">
        <v>0</v>
      </c>
      <c r="E35" s="102">
        <v>-925487</v>
      </c>
    </row>
    <row r="36" spans="1:5" ht="30">
      <c r="A36" s="109" t="s">
        <v>206</v>
      </c>
      <c r="B36" s="110" t="s">
        <v>210</v>
      </c>
      <c r="C36" s="111">
        <v>5056817</v>
      </c>
      <c r="D36" s="111">
        <v>0</v>
      </c>
      <c r="E36" s="111">
        <v>5106851</v>
      </c>
    </row>
    <row r="37" spans="1:5" ht="28.5">
      <c r="A37" s="100" t="s">
        <v>348</v>
      </c>
      <c r="B37" s="101" t="s">
        <v>211</v>
      </c>
      <c r="C37" s="102">
        <v>5056817</v>
      </c>
      <c r="D37" s="102">
        <v>0</v>
      </c>
      <c r="E37" s="102">
        <v>5106851</v>
      </c>
    </row>
    <row r="38" spans="1:5" ht="22.5" customHeight="1">
      <c r="A38" s="103" t="s">
        <v>349</v>
      </c>
      <c r="B38" s="104" t="s">
        <v>212</v>
      </c>
      <c r="C38" s="105">
        <v>1872380</v>
      </c>
      <c r="D38" s="105">
        <v>0</v>
      </c>
      <c r="E38" s="105">
        <v>4181364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pane ySplit="7" topLeftCell="A31" activePane="bottomLeft" state="frozen"/>
      <selection pane="topLeft" activeCell="A1" sqref="A1"/>
      <selection pane="bottomLeft" activeCell="E36" sqref="E3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9.375" style="0" customWidth="1"/>
    <col min="4" max="5" width="18.375" style="0" customWidth="1"/>
  </cols>
  <sheetData>
    <row r="1" ht="13.5">
      <c r="E1" s="1" t="s">
        <v>482</v>
      </c>
    </row>
    <row r="3" spans="1:5" ht="15.75">
      <c r="A3" s="187" t="s">
        <v>330</v>
      </c>
      <c r="B3" s="187"/>
      <c r="C3" s="187"/>
      <c r="D3" s="187"/>
      <c r="E3" s="187"/>
    </row>
    <row r="4" spans="1:5" ht="15.75">
      <c r="A4" s="187" t="s">
        <v>483</v>
      </c>
      <c r="B4" s="187"/>
      <c r="C4" s="187"/>
      <c r="D4" s="187"/>
      <c r="E4" s="187"/>
    </row>
    <row r="6" ht="13.5">
      <c r="E6" s="1" t="s">
        <v>237</v>
      </c>
    </row>
    <row r="7" spans="1:5" ht="25.5" customHeight="1">
      <c r="A7" s="29" t="s">
        <v>238</v>
      </c>
      <c r="B7" s="29" t="s">
        <v>5</v>
      </c>
      <c r="C7" s="29" t="s">
        <v>153</v>
      </c>
      <c r="D7" s="29" t="s">
        <v>154</v>
      </c>
      <c r="E7" s="29" t="s">
        <v>155</v>
      </c>
    </row>
    <row r="8" spans="1:5" ht="15.75" customHeight="1">
      <c r="A8" s="109" t="s">
        <v>9</v>
      </c>
      <c r="B8" s="110" t="s">
        <v>213</v>
      </c>
      <c r="C8" s="111">
        <v>470500249</v>
      </c>
      <c r="D8" s="111">
        <v>0</v>
      </c>
      <c r="E8" s="111">
        <v>53361297</v>
      </c>
    </row>
    <row r="9" spans="1:5" ht="30">
      <c r="A9" s="109" t="s">
        <v>2</v>
      </c>
      <c r="B9" s="110" t="s">
        <v>214</v>
      </c>
      <c r="C9" s="111">
        <v>1214667</v>
      </c>
      <c r="D9" s="111">
        <v>0</v>
      </c>
      <c r="E9" s="111">
        <v>1092312</v>
      </c>
    </row>
    <row r="10" spans="1:5" ht="30">
      <c r="A10" s="109" t="s">
        <v>3</v>
      </c>
      <c r="B10" s="110" t="s">
        <v>215</v>
      </c>
      <c r="C10" s="111">
        <v>410000</v>
      </c>
      <c r="D10" s="111">
        <v>0</v>
      </c>
      <c r="E10" s="111">
        <v>410000</v>
      </c>
    </row>
    <row r="11" spans="1:5" ht="42.75">
      <c r="A11" s="100" t="s">
        <v>4</v>
      </c>
      <c r="B11" s="101" t="s">
        <v>216</v>
      </c>
      <c r="C11" s="102">
        <v>48674916</v>
      </c>
      <c r="D11" s="102">
        <v>0</v>
      </c>
      <c r="E11" s="102">
        <v>54863609</v>
      </c>
    </row>
    <row r="12" spans="1:5" ht="30">
      <c r="A12" s="109" t="s">
        <v>149</v>
      </c>
      <c r="B12" s="110" t="s">
        <v>217</v>
      </c>
      <c r="C12" s="111">
        <v>138671960</v>
      </c>
      <c r="D12" s="111">
        <v>0</v>
      </c>
      <c r="E12" s="111">
        <v>144723628</v>
      </c>
    </row>
    <row r="13" spans="1:5" ht="30">
      <c r="A13" s="109" t="s">
        <v>14</v>
      </c>
      <c r="B13" s="110" t="s">
        <v>218</v>
      </c>
      <c r="C13" s="111">
        <v>24582533</v>
      </c>
      <c r="D13" s="111">
        <v>0</v>
      </c>
      <c r="E13" s="111">
        <v>20190382</v>
      </c>
    </row>
    <row r="14" spans="1:5" ht="30">
      <c r="A14" s="109" t="s">
        <v>1</v>
      </c>
      <c r="B14" s="110" t="s">
        <v>219</v>
      </c>
      <c r="C14" s="111">
        <v>16252472</v>
      </c>
      <c r="D14" s="111">
        <v>0</v>
      </c>
      <c r="E14" s="111">
        <v>109816618</v>
      </c>
    </row>
    <row r="15" spans="1:5" ht="30">
      <c r="A15" s="109" t="s">
        <v>148</v>
      </c>
      <c r="B15" s="110" t="s">
        <v>220</v>
      </c>
      <c r="C15" s="111">
        <v>1285860</v>
      </c>
      <c r="D15" s="111">
        <v>0</v>
      </c>
      <c r="E15" s="111">
        <v>38572476</v>
      </c>
    </row>
    <row r="16" spans="1:5" ht="28.5">
      <c r="A16" s="100" t="s">
        <v>136</v>
      </c>
      <c r="B16" s="101" t="s">
        <v>221</v>
      </c>
      <c r="C16" s="102">
        <v>180792825</v>
      </c>
      <c r="D16" s="102">
        <v>0</v>
      </c>
      <c r="E16" s="102">
        <v>313303104</v>
      </c>
    </row>
    <row r="17" spans="1:5" ht="15.75" customHeight="1">
      <c r="A17" s="109" t="s">
        <v>151</v>
      </c>
      <c r="B17" s="110" t="s">
        <v>222</v>
      </c>
      <c r="C17" s="111">
        <v>7412073</v>
      </c>
      <c r="D17" s="111">
        <v>0</v>
      </c>
      <c r="E17" s="111">
        <v>7704471</v>
      </c>
    </row>
    <row r="18" spans="1:5" ht="15.75" customHeight="1">
      <c r="A18" s="109" t="s">
        <v>138</v>
      </c>
      <c r="B18" s="110" t="s">
        <v>223</v>
      </c>
      <c r="C18" s="111">
        <v>21120280</v>
      </c>
      <c r="D18" s="111">
        <v>0</v>
      </c>
      <c r="E18" s="111">
        <v>24182289</v>
      </c>
    </row>
    <row r="19" spans="1:5" ht="15.75" customHeight="1">
      <c r="A19" s="109" t="s">
        <v>19</v>
      </c>
      <c r="B19" s="110" t="s">
        <v>224</v>
      </c>
      <c r="C19" s="111">
        <v>464793</v>
      </c>
      <c r="D19" s="111">
        <v>0</v>
      </c>
      <c r="E19" s="111">
        <v>695151</v>
      </c>
    </row>
    <row r="20" spans="1:5" ht="15.75" customHeight="1">
      <c r="A20" s="100" t="s">
        <v>21</v>
      </c>
      <c r="B20" s="101" t="s">
        <v>225</v>
      </c>
      <c r="C20" s="102">
        <v>28997146</v>
      </c>
      <c r="D20" s="102">
        <v>0</v>
      </c>
      <c r="E20" s="102">
        <v>32581911</v>
      </c>
    </row>
    <row r="21" spans="1:5" ht="15.75" customHeight="1">
      <c r="A21" s="109" t="s">
        <v>23</v>
      </c>
      <c r="B21" s="110" t="s">
        <v>226</v>
      </c>
      <c r="C21" s="111">
        <v>22341452</v>
      </c>
      <c r="D21" s="111">
        <v>0</v>
      </c>
      <c r="E21" s="111">
        <v>21051765</v>
      </c>
    </row>
    <row r="22" spans="1:5" ht="15.75" customHeight="1">
      <c r="A22" s="109" t="s">
        <v>25</v>
      </c>
      <c r="B22" s="110" t="s">
        <v>227</v>
      </c>
      <c r="C22" s="111">
        <v>8258253</v>
      </c>
      <c r="D22" s="111">
        <v>0</v>
      </c>
      <c r="E22" s="111">
        <v>6887876</v>
      </c>
    </row>
    <row r="23" spans="1:5" ht="15.75" customHeight="1">
      <c r="A23" s="109" t="s">
        <v>27</v>
      </c>
      <c r="B23" s="110" t="s">
        <v>228</v>
      </c>
      <c r="C23" s="111">
        <v>6630340</v>
      </c>
      <c r="D23" s="111">
        <v>0</v>
      </c>
      <c r="E23" s="111">
        <v>5520403</v>
      </c>
    </row>
    <row r="24" spans="1:5" ht="15.75" customHeight="1">
      <c r="A24" s="100" t="s">
        <v>29</v>
      </c>
      <c r="B24" s="101" t="s">
        <v>229</v>
      </c>
      <c r="C24" s="102">
        <v>37230045</v>
      </c>
      <c r="D24" s="102">
        <v>0</v>
      </c>
      <c r="E24" s="102">
        <v>33460044</v>
      </c>
    </row>
    <row r="25" spans="1:5" ht="15.75" customHeight="1">
      <c r="A25" s="100" t="s">
        <v>31</v>
      </c>
      <c r="B25" s="101" t="s">
        <v>230</v>
      </c>
      <c r="C25" s="102">
        <v>32961839</v>
      </c>
      <c r="D25" s="102">
        <v>0</v>
      </c>
      <c r="E25" s="102">
        <v>96955943</v>
      </c>
    </row>
    <row r="26" spans="1:5" ht="15.75" customHeight="1">
      <c r="A26" s="100" t="s">
        <v>141</v>
      </c>
      <c r="B26" s="101" t="s">
        <v>231</v>
      </c>
      <c r="C26" s="102">
        <v>159687813</v>
      </c>
      <c r="D26" s="102">
        <v>0</v>
      </c>
      <c r="E26" s="102">
        <v>224447358</v>
      </c>
    </row>
    <row r="27" spans="1:5" ht="28.5">
      <c r="A27" s="97" t="s">
        <v>152</v>
      </c>
      <c r="B27" s="98" t="s">
        <v>232</v>
      </c>
      <c r="C27" s="99">
        <v>-29409102</v>
      </c>
      <c r="D27" s="99">
        <v>0</v>
      </c>
      <c r="E27" s="99">
        <v>-19278543</v>
      </c>
    </row>
    <row r="28" spans="1:5" ht="45">
      <c r="A28" s="109" t="s">
        <v>352</v>
      </c>
      <c r="B28" s="110" t="s">
        <v>377</v>
      </c>
      <c r="C28" s="111">
        <v>20000</v>
      </c>
      <c r="D28" s="111">
        <v>0</v>
      </c>
      <c r="E28" s="111">
        <v>141800</v>
      </c>
    </row>
    <row r="29" spans="1:5" ht="30">
      <c r="A29" s="109" t="s">
        <v>36</v>
      </c>
      <c r="B29" s="110" t="s">
        <v>233</v>
      </c>
      <c r="C29" s="111">
        <v>56945</v>
      </c>
      <c r="D29" s="111">
        <v>0</v>
      </c>
      <c r="E29" s="111">
        <v>24984</v>
      </c>
    </row>
    <row r="30" spans="1:5" ht="42.75">
      <c r="A30" s="100" t="s">
        <v>41</v>
      </c>
      <c r="B30" s="101" t="s">
        <v>234</v>
      </c>
      <c r="C30" s="102">
        <v>76945</v>
      </c>
      <c r="D30" s="102">
        <v>0</v>
      </c>
      <c r="E30" s="102">
        <v>166784</v>
      </c>
    </row>
    <row r="31" spans="1:5" ht="30">
      <c r="A31" s="109" t="s">
        <v>43</v>
      </c>
      <c r="B31" s="110" t="s">
        <v>378</v>
      </c>
      <c r="C31" s="111">
        <v>4720000</v>
      </c>
      <c r="D31" s="111">
        <v>0</v>
      </c>
      <c r="E31" s="111">
        <v>0</v>
      </c>
    </row>
    <row r="32" spans="1:5" ht="30">
      <c r="A32" s="109" t="s">
        <v>47</v>
      </c>
      <c r="B32" s="110" t="s">
        <v>379</v>
      </c>
      <c r="C32" s="111">
        <v>264</v>
      </c>
      <c r="D32" s="111">
        <v>0</v>
      </c>
      <c r="E32" s="111">
        <v>1756</v>
      </c>
    </row>
    <row r="33" spans="1:5" ht="28.5">
      <c r="A33" s="100" t="s">
        <v>56</v>
      </c>
      <c r="B33" s="101" t="s">
        <v>376</v>
      </c>
      <c r="C33" s="102">
        <v>4720264</v>
      </c>
      <c r="D33" s="102">
        <v>0</v>
      </c>
      <c r="E33" s="102">
        <v>1756</v>
      </c>
    </row>
    <row r="34" spans="1:5" ht="28.5">
      <c r="A34" s="97" t="s">
        <v>58</v>
      </c>
      <c r="B34" s="98" t="s">
        <v>235</v>
      </c>
      <c r="C34" s="99">
        <v>-4643319</v>
      </c>
      <c r="D34" s="99">
        <v>0</v>
      </c>
      <c r="E34" s="99">
        <v>165028</v>
      </c>
    </row>
    <row r="35" spans="1:5" ht="28.5">
      <c r="A35" s="103" t="s">
        <v>60</v>
      </c>
      <c r="B35" s="104" t="s">
        <v>236</v>
      </c>
      <c r="C35" s="105">
        <v>-34052421</v>
      </c>
      <c r="D35" s="105">
        <v>0</v>
      </c>
      <c r="E35" s="105">
        <v>-19113515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9.125" style="0" customWidth="1"/>
    <col min="4" max="4" width="19.25390625" style="0" customWidth="1"/>
    <col min="5" max="5" width="18.625" style="0" customWidth="1"/>
  </cols>
  <sheetData>
    <row r="1" ht="13.5">
      <c r="E1" s="1" t="s">
        <v>488</v>
      </c>
    </row>
    <row r="3" spans="1:5" ht="14.25">
      <c r="A3" s="151" t="s">
        <v>343</v>
      </c>
      <c r="B3" s="151"/>
      <c r="C3" s="151"/>
      <c r="D3" s="151"/>
      <c r="E3" s="151"/>
    </row>
    <row r="4" spans="1:5" ht="14.25">
      <c r="A4" s="151" t="s">
        <v>483</v>
      </c>
      <c r="B4" s="151"/>
      <c r="C4" s="151"/>
      <c r="D4" s="151"/>
      <c r="E4" s="151"/>
    </row>
    <row r="6" ht="13.5">
      <c r="E6" s="1" t="s">
        <v>237</v>
      </c>
    </row>
    <row r="7" spans="1:5" ht="22.5" customHeight="1">
      <c r="A7" s="29" t="s">
        <v>238</v>
      </c>
      <c r="B7" s="29" t="s">
        <v>5</v>
      </c>
      <c r="C7" s="29" t="s">
        <v>153</v>
      </c>
      <c r="D7" s="29" t="s">
        <v>154</v>
      </c>
      <c r="E7" s="29" t="s">
        <v>155</v>
      </c>
    </row>
    <row r="8" spans="1:5" ht="30">
      <c r="A8" s="109" t="s">
        <v>149</v>
      </c>
      <c r="B8" s="110" t="s">
        <v>217</v>
      </c>
      <c r="C8" s="111">
        <v>34580570</v>
      </c>
      <c r="D8" s="111">
        <v>0</v>
      </c>
      <c r="E8" s="111">
        <v>4436705</v>
      </c>
    </row>
    <row r="9" spans="1:5" ht="30">
      <c r="A9" s="109" t="s">
        <v>14</v>
      </c>
      <c r="B9" s="110" t="s">
        <v>218</v>
      </c>
      <c r="C9" s="111">
        <v>1256694</v>
      </c>
      <c r="D9" s="111">
        <v>0</v>
      </c>
      <c r="E9" s="111">
        <v>2818545</v>
      </c>
    </row>
    <row r="10" spans="1:5" ht="30">
      <c r="A10" s="109" t="s">
        <v>148</v>
      </c>
      <c r="B10" s="110" t="s">
        <v>220</v>
      </c>
      <c r="C10" s="111">
        <v>4596</v>
      </c>
      <c r="D10" s="111">
        <v>0</v>
      </c>
      <c r="E10" s="111">
        <v>677961</v>
      </c>
    </row>
    <row r="11" spans="1:5" ht="28.5">
      <c r="A11" s="100" t="s">
        <v>136</v>
      </c>
      <c r="B11" s="101" t="s">
        <v>221</v>
      </c>
      <c r="C11" s="102">
        <v>35841860</v>
      </c>
      <c r="D11" s="102">
        <v>0</v>
      </c>
      <c r="E11" s="102">
        <v>43933211</v>
      </c>
    </row>
    <row r="12" spans="1:5" ht="15.75" customHeight="1">
      <c r="A12" s="109" t="s">
        <v>151</v>
      </c>
      <c r="B12" s="110" t="s">
        <v>222</v>
      </c>
      <c r="C12" s="111">
        <v>1103081</v>
      </c>
      <c r="D12" s="111">
        <v>0</v>
      </c>
      <c r="E12" s="111">
        <v>1023504</v>
      </c>
    </row>
    <row r="13" spans="1:5" ht="15.75" customHeight="1">
      <c r="A13" s="109" t="s">
        <v>138</v>
      </c>
      <c r="B13" s="110" t="s">
        <v>223</v>
      </c>
      <c r="C13" s="111">
        <v>2027250</v>
      </c>
      <c r="D13" s="111">
        <v>0</v>
      </c>
      <c r="E13" s="111">
        <v>1791210</v>
      </c>
    </row>
    <row r="14" spans="1:5" ht="15.75" customHeight="1">
      <c r="A14" s="100" t="s">
        <v>21</v>
      </c>
      <c r="B14" s="101" t="s">
        <v>225</v>
      </c>
      <c r="C14" s="102">
        <v>3130331</v>
      </c>
      <c r="D14" s="102">
        <v>0</v>
      </c>
      <c r="E14" s="102">
        <v>2814714</v>
      </c>
    </row>
    <row r="15" spans="1:5" ht="15.75" customHeight="1">
      <c r="A15" s="109" t="s">
        <v>23</v>
      </c>
      <c r="B15" s="110" t="s">
        <v>226</v>
      </c>
      <c r="C15" s="111">
        <v>21697908</v>
      </c>
      <c r="D15" s="111">
        <v>0</v>
      </c>
      <c r="E15" s="111">
        <v>25517275</v>
      </c>
    </row>
    <row r="16" spans="1:5" ht="15.75" customHeight="1">
      <c r="A16" s="109" t="s">
        <v>25</v>
      </c>
      <c r="B16" s="110" t="s">
        <v>227</v>
      </c>
      <c r="C16" s="111">
        <v>5307903</v>
      </c>
      <c r="D16" s="111">
        <v>0</v>
      </c>
      <c r="E16" s="111">
        <v>7492843</v>
      </c>
    </row>
    <row r="17" spans="1:5" ht="15.75" customHeight="1">
      <c r="A17" s="109" t="s">
        <v>27</v>
      </c>
      <c r="B17" s="110" t="s">
        <v>228</v>
      </c>
      <c r="C17" s="111">
        <v>6099401</v>
      </c>
      <c r="D17" s="111">
        <v>0</v>
      </c>
      <c r="E17" s="111">
        <v>6270663</v>
      </c>
    </row>
    <row r="18" spans="1:5" ht="15.75" customHeight="1">
      <c r="A18" s="100" t="s">
        <v>29</v>
      </c>
      <c r="B18" s="101" t="s">
        <v>229</v>
      </c>
      <c r="C18" s="102">
        <v>33105212</v>
      </c>
      <c r="D18" s="102">
        <v>0</v>
      </c>
      <c r="E18" s="102">
        <v>39280781</v>
      </c>
    </row>
    <row r="19" spans="1:5" ht="15.75" customHeight="1">
      <c r="A19" s="100" t="s">
        <v>31</v>
      </c>
      <c r="B19" s="101" t="s">
        <v>230</v>
      </c>
      <c r="C19" s="102">
        <v>286401</v>
      </c>
      <c r="D19" s="102">
        <v>0</v>
      </c>
      <c r="E19" s="102">
        <v>44424</v>
      </c>
    </row>
    <row r="20" spans="1:5" ht="15.75" customHeight="1">
      <c r="A20" s="100" t="s">
        <v>141</v>
      </c>
      <c r="B20" s="101" t="s">
        <v>231</v>
      </c>
      <c r="C20" s="102">
        <v>648018</v>
      </c>
      <c r="D20" s="102">
        <v>0</v>
      </c>
      <c r="E20" s="102">
        <v>1328021</v>
      </c>
    </row>
    <row r="21" spans="1:5" ht="28.5">
      <c r="A21" s="97" t="s">
        <v>152</v>
      </c>
      <c r="B21" s="98" t="s">
        <v>232</v>
      </c>
      <c r="C21" s="99">
        <v>-1328102</v>
      </c>
      <c r="D21" s="99">
        <v>0</v>
      </c>
      <c r="E21" s="99">
        <v>465271</v>
      </c>
    </row>
    <row r="22" spans="1:5" ht="30">
      <c r="A22" s="109" t="s">
        <v>36</v>
      </c>
      <c r="B22" s="110" t="s">
        <v>233</v>
      </c>
      <c r="C22" s="111">
        <v>233</v>
      </c>
      <c r="D22" s="111">
        <v>0</v>
      </c>
      <c r="E22" s="111">
        <v>227</v>
      </c>
    </row>
    <row r="23" spans="1:5" ht="42.75">
      <c r="A23" s="100" t="s">
        <v>41</v>
      </c>
      <c r="B23" s="101" t="s">
        <v>234</v>
      </c>
      <c r="C23" s="102">
        <v>233</v>
      </c>
      <c r="D23" s="102">
        <v>0</v>
      </c>
      <c r="E23" s="102">
        <v>227</v>
      </c>
    </row>
    <row r="24" spans="1:5" ht="28.5">
      <c r="A24" s="97" t="s">
        <v>58</v>
      </c>
      <c r="B24" s="98" t="s">
        <v>235</v>
      </c>
      <c r="C24" s="99">
        <v>233</v>
      </c>
      <c r="D24" s="99">
        <v>0</v>
      </c>
      <c r="E24" s="99">
        <v>227</v>
      </c>
    </row>
    <row r="25" spans="1:5" ht="28.5">
      <c r="A25" s="103" t="s">
        <v>60</v>
      </c>
      <c r="B25" s="104" t="s">
        <v>236</v>
      </c>
      <c r="C25" s="105">
        <v>-1327869</v>
      </c>
      <c r="D25" s="105">
        <v>0</v>
      </c>
      <c r="E25" s="105">
        <v>465498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E31" sqref="E31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9.125" style="0" customWidth="1"/>
    <col min="4" max="4" width="17.125" style="0" customWidth="1"/>
    <col min="5" max="5" width="19.25390625" style="0" customWidth="1"/>
  </cols>
  <sheetData>
    <row r="1" ht="12" customHeight="1">
      <c r="E1" s="1" t="s">
        <v>435</v>
      </c>
    </row>
    <row r="3" spans="1:5" ht="14.25">
      <c r="A3" s="151" t="s">
        <v>419</v>
      </c>
      <c r="B3" s="151"/>
      <c r="C3" s="151"/>
      <c r="D3" s="151"/>
      <c r="E3" s="151"/>
    </row>
    <row r="4" spans="1:5" ht="14.25">
      <c r="A4" s="151" t="s">
        <v>345</v>
      </c>
      <c r="B4" s="151"/>
      <c r="C4" s="151"/>
      <c r="D4" s="151"/>
      <c r="E4" s="151"/>
    </row>
    <row r="6" ht="13.5">
      <c r="E6" s="1" t="s">
        <v>237</v>
      </c>
    </row>
    <row r="7" spans="1:5" ht="26.25" customHeight="1">
      <c r="A7" s="29" t="s">
        <v>238</v>
      </c>
      <c r="B7" s="29" t="s">
        <v>5</v>
      </c>
      <c r="C7" s="29" t="s">
        <v>153</v>
      </c>
      <c r="D7" s="29" t="s">
        <v>154</v>
      </c>
      <c r="E7" s="29" t="s">
        <v>155</v>
      </c>
    </row>
    <row r="8" spans="1:5" ht="30">
      <c r="A8" s="109" t="s">
        <v>2</v>
      </c>
      <c r="B8" s="110" t="s">
        <v>214</v>
      </c>
      <c r="C8" s="111">
        <v>14434288</v>
      </c>
      <c r="D8" s="111">
        <v>0</v>
      </c>
      <c r="E8" s="111">
        <v>17639123</v>
      </c>
    </row>
    <row r="9" spans="1:5" ht="42.75">
      <c r="A9" s="100" t="s">
        <v>4</v>
      </c>
      <c r="B9" s="101" t="s">
        <v>216</v>
      </c>
      <c r="C9" s="102">
        <v>14434288</v>
      </c>
      <c r="D9" s="102">
        <v>0</v>
      </c>
      <c r="E9" s="102">
        <v>17639123</v>
      </c>
    </row>
    <row r="10" spans="1:5" ht="30">
      <c r="A10" s="109" t="s">
        <v>149</v>
      </c>
      <c r="B10" s="110" t="s">
        <v>217</v>
      </c>
      <c r="C10" s="111">
        <v>63910239</v>
      </c>
      <c r="D10" s="111">
        <v>0</v>
      </c>
      <c r="E10" s="111">
        <v>67023912</v>
      </c>
    </row>
    <row r="11" spans="1:5" ht="30">
      <c r="A11" s="109" t="s">
        <v>14</v>
      </c>
      <c r="B11" s="110" t="s">
        <v>218</v>
      </c>
      <c r="C11" s="111">
        <v>3368956</v>
      </c>
      <c r="D11" s="111">
        <v>0</v>
      </c>
      <c r="E11" s="111">
        <v>2656371</v>
      </c>
    </row>
    <row r="12" spans="1:5" ht="30">
      <c r="A12" s="109" t="s">
        <v>148</v>
      </c>
      <c r="B12" s="110" t="s">
        <v>220</v>
      </c>
      <c r="C12" s="111">
        <v>234548</v>
      </c>
      <c r="D12" s="111">
        <v>0</v>
      </c>
      <c r="E12" s="111">
        <v>2061706</v>
      </c>
    </row>
    <row r="13" spans="1:5" ht="28.5">
      <c r="A13" s="100" t="s">
        <v>136</v>
      </c>
      <c r="B13" s="101" t="s">
        <v>221</v>
      </c>
      <c r="C13" s="102">
        <v>67513743</v>
      </c>
      <c r="D13" s="102">
        <v>0</v>
      </c>
      <c r="E13" s="102">
        <v>71741989</v>
      </c>
    </row>
    <row r="14" spans="1:5" ht="15">
      <c r="A14" s="109" t="s">
        <v>151</v>
      </c>
      <c r="B14" s="110" t="s">
        <v>222</v>
      </c>
      <c r="C14" s="111">
        <v>17031352</v>
      </c>
      <c r="D14" s="111">
        <v>0</v>
      </c>
      <c r="E14" s="111">
        <v>20081790</v>
      </c>
    </row>
    <row r="15" spans="1:5" ht="15">
      <c r="A15" s="109" t="s">
        <v>138</v>
      </c>
      <c r="B15" s="110" t="s">
        <v>223</v>
      </c>
      <c r="C15" s="111">
        <v>3241755</v>
      </c>
      <c r="D15" s="111">
        <v>0</v>
      </c>
      <c r="E15" s="111">
        <v>3611597</v>
      </c>
    </row>
    <row r="16" spans="1:5" ht="15">
      <c r="A16" s="109" t="s">
        <v>19</v>
      </c>
      <c r="B16" s="110" t="s">
        <v>224</v>
      </c>
      <c r="C16" s="111">
        <v>800000</v>
      </c>
      <c r="D16" s="111">
        <v>0</v>
      </c>
      <c r="E16" s="111">
        <v>0</v>
      </c>
    </row>
    <row r="17" spans="1:5" ht="28.5">
      <c r="A17" s="100" t="s">
        <v>21</v>
      </c>
      <c r="B17" s="101" t="s">
        <v>225</v>
      </c>
      <c r="C17" s="102">
        <v>21073107</v>
      </c>
      <c r="D17" s="102">
        <v>0</v>
      </c>
      <c r="E17" s="102">
        <v>23693387</v>
      </c>
    </row>
    <row r="18" spans="1:5" ht="15">
      <c r="A18" s="109" t="s">
        <v>23</v>
      </c>
      <c r="B18" s="110" t="s">
        <v>226</v>
      </c>
      <c r="C18" s="111">
        <v>47373588</v>
      </c>
      <c r="D18" s="111">
        <v>0</v>
      </c>
      <c r="E18" s="111">
        <v>50892281</v>
      </c>
    </row>
    <row r="19" spans="1:5" ht="15">
      <c r="A19" s="109" t="s">
        <v>25</v>
      </c>
      <c r="B19" s="110" t="s">
        <v>227</v>
      </c>
      <c r="C19" s="111">
        <v>1536778</v>
      </c>
      <c r="D19" s="111">
        <v>0</v>
      </c>
      <c r="E19" s="111">
        <v>942671</v>
      </c>
    </row>
    <row r="20" spans="1:5" ht="15">
      <c r="A20" s="109" t="s">
        <v>27</v>
      </c>
      <c r="B20" s="110" t="s">
        <v>228</v>
      </c>
      <c r="C20" s="111">
        <v>10241743</v>
      </c>
      <c r="D20" s="111">
        <v>0</v>
      </c>
      <c r="E20" s="111">
        <v>8892572</v>
      </c>
    </row>
    <row r="21" spans="1:5" ht="28.5">
      <c r="A21" s="100" t="s">
        <v>29</v>
      </c>
      <c r="B21" s="101" t="s">
        <v>229</v>
      </c>
      <c r="C21" s="102">
        <v>59152109</v>
      </c>
      <c r="D21" s="102">
        <v>0</v>
      </c>
      <c r="E21" s="102">
        <v>60727524</v>
      </c>
    </row>
    <row r="22" spans="1:5" ht="14.25">
      <c r="A22" s="100" t="s">
        <v>31</v>
      </c>
      <c r="B22" s="101" t="s">
        <v>230</v>
      </c>
      <c r="C22" s="102">
        <v>162310</v>
      </c>
      <c r="D22" s="102">
        <v>0</v>
      </c>
      <c r="E22" s="102">
        <v>1460472</v>
      </c>
    </row>
    <row r="23" spans="1:5" ht="14.25">
      <c r="A23" s="100" t="s">
        <v>141</v>
      </c>
      <c r="B23" s="101" t="s">
        <v>231</v>
      </c>
      <c r="C23" s="102">
        <v>14076</v>
      </c>
      <c r="D23" s="102">
        <v>0</v>
      </c>
      <c r="E23" s="102">
        <v>1241270</v>
      </c>
    </row>
    <row r="24" spans="1:5" ht="28.5">
      <c r="A24" s="97" t="s">
        <v>152</v>
      </c>
      <c r="B24" s="98" t="s">
        <v>232</v>
      </c>
      <c r="C24" s="99">
        <v>1546429</v>
      </c>
      <c r="D24" s="99">
        <v>0</v>
      </c>
      <c r="E24" s="99">
        <v>2258459</v>
      </c>
    </row>
    <row r="25" spans="1:5" ht="30">
      <c r="A25" s="109" t="s">
        <v>36</v>
      </c>
      <c r="B25" s="110" t="s">
        <v>233</v>
      </c>
      <c r="C25" s="111">
        <v>685</v>
      </c>
      <c r="D25" s="111">
        <v>0</v>
      </c>
      <c r="E25" s="111">
        <v>491</v>
      </c>
    </row>
    <row r="26" spans="1:5" ht="42.75">
      <c r="A26" s="100" t="s">
        <v>41</v>
      </c>
      <c r="B26" s="101" t="s">
        <v>234</v>
      </c>
      <c r="C26" s="102">
        <v>685</v>
      </c>
      <c r="D26" s="102">
        <v>0</v>
      </c>
      <c r="E26" s="102">
        <v>491</v>
      </c>
    </row>
    <row r="27" spans="1:5" ht="30">
      <c r="A27" s="109" t="s">
        <v>118</v>
      </c>
      <c r="B27" s="110" t="s">
        <v>375</v>
      </c>
      <c r="C27" s="111">
        <v>0</v>
      </c>
      <c r="D27" s="111">
        <v>0</v>
      </c>
      <c r="E27" s="111">
        <v>0</v>
      </c>
    </row>
    <row r="28" spans="1:5" ht="28.5">
      <c r="A28" s="100" t="s">
        <v>56</v>
      </c>
      <c r="B28" s="101" t="s">
        <v>376</v>
      </c>
      <c r="C28" s="102">
        <v>0</v>
      </c>
      <c r="D28" s="102">
        <v>0</v>
      </c>
      <c r="E28" s="102">
        <v>0</v>
      </c>
    </row>
    <row r="29" spans="1:5" ht="28.5">
      <c r="A29" s="97" t="s">
        <v>58</v>
      </c>
      <c r="B29" s="98" t="s">
        <v>235</v>
      </c>
      <c r="C29" s="99">
        <v>685</v>
      </c>
      <c r="D29" s="99">
        <v>0</v>
      </c>
      <c r="E29" s="99">
        <v>491</v>
      </c>
    </row>
    <row r="30" spans="1:5" ht="28.5">
      <c r="A30" s="103" t="s">
        <v>60</v>
      </c>
      <c r="B30" s="104" t="s">
        <v>236</v>
      </c>
      <c r="C30" s="105">
        <v>1547114</v>
      </c>
      <c r="D30" s="105">
        <v>0</v>
      </c>
      <c r="E30" s="105">
        <v>2258950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pane ySplit="7" topLeftCell="A59" activePane="bottomLeft" state="frozen"/>
      <selection pane="topLeft" activeCell="A1" sqref="A1"/>
      <selection pane="bottomLeft" activeCell="C59" sqref="C59"/>
    </sheetView>
  </sheetViews>
  <sheetFormatPr defaultColWidth="9.00390625" defaultRowHeight="12.75"/>
  <cols>
    <col min="1" max="1" width="8.125" style="0" customWidth="1"/>
    <col min="2" max="2" width="51.875" style="0" customWidth="1"/>
    <col min="3" max="3" width="18.125" style="0" customWidth="1"/>
    <col min="4" max="4" width="19.75390625" style="0" customWidth="1"/>
    <col min="5" max="5" width="19.125" style="0" customWidth="1"/>
    <col min="6" max="6" width="10.875" style="0" bestFit="1" customWidth="1"/>
  </cols>
  <sheetData>
    <row r="1" ht="13.5">
      <c r="E1" s="1" t="s">
        <v>443</v>
      </c>
    </row>
    <row r="3" spans="1:5" ht="14.25">
      <c r="A3" s="151" t="s">
        <v>330</v>
      </c>
      <c r="B3" s="151"/>
      <c r="C3" s="151"/>
      <c r="D3" s="151"/>
      <c r="E3" s="151"/>
    </row>
    <row r="4" spans="1:5" ht="14.25">
      <c r="A4" s="151" t="s">
        <v>444</v>
      </c>
      <c r="B4" s="151"/>
      <c r="C4" s="151"/>
      <c r="D4" s="151"/>
      <c r="E4" s="151"/>
    </row>
    <row r="6" ht="15">
      <c r="E6" s="2" t="s">
        <v>237</v>
      </c>
    </row>
    <row r="7" spans="1:5" ht="29.25" customHeight="1">
      <c r="A7" s="123" t="s">
        <v>238</v>
      </c>
      <c r="B7" s="123" t="s">
        <v>5</v>
      </c>
      <c r="C7" s="29" t="s">
        <v>6</v>
      </c>
      <c r="D7" s="29" t="s">
        <v>7</v>
      </c>
      <c r="E7" s="29" t="s">
        <v>239</v>
      </c>
    </row>
    <row r="8" spans="1:5" ht="30">
      <c r="A8" s="109" t="s">
        <v>9</v>
      </c>
      <c r="B8" s="110" t="s">
        <v>106</v>
      </c>
      <c r="C8" s="111">
        <v>62792905</v>
      </c>
      <c r="D8" s="111">
        <v>65609299</v>
      </c>
      <c r="E8" s="111">
        <v>65609299</v>
      </c>
    </row>
    <row r="9" spans="1:5" ht="30">
      <c r="A9" s="109" t="s">
        <v>2</v>
      </c>
      <c r="B9" s="110" t="s">
        <v>107</v>
      </c>
      <c r="C9" s="111">
        <v>39346300</v>
      </c>
      <c r="D9" s="111">
        <v>39834867</v>
      </c>
      <c r="E9" s="111">
        <v>39834867</v>
      </c>
    </row>
    <row r="10" spans="1:5" ht="30">
      <c r="A10" s="109" t="s">
        <v>3</v>
      </c>
      <c r="B10" s="110" t="s">
        <v>108</v>
      </c>
      <c r="C10" s="111">
        <v>28516546</v>
      </c>
      <c r="D10" s="111">
        <v>29432351</v>
      </c>
      <c r="E10" s="111">
        <v>29432351</v>
      </c>
    </row>
    <row r="11" spans="1:5" ht="30">
      <c r="A11" s="109" t="s">
        <v>4</v>
      </c>
      <c r="B11" s="110" t="s">
        <v>399</v>
      </c>
      <c r="C11" s="111">
        <v>1968670</v>
      </c>
      <c r="D11" s="111">
        <v>2035670</v>
      </c>
      <c r="E11" s="111">
        <v>2035670</v>
      </c>
    </row>
    <row r="12" spans="1:5" ht="30">
      <c r="A12" s="109" t="s">
        <v>109</v>
      </c>
      <c r="B12" s="110" t="s">
        <v>110</v>
      </c>
      <c r="C12" s="111">
        <v>0</v>
      </c>
      <c r="D12" s="111">
        <v>7627150</v>
      </c>
      <c r="E12" s="111">
        <v>7627150</v>
      </c>
    </row>
    <row r="13" spans="1:5" ht="24" customHeight="1">
      <c r="A13" s="134" t="s">
        <v>111</v>
      </c>
      <c r="B13" s="110" t="s">
        <v>445</v>
      </c>
      <c r="C13" s="111">
        <v>0</v>
      </c>
      <c r="D13" s="111">
        <v>184291</v>
      </c>
      <c r="E13" s="111">
        <v>184291</v>
      </c>
    </row>
    <row r="14" spans="1:5" ht="28.5">
      <c r="A14" s="100" t="s">
        <v>12</v>
      </c>
      <c r="B14" s="101" t="s">
        <v>112</v>
      </c>
      <c r="C14" s="102">
        <f>SUM(C8:C13)</f>
        <v>132624421</v>
      </c>
      <c r="D14" s="102">
        <f>SUM(D8:D13)</f>
        <v>144723628</v>
      </c>
      <c r="E14" s="102">
        <f>SUM(E8:E13)</f>
        <v>144723628</v>
      </c>
    </row>
    <row r="15" spans="1:5" ht="28.5">
      <c r="A15" s="100" t="s">
        <v>41</v>
      </c>
      <c r="B15" s="101" t="s">
        <v>113</v>
      </c>
      <c r="C15" s="102">
        <v>27308838</v>
      </c>
      <c r="D15" s="102">
        <v>20165456</v>
      </c>
      <c r="E15" s="102">
        <v>20160382</v>
      </c>
    </row>
    <row r="16" spans="1:5" ht="18" customHeight="1">
      <c r="A16" s="109" t="s">
        <v>45</v>
      </c>
      <c r="B16" s="110" t="s">
        <v>114</v>
      </c>
      <c r="C16" s="111">
        <v>0</v>
      </c>
      <c r="D16" s="111">
        <v>0</v>
      </c>
      <c r="E16" s="111">
        <v>0</v>
      </c>
    </row>
    <row r="17" spans="1:5" ht="21" customHeight="1">
      <c r="A17" s="109" t="s">
        <v>115</v>
      </c>
      <c r="B17" s="110" t="s">
        <v>116</v>
      </c>
      <c r="C17" s="111">
        <v>0</v>
      </c>
      <c r="D17" s="111">
        <v>0</v>
      </c>
      <c r="E17" s="111">
        <v>4695700</v>
      </c>
    </row>
    <row r="18" spans="1:5" ht="18" customHeight="1">
      <c r="A18" s="109" t="s">
        <v>51</v>
      </c>
      <c r="B18" s="110" t="s">
        <v>117</v>
      </c>
      <c r="C18" s="111">
        <v>0</v>
      </c>
      <c r="D18" s="111">
        <v>0</v>
      </c>
      <c r="E18" s="111">
        <v>15464682</v>
      </c>
    </row>
    <row r="19" spans="1:5" ht="18" customHeight="1">
      <c r="A19" s="109" t="s">
        <v>53</v>
      </c>
      <c r="B19" s="110" t="s">
        <v>400</v>
      </c>
      <c r="C19" s="111">
        <v>0</v>
      </c>
      <c r="D19" s="111">
        <v>0</v>
      </c>
      <c r="E19" s="111">
        <v>0</v>
      </c>
    </row>
    <row r="20" spans="1:5" ht="28.5">
      <c r="A20" s="97" t="s">
        <v>58</v>
      </c>
      <c r="B20" s="98" t="s">
        <v>119</v>
      </c>
      <c r="C20" s="99">
        <f>C15+C14</f>
        <v>159933259</v>
      </c>
      <c r="D20" s="99">
        <f>D15+D14</f>
        <v>164889084</v>
      </c>
      <c r="E20" s="99">
        <f>E15+E14</f>
        <v>164884010</v>
      </c>
    </row>
    <row r="21" spans="1:5" ht="15">
      <c r="A21" s="109" t="s">
        <v>60</v>
      </c>
      <c r="B21" s="110" t="s">
        <v>401</v>
      </c>
      <c r="C21" s="111">
        <v>0</v>
      </c>
      <c r="D21" s="111">
        <v>0</v>
      </c>
      <c r="E21" s="111">
        <v>0</v>
      </c>
    </row>
    <row r="22" spans="1:5" ht="30">
      <c r="A22" s="109" t="s">
        <v>120</v>
      </c>
      <c r="B22" s="110" t="s">
        <v>121</v>
      </c>
      <c r="C22" s="111">
        <v>0</v>
      </c>
      <c r="D22" s="111">
        <v>109816618</v>
      </c>
      <c r="E22" s="111">
        <v>109816618</v>
      </c>
    </row>
    <row r="23" spans="1:6" ht="31.5" customHeight="1">
      <c r="A23" s="109">
        <v>71</v>
      </c>
      <c r="B23" s="110" t="s">
        <v>447</v>
      </c>
      <c r="C23" s="111">
        <v>0</v>
      </c>
      <c r="D23" s="111">
        <v>0</v>
      </c>
      <c r="E23" s="111">
        <v>93866873</v>
      </c>
      <c r="F23" s="69"/>
    </row>
    <row r="24" spans="1:5" ht="18.75" customHeight="1">
      <c r="A24" s="109">
        <v>72</v>
      </c>
      <c r="B24" s="110" t="s">
        <v>446</v>
      </c>
      <c r="C24" s="111">
        <v>0</v>
      </c>
      <c r="D24" s="111">
        <v>0</v>
      </c>
      <c r="E24" s="111">
        <v>15000918</v>
      </c>
    </row>
    <row r="25" spans="1:5" ht="18" customHeight="1">
      <c r="A25" s="109" t="s">
        <v>364</v>
      </c>
      <c r="B25" s="110" t="s">
        <v>402</v>
      </c>
      <c r="C25" s="111">
        <v>0</v>
      </c>
      <c r="D25" s="111">
        <v>0</v>
      </c>
      <c r="E25" s="111">
        <v>948827</v>
      </c>
    </row>
    <row r="26" spans="1:5" ht="28.5">
      <c r="A26" s="97" t="s">
        <v>122</v>
      </c>
      <c r="B26" s="98" t="s">
        <v>123</v>
      </c>
      <c r="C26" s="99">
        <v>0</v>
      </c>
      <c r="D26" s="99">
        <v>109816618</v>
      </c>
      <c r="E26" s="99">
        <v>109816618</v>
      </c>
    </row>
    <row r="27" spans="1:5" ht="18" customHeight="1">
      <c r="A27" s="109">
        <v>108</v>
      </c>
      <c r="B27" s="110" t="s">
        <v>403</v>
      </c>
      <c r="C27" s="111">
        <v>3000000</v>
      </c>
      <c r="D27" s="111">
        <v>3000000</v>
      </c>
      <c r="E27" s="111">
        <v>2354001</v>
      </c>
    </row>
    <row r="28" spans="1:5" ht="18" customHeight="1">
      <c r="A28" s="109">
        <v>110</v>
      </c>
      <c r="B28" s="110" t="s">
        <v>124</v>
      </c>
      <c r="C28" s="111">
        <v>0</v>
      </c>
      <c r="D28" s="111">
        <v>0</v>
      </c>
      <c r="E28" s="111">
        <v>2354001</v>
      </c>
    </row>
    <row r="29" spans="1:5" ht="18" customHeight="1">
      <c r="A29" s="109">
        <v>115</v>
      </c>
      <c r="B29" s="110" t="s">
        <v>404</v>
      </c>
      <c r="C29" s="111">
        <v>20000000</v>
      </c>
      <c r="D29" s="111">
        <v>35487000</v>
      </c>
      <c r="E29" s="111">
        <v>35486477</v>
      </c>
    </row>
    <row r="30" spans="1:5" ht="30">
      <c r="A30" s="109">
        <v>122</v>
      </c>
      <c r="B30" s="110" t="s">
        <v>405</v>
      </c>
      <c r="C30" s="111">
        <v>0</v>
      </c>
      <c r="D30" s="111">
        <v>0</v>
      </c>
      <c r="E30" s="111">
        <v>35486477</v>
      </c>
    </row>
    <row r="31" spans="1:5" ht="18" customHeight="1">
      <c r="A31" s="109">
        <v>142</v>
      </c>
      <c r="B31" s="110" t="s">
        <v>406</v>
      </c>
      <c r="C31" s="111">
        <v>3000000</v>
      </c>
      <c r="D31" s="111">
        <v>3580000</v>
      </c>
      <c r="E31" s="111">
        <v>3575737</v>
      </c>
    </row>
    <row r="32" spans="1:5" ht="30">
      <c r="A32" s="109">
        <v>144</v>
      </c>
      <c r="B32" s="110" t="s">
        <v>125</v>
      </c>
      <c r="C32" s="111">
        <v>0</v>
      </c>
      <c r="D32" s="111">
        <v>0</v>
      </c>
      <c r="E32" s="111">
        <v>3575737</v>
      </c>
    </row>
    <row r="33" spans="1:5" ht="30">
      <c r="A33" s="109">
        <v>147</v>
      </c>
      <c r="B33" s="110" t="s">
        <v>407</v>
      </c>
      <c r="C33" s="111">
        <v>1500000</v>
      </c>
      <c r="D33" s="111">
        <v>0</v>
      </c>
      <c r="E33" s="111">
        <v>0</v>
      </c>
    </row>
    <row r="34" spans="1:5" ht="30">
      <c r="A34" s="109">
        <v>164</v>
      </c>
      <c r="B34" s="110" t="s">
        <v>408</v>
      </c>
      <c r="C34" s="111">
        <v>24500000</v>
      </c>
      <c r="D34" s="111">
        <v>39067000</v>
      </c>
      <c r="E34" s="111">
        <v>39062214</v>
      </c>
    </row>
    <row r="35" spans="1:5" ht="18.75" customHeight="1">
      <c r="A35" s="109">
        <v>165</v>
      </c>
      <c r="B35" s="110" t="s">
        <v>409</v>
      </c>
      <c r="C35" s="111">
        <v>0</v>
      </c>
      <c r="D35" s="111">
        <v>1565000</v>
      </c>
      <c r="E35" s="111">
        <v>1564870</v>
      </c>
    </row>
    <row r="36" spans="1:5" ht="28.5">
      <c r="A36" s="97">
        <v>184</v>
      </c>
      <c r="B36" s="98" t="s">
        <v>410</v>
      </c>
      <c r="C36" s="99">
        <v>27500000</v>
      </c>
      <c r="D36" s="99">
        <v>43632000</v>
      </c>
      <c r="E36" s="99">
        <v>42981085</v>
      </c>
    </row>
    <row r="37" spans="1:5" ht="18" customHeight="1">
      <c r="A37" s="109">
        <v>186</v>
      </c>
      <c r="B37" s="110" t="s">
        <v>412</v>
      </c>
      <c r="C37" s="111">
        <v>325984</v>
      </c>
      <c r="D37" s="111">
        <v>525984</v>
      </c>
      <c r="E37" s="111">
        <v>525425</v>
      </c>
    </row>
    <row r="38" spans="1:5" ht="18" customHeight="1">
      <c r="A38" s="109">
        <v>189</v>
      </c>
      <c r="B38" s="110" t="s">
        <v>413</v>
      </c>
      <c r="C38" s="111">
        <v>0</v>
      </c>
      <c r="D38" s="111">
        <v>746000</v>
      </c>
      <c r="E38" s="111">
        <v>566886</v>
      </c>
    </row>
    <row r="39" spans="1:5" ht="18" customHeight="1">
      <c r="A39" s="109">
        <v>190</v>
      </c>
      <c r="B39" s="110" t="s">
        <v>127</v>
      </c>
      <c r="C39" s="111">
        <v>0</v>
      </c>
      <c r="D39" s="111">
        <v>0</v>
      </c>
      <c r="E39" s="111">
        <v>566886</v>
      </c>
    </row>
    <row r="40" spans="1:5" ht="18" customHeight="1">
      <c r="A40" s="109">
        <v>191</v>
      </c>
      <c r="B40" s="110" t="s">
        <v>448</v>
      </c>
      <c r="C40" s="111">
        <v>0</v>
      </c>
      <c r="D40" s="111">
        <v>2281000</v>
      </c>
      <c r="E40" s="111">
        <v>2280747</v>
      </c>
    </row>
    <row r="41" spans="1:5" ht="30">
      <c r="A41" s="109">
        <v>196</v>
      </c>
      <c r="B41" s="110" t="s">
        <v>129</v>
      </c>
      <c r="C41" s="111">
        <v>0</v>
      </c>
      <c r="D41" s="111">
        <v>0</v>
      </c>
      <c r="E41" s="111">
        <v>2280747</v>
      </c>
    </row>
    <row r="42" spans="1:5" ht="18" customHeight="1">
      <c r="A42" s="109">
        <v>199</v>
      </c>
      <c r="B42" s="110" t="s">
        <v>130</v>
      </c>
      <c r="C42" s="111">
        <v>88016</v>
      </c>
      <c r="D42" s="111">
        <v>88016</v>
      </c>
      <c r="E42" s="111">
        <v>233357</v>
      </c>
    </row>
    <row r="43" spans="1:5" ht="18" customHeight="1">
      <c r="A43" s="109">
        <v>200</v>
      </c>
      <c r="B43" s="110" t="s">
        <v>131</v>
      </c>
      <c r="C43" s="111">
        <v>0</v>
      </c>
      <c r="D43" s="111">
        <v>0</v>
      </c>
      <c r="E43" s="111">
        <v>0</v>
      </c>
    </row>
    <row r="44" spans="1:5" ht="30">
      <c r="A44" s="109">
        <v>201</v>
      </c>
      <c r="B44" s="110" t="s">
        <v>449</v>
      </c>
      <c r="C44" s="111">
        <v>0</v>
      </c>
      <c r="D44" s="111">
        <v>142000</v>
      </c>
      <c r="E44" s="111">
        <v>141800</v>
      </c>
    </row>
    <row r="45" spans="1:5" ht="30">
      <c r="A45" s="109">
        <v>204</v>
      </c>
      <c r="B45" s="110" t="s">
        <v>450</v>
      </c>
      <c r="C45" s="111">
        <v>0</v>
      </c>
      <c r="D45" s="111">
        <v>25000</v>
      </c>
      <c r="E45" s="111">
        <v>24984</v>
      </c>
    </row>
    <row r="46" spans="1:5" ht="30">
      <c r="A46" s="109">
        <v>207</v>
      </c>
      <c r="B46" s="110" t="s">
        <v>451</v>
      </c>
      <c r="C46" s="111">
        <v>0</v>
      </c>
      <c r="D46" s="111">
        <v>167000</v>
      </c>
      <c r="E46" s="111">
        <v>166784</v>
      </c>
    </row>
    <row r="47" spans="1:5" ht="18" customHeight="1">
      <c r="A47" s="109">
        <v>217</v>
      </c>
      <c r="B47" s="135" t="s">
        <v>452</v>
      </c>
      <c r="C47" s="111">
        <v>0</v>
      </c>
      <c r="D47" s="111">
        <v>188000</v>
      </c>
      <c r="E47" s="111">
        <v>166784</v>
      </c>
    </row>
    <row r="48" spans="1:5" ht="18" customHeight="1">
      <c r="A48" s="109">
        <v>219</v>
      </c>
      <c r="B48" s="110" t="s">
        <v>414</v>
      </c>
      <c r="C48" s="111">
        <v>0</v>
      </c>
      <c r="D48" s="111">
        <v>0</v>
      </c>
      <c r="E48" s="111">
        <v>0</v>
      </c>
    </row>
    <row r="49" spans="1:5" ht="33" customHeight="1">
      <c r="A49" s="97">
        <v>220</v>
      </c>
      <c r="B49" s="98" t="s">
        <v>453</v>
      </c>
      <c r="C49" s="99">
        <v>414000</v>
      </c>
      <c r="D49" s="99">
        <v>1715000</v>
      </c>
      <c r="E49" s="99">
        <v>1679529</v>
      </c>
    </row>
    <row r="50" spans="1:5" ht="24.75" customHeight="1">
      <c r="A50" s="109">
        <v>225</v>
      </c>
      <c r="B50" s="110" t="s">
        <v>457</v>
      </c>
      <c r="C50" s="111">
        <v>0</v>
      </c>
      <c r="D50" s="111">
        <v>197000</v>
      </c>
      <c r="E50" s="111">
        <v>196850</v>
      </c>
    </row>
    <row r="51" spans="1:5" ht="33" customHeight="1">
      <c r="A51" s="97">
        <v>229</v>
      </c>
      <c r="B51" s="98" t="s">
        <v>458</v>
      </c>
      <c r="C51" s="99">
        <v>0</v>
      </c>
      <c r="D51" s="99">
        <v>197000</v>
      </c>
      <c r="E51" s="99">
        <v>196850</v>
      </c>
    </row>
    <row r="52" spans="1:5" ht="26.25" customHeight="1">
      <c r="A52" s="109">
        <v>243</v>
      </c>
      <c r="B52" s="110" t="s">
        <v>455</v>
      </c>
      <c r="C52" s="111">
        <v>0</v>
      </c>
      <c r="D52" s="111">
        <v>30000</v>
      </c>
      <c r="E52" s="111">
        <v>30000</v>
      </c>
    </row>
    <row r="53" spans="1:5" ht="18" customHeight="1">
      <c r="A53" s="109">
        <v>251</v>
      </c>
      <c r="B53" s="110" t="s">
        <v>456</v>
      </c>
      <c r="C53" s="111">
        <v>0</v>
      </c>
      <c r="D53" s="111">
        <v>0</v>
      </c>
      <c r="E53" s="111">
        <v>30000</v>
      </c>
    </row>
    <row r="54" spans="1:5" ht="28.5">
      <c r="A54" s="97">
        <v>255</v>
      </c>
      <c r="B54" s="98" t="s">
        <v>454</v>
      </c>
      <c r="C54" s="99">
        <v>0</v>
      </c>
      <c r="D54" s="99">
        <v>30000</v>
      </c>
      <c r="E54" s="99">
        <v>30000</v>
      </c>
    </row>
    <row r="55" spans="1:5" ht="28.5">
      <c r="A55" s="103" t="s">
        <v>397</v>
      </c>
      <c r="B55" s="104" t="s">
        <v>398</v>
      </c>
      <c r="C55" s="105">
        <v>187847259</v>
      </c>
      <c r="D55" s="105">
        <v>320279702</v>
      </c>
      <c r="E55" s="105">
        <v>319588092</v>
      </c>
    </row>
    <row r="56" spans="1:5" ht="30">
      <c r="A56" s="109" t="s">
        <v>136</v>
      </c>
      <c r="B56" s="110" t="s">
        <v>137</v>
      </c>
      <c r="C56" s="111">
        <v>10837341</v>
      </c>
      <c r="D56" s="111">
        <v>11936220</v>
      </c>
      <c r="E56" s="111">
        <v>11936220</v>
      </c>
    </row>
    <row r="57" spans="1:5" ht="18" customHeight="1">
      <c r="A57" s="109" t="s">
        <v>138</v>
      </c>
      <c r="B57" s="110" t="s">
        <v>139</v>
      </c>
      <c r="C57" s="111">
        <v>10837341</v>
      </c>
      <c r="D57" s="111">
        <v>11936220</v>
      </c>
      <c r="E57" s="111">
        <v>11936220</v>
      </c>
    </row>
    <row r="58" spans="1:5" ht="18" customHeight="1">
      <c r="A58" s="109" t="s">
        <v>17</v>
      </c>
      <c r="B58" s="110" t="s">
        <v>140</v>
      </c>
      <c r="C58" s="111">
        <v>0</v>
      </c>
      <c r="D58" s="111">
        <v>5470155</v>
      </c>
      <c r="E58" s="111">
        <v>5470155</v>
      </c>
    </row>
    <row r="59" spans="1:5" ht="28.5">
      <c r="A59" s="97" t="s">
        <v>141</v>
      </c>
      <c r="B59" s="98" t="s">
        <v>142</v>
      </c>
      <c r="C59" s="99">
        <v>10837341</v>
      </c>
      <c r="D59" s="99">
        <v>17406375</v>
      </c>
      <c r="E59" s="99">
        <v>17406375</v>
      </c>
    </row>
    <row r="60" spans="1:5" ht="25.5" customHeight="1">
      <c r="A60" s="103" t="s">
        <v>41</v>
      </c>
      <c r="B60" s="104" t="s">
        <v>143</v>
      </c>
      <c r="C60" s="105">
        <v>10837341</v>
      </c>
      <c r="D60" s="105">
        <v>17406375</v>
      </c>
      <c r="E60" s="105">
        <f>E59</f>
        <v>17406375</v>
      </c>
    </row>
    <row r="61" spans="1:5" ht="25.5" customHeight="1">
      <c r="A61" s="152" t="s">
        <v>241</v>
      </c>
      <c r="B61" s="152"/>
      <c r="C61" s="124">
        <f>C55+C60</f>
        <v>198684600</v>
      </c>
      <c r="D61" s="124">
        <f>D55+D60</f>
        <v>337686077</v>
      </c>
      <c r="E61" s="124">
        <f>E55+E60</f>
        <v>336994467</v>
      </c>
    </row>
  </sheetData>
  <sheetProtection/>
  <mergeCells count="3">
    <mergeCell ref="A3:E3"/>
    <mergeCell ref="A4:E4"/>
    <mergeCell ref="A61:B61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ySplit="7" topLeftCell="A18" activePane="bottomLeft" state="frozen"/>
      <selection pane="topLeft" activeCell="A1" sqref="A1"/>
      <selection pane="bottomLeft" activeCell="B22" sqref="B22"/>
    </sheetView>
  </sheetViews>
  <sheetFormatPr defaultColWidth="9.00390625" defaultRowHeight="12.75"/>
  <cols>
    <col min="1" max="1" width="8.125" style="0" customWidth="1"/>
    <col min="2" max="2" width="54.875" style="0" customWidth="1"/>
    <col min="3" max="3" width="17.125" style="0" customWidth="1"/>
    <col min="4" max="4" width="18.75390625" style="0" customWidth="1"/>
    <col min="5" max="5" width="17.875" style="0" customWidth="1"/>
  </cols>
  <sheetData>
    <row r="1" ht="13.5">
      <c r="E1" s="1" t="s">
        <v>484</v>
      </c>
    </row>
    <row r="3" spans="1:5" ht="14.25">
      <c r="A3" s="151" t="s">
        <v>343</v>
      </c>
      <c r="B3" s="151"/>
      <c r="C3" s="151"/>
      <c r="D3" s="151"/>
      <c r="E3" s="151"/>
    </row>
    <row r="4" spans="1:5" ht="14.25">
      <c r="A4" s="151" t="s">
        <v>444</v>
      </c>
      <c r="B4" s="151"/>
      <c r="C4" s="151"/>
      <c r="D4" s="151"/>
      <c r="E4" s="151"/>
    </row>
    <row r="6" ht="15">
      <c r="E6" s="2" t="s">
        <v>237</v>
      </c>
    </row>
    <row r="7" spans="1:5" ht="31.5" customHeight="1">
      <c r="A7" s="20" t="s">
        <v>238</v>
      </c>
      <c r="B7" s="20" t="s">
        <v>5</v>
      </c>
      <c r="C7" s="21" t="s">
        <v>6</v>
      </c>
      <c r="D7" s="21" t="s">
        <v>7</v>
      </c>
      <c r="E7" s="21" t="s">
        <v>239</v>
      </c>
    </row>
    <row r="8" spans="1:5" ht="30">
      <c r="A8" s="109" t="s">
        <v>41</v>
      </c>
      <c r="B8" s="110" t="s">
        <v>113</v>
      </c>
      <c r="C8" s="111">
        <v>0</v>
      </c>
      <c r="D8" s="111">
        <v>2818545</v>
      </c>
      <c r="E8" s="111">
        <v>2818545</v>
      </c>
    </row>
    <row r="9" spans="1:5" ht="18" customHeight="1">
      <c r="A9" s="109" t="s">
        <v>49</v>
      </c>
      <c r="B9" s="110" t="s">
        <v>389</v>
      </c>
      <c r="C9" s="111">
        <v>0</v>
      </c>
      <c r="D9" s="111">
        <v>0</v>
      </c>
      <c r="E9" s="111">
        <v>2818545</v>
      </c>
    </row>
    <row r="10" spans="1:5" ht="28.5">
      <c r="A10" s="97" t="s">
        <v>58</v>
      </c>
      <c r="B10" s="98" t="s">
        <v>119</v>
      </c>
      <c r="C10" s="99">
        <v>0</v>
      </c>
      <c r="D10" s="99">
        <v>2818545</v>
      </c>
      <c r="E10" s="99">
        <v>2818545</v>
      </c>
    </row>
    <row r="11" spans="1:5" ht="30">
      <c r="A11" s="109" t="s">
        <v>390</v>
      </c>
      <c r="B11" s="110" t="s">
        <v>391</v>
      </c>
      <c r="C11" s="111">
        <v>0</v>
      </c>
      <c r="D11" s="111">
        <v>0</v>
      </c>
      <c r="E11" s="111">
        <v>227</v>
      </c>
    </row>
    <row r="12" spans="1:5" ht="30">
      <c r="A12" s="109" t="s">
        <v>392</v>
      </c>
      <c r="B12" s="110" t="s">
        <v>393</v>
      </c>
      <c r="C12" s="111">
        <v>0</v>
      </c>
      <c r="D12" s="111">
        <v>0</v>
      </c>
      <c r="E12" s="111">
        <v>227</v>
      </c>
    </row>
    <row r="13" spans="1:5" ht="28.5" customHeight="1">
      <c r="A13" s="109" t="s">
        <v>394</v>
      </c>
      <c r="B13" s="110" t="s">
        <v>395</v>
      </c>
      <c r="C13" s="111">
        <v>0</v>
      </c>
      <c r="D13" s="111">
        <v>10000</v>
      </c>
      <c r="E13" s="111">
        <v>3766</v>
      </c>
    </row>
    <row r="14" spans="1:5" ht="33" customHeight="1">
      <c r="A14" s="97" t="s">
        <v>366</v>
      </c>
      <c r="B14" s="98" t="s">
        <v>396</v>
      </c>
      <c r="C14" s="99">
        <v>0</v>
      </c>
      <c r="D14" s="99">
        <v>10000</v>
      </c>
      <c r="E14" s="99">
        <v>3993</v>
      </c>
    </row>
    <row r="15" spans="1:5" ht="28.5">
      <c r="A15" s="29" t="s">
        <v>397</v>
      </c>
      <c r="B15" s="112" t="s">
        <v>398</v>
      </c>
      <c r="C15" s="113">
        <v>0</v>
      </c>
      <c r="D15" s="113">
        <v>2828545</v>
      </c>
      <c r="E15" s="113">
        <v>2822538</v>
      </c>
    </row>
    <row r="16" spans="1:5" ht="21.75" customHeight="1">
      <c r="A16" s="109" t="s">
        <v>136</v>
      </c>
      <c r="B16" s="110" t="s">
        <v>137</v>
      </c>
      <c r="C16" s="111">
        <v>0</v>
      </c>
      <c r="D16" s="111">
        <v>1434327</v>
      </c>
      <c r="E16" s="111">
        <v>1434327</v>
      </c>
    </row>
    <row r="17" spans="1:5" ht="21.75" customHeight="1">
      <c r="A17" s="109" t="s">
        <v>138</v>
      </c>
      <c r="B17" s="110" t="s">
        <v>139</v>
      </c>
      <c r="C17" s="111">
        <v>0</v>
      </c>
      <c r="D17" s="111">
        <v>1434327</v>
      </c>
      <c r="E17" s="111">
        <v>1434327</v>
      </c>
    </row>
    <row r="18" spans="1:5" ht="21.75" customHeight="1">
      <c r="A18" s="109" t="s">
        <v>21</v>
      </c>
      <c r="B18" s="110" t="s">
        <v>322</v>
      </c>
      <c r="C18" s="111">
        <v>33159200</v>
      </c>
      <c r="D18" s="111">
        <v>40436705</v>
      </c>
      <c r="E18" s="111">
        <v>40436705</v>
      </c>
    </row>
    <row r="19" spans="1:5" ht="21.75" customHeight="1">
      <c r="A19" s="120" t="s">
        <v>141</v>
      </c>
      <c r="B19" s="121" t="s">
        <v>142</v>
      </c>
      <c r="C19" s="122">
        <f>C17+C18</f>
        <v>33159200</v>
      </c>
      <c r="D19" s="122">
        <f>D17+D18</f>
        <v>41871032</v>
      </c>
      <c r="E19" s="122">
        <f>E17+E18</f>
        <v>41871032</v>
      </c>
    </row>
    <row r="20" spans="1:5" ht="21.75" customHeight="1">
      <c r="A20" s="29" t="s">
        <v>41</v>
      </c>
      <c r="B20" s="112" t="s">
        <v>143</v>
      </c>
      <c r="C20" s="113">
        <f>C19</f>
        <v>33159200</v>
      </c>
      <c r="D20" s="113">
        <f>D19</f>
        <v>41871032</v>
      </c>
      <c r="E20" s="113">
        <f>E19</f>
        <v>41871032</v>
      </c>
    </row>
    <row r="21" spans="1:5" ht="21.75" customHeight="1">
      <c r="A21" s="153" t="s">
        <v>241</v>
      </c>
      <c r="B21" s="153"/>
      <c r="C21" s="22">
        <f>C15+C20</f>
        <v>33159200</v>
      </c>
      <c r="D21" s="22">
        <f>D15+D20</f>
        <v>44699577</v>
      </c>
      <c r="E21" s="22">
        <f>E15+E20</f>
        <v>44693570</v>
      </c>
    </row>
  </sheetData>
  <sheetProtection/>
  <mergeCells count="3">
    <mergeCell ref="A3:E3"/>
    <mergeCell ref="A4:E4"/>
    <mergeCell ref="A21:B21"/>
  </mergeCells>
  <printOptions horizontalCentered="1"/>
  <pageMargins left="0.35433070866141736" right="0.35433070866141736" top="0.7874015748031497" bottom="0.984251968503937" header="0.5118110236220472" footer="0.5118110236220472"/>
  <pageSetup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pane ySplit="7" topLeftCell="A2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8.125" style="0" customWidth="1"/>
    <col min="2" max="2" width="51.125" style="0" customWidth="1"/>
    <col min="3" max="3" width="16.625" style="0" customWidth="1"/>
    <col min="4" max="4" width="15.375" style="0" customWidth="1"/>
    <col min="5" max="5" width="17.875" style="0" customWidth="1"/>
  </cols>
  <sheetData>
    <row r="1" ht="13.5">
      <c r="E1" s="1" t="s">
        <v>420</v>
      </c>
    </row>
    <row r="3" spans="1:5" ht="14.25">
      <c r="A3" s="151" t="s">
        <v>419</v>
      </c>
      <c r="B3" s="151"/>
      <c r="C3" s="151"/>
      <c r="D3" s="151"/>
      <c r="E3" s="151"/>
    </row>
    <row r="4" spans="1:5" ht="14.25">
      <c r="A4" s="151" t="s">
        <v>344</v>
      </c>
      <c r="B4" s="151"/>
      <c r="C4" s="151"/>
      <c r="D4" s="151"/>
      <c r="E4" s="151"/>
    </row>
    <row r="6" ht="15">
      <c r="E6" s="2" t="s">
        <v>237</v>
      </c>
    </row>
    <row r="7" spans="1:5" ht="28.5">
      <c r="A7" s="20" t="s">
        <v>238</v>
      </c>
      <c r="B7" s="20" t="s">
        <v>5</v>
      </c>
      <c r="C7" s="21" t="s">
        <v>6</v>
      </c>
      <c r="D7" s="21" t="s">
        <v>7</v>
      </c>
      <c r="E7" s="21" t="s">
        <v>239</v>
      </c>
    </row>
    <row r="8" spans="1:5" ht="30">
      <c r="A8" s="109" t="s">
        <v>41</v>
      </c>
      <c r="B8" s="110" t="s">
        <v>113</v>
      </c>
      <c r="C8" s="111">
        <v>2500000</v>
      </c>
      <c r="D8" s="111">
        <v>2656000</v>
      </c>
      <c r="E8" s="111">
        <v>2656371</v>
      </c>
    </row>
    <row r="9" spans="1:5" ht="31.5" customHeight="1">
      <c r="A9" s="109" t="s">
        <v>47</v>
      </c>
      <c r="B9" s="110" t="s">
        <v>415</v>
      </c>
      <c r="C9" s="111">
        <v>0</v>
      </c>
      <c r="D9" s="111">
        <v>0</v>
      </c>
      <c r="E9" s="111">
        <v>0</v>
      </c>
    </row>
    <row r="10" spans="1:5" ht="18" customHeight="1">
      <c r="A10" s="109" t="s">
        <v>51</v>
      </c>
      <c r="B10" s="110" t="s">
        <v>117</v>
      </c>
      <c r="C10" s="111">
        <v>0</v>
      </c>
      <c r="D10" s="111">
        <v>0</v>
      </c>
      <c r="E10" s="111">
        <v>2145867</v>
      </c>
    </row>
    <row r="11" spans="1:5" ht="30">
      <c r="A11" s="109" t="s">
        <v>118</v>
      </c>
      <c r="B11" s="110" t="s">
        <v>416</v>
      </c>
      <c r="C11" s="111">
        <v>0</v>
      </c>
      <c r="D11" s="111">
        <v>0</v>
      </c>
      <c r="E11" s="111">
        <v>510504</v>
      </c>
    </row>
    <row r="12" spans="1:5" ht="28.5">
      <c r="A12" s="97" t="s">
        <v>58</v>
      </c>
      <c r="B12" s="98" t="s">
        <v>119</v>
      </c>
      <c r="C12" s="99">
        <v>2500000</v>
      </c>
      <c r="D12" s="99">
        <v>2656000</v>
      </c>
      <c r="E12" s="99">
        <v>2656371</v>
      </c>
    </row>
    <row r="13" spans="1:5" ht="18" customHeight="1">
      <c r="A13" s="109" t="s">
        <v>411</v>
      </c>
      <c r="B13" s="110" t="s">
        <v>412</v>
      </c>
      <c r="C13" s="111">
        <v>9326373</v>
      </c>
      <c r="D13" s="111">
        <v>12910000</v>
      </c>
      <c r="E13" s="111">
        <v>12909296</v>
      </c>
    </row>
    <row r="14" spans="1:5" ht="18" customHeight="1">
      <c r="A14" s="109" t="s">
        <v>98</v>
      </c>
      <c r="B14" s="110" t="s">
        <v>413</v>
      </c>
      <c r="C14" s="111">
        <v>0</v>
      </c>
      <c r="D14" s="111">
        <v>0</v>
      </c>
      <c r="E14" s="111">
        <v>0</v>
      </c>
    </row>
    <row r="15" spans="1:5" ht="18" customHeight="1">
      <c r="A15" s="109" t="s">
        <v>128</v>
      </c>
      <c r="B15" s="110" t="s">
        <v>127</v>
      </c>
      <c r="C15" s="111">
        <v>0</v>
      </c>
      <c r="D15" s="111">
        <v>0</v>
      </c>
      <c r="E15" s="111">
        <v>0</v>
      </c>
    </row>
    <row r="16" spans="1:5" ht="18" customHeight="1">
      <c r="A16" s="109" t="s">
        <v>417</v>
      </c>
      <c r="B16" s="110" t="s">
        <v>418</v>
      </c>
      <c r="C16" s="111">
        <v>3138000</v>
      </c>
      <c r="D16" s="111">
        <v>4730000</v>
      </c>
      <c r="E16" s="111">
        <v>4729827</v>
      </c>
    </row>
    <row r="17" spans="1:5" ht="18" customHeight="1">
      <c r="A17" s="109" t="s">
        <v>103</v>
      </c>
      <c r="B17" s="110" t="s">
        <v>130</v>
      </c>
      <c r="C17" s="111">
        <v>3234970</v>
      </c>
      <c r="D17" s="111">
        <v>4668000</v>
      </c>
      <c r="E17" s="111">
        <v>4667185</v>
      </c>
    </row>
    <row r="18" spans="1:5" ht="30">
      <c r="A18" s="109" t="s">
        <v>390</v>
      </c>
      <c r="B18" s="110" t="s">
        <v>391</v>
      </c>
      <c r="C18" s="111">
        <v>0</v>
      </c>
      <c r="D18" s="111">
        <v>500</v>
      </c>
      <c r="E18" s="111">
        <v>491</v>
      </c>
    </row>
    <row r="19" spans="1:5" ht="30">
      <c r="A19" s="109" t="s">
        <v>392</v>
      </c>
      <c r="B19" s="110" t="s">
        <v>393</v>
      </c>
      <c r="C19" s="111">
        <v>0</v>
      </c>
      <c r="D19" s="111">
        <v>500</v>
      </c>
      <c r="E19" s="111">
        <v>685</v>
      </c>
    </row>
    <row r="20" spans="1:5" ht="18" customHeight="1">
      <c r="A20" s="109" t="s">
        <v>394</v>
      </c>
      <c r="B20" s="110" t="s">
        <v>395</v>
      </c>
      <c r="C20" s="111">
        <v>0</v>
      </c>
      <c r="D20" s="111">
        <v>69000</v>
      </c>
      <c r="E20" s="111">
        <v>68830</v>
      </c>
    </row>
    <row r="21" spans="1:5" ht="28.5" customHeight="1">
      <c r="A21" s="97" t="s">
        <v>366</v>
      </c>
      <c r="B21" s="98" t="s">
        <v>396</v>
      </c>
      <c r="C21" s="99">
        <v>15699343</v>
      </c>
      <c r="D21" s="99">
        <v>22377500</v>
      </c>
      <c r="E21" s="99">
        <v>22375629</v>
      </c>
    </row>
    <row r="22" spans="1:5" ht="28.5">
      <c r="A22" s="29" t="s">
        <v>397</v>
      </c>
      <c r="B22" s="112" t="s">
        <v>398</v>
      </c>
      <c r="C22" s="113">
        <v>18199343</v>
      </c>
      <c r="D22" s="113">
        <v>25033500</v>
      </c>
      <c r="E22" s="113">
        <v>25032000</v>
      </c>
    </row>
    <row r="23" spans="1:5" ht="30">
      <c r="A23" s="109" t="s">
        <v>136</v>
      </c>
      <c r="B23" s="110" t="s">
        <v>137</v>
      </c>
      <c r="C23" s="111">
        <v>0</v>
      </c>
      <c r="D23" s="111">
        <v>486191</v>
      </c>
      <c r="E23" s="111">
        <v>486191</v>
      </c>
    </row>
    <row r="24" spans="1:5" ht="18" customHeight="1">
      <c r="A24" s="109" t="s">
        <v>138</v>
      </c>
      <c r="B24" s="110" t="s">
        <v>139</v>
      </c>
      <c r="C24" s="111">
        <v>0</v>
      </c>
      <c r="D24" s="111">
        <v>486191</v>
      </c>
      <c r="E24" s="111">
        <v>486191</v>
      </c>
    </row>
    <row r="25" spans="1:5" ht="18" customHeight="1">
      <c r="A25" s="109" t="s">
        <v>21</v>
      </c>
      <c r="B25" s="110" t="s">
        <v>322</v>
      </c>
      <c r="C25" s="111">
        <v>65963659</v>
      </c>
      <c r="D25" s="111">
        <v>67023912</v>
      </c>
      <c r="E25" s="111">
        <v>67023912</v>
      </c>
    </row>
    <row r="26" spans="1:5" ht="28.5">
      <c r="A26" s="97" t="s">
        <v>141</v>
      </c>
      <c r="B26" s="98" t="s">
        <v>142</v>
      </c>
      <c r="C26" s="99">
        <f>SUM(C24:C25)</f>
        <v>65963659</v>
      </c>
      <c r="D26" s="99">
        <f>SUM(D24:D25)</f>
        <v>67510103</v>
      </c>
      <c r="E26" s="99">
        <f>SUM(E24:E25)</f>
        <v>67510103</v>
      </c>
    </row>
    <row r="27" spans="1:5" ht="25.5" customHeight="1">
      <c r="A27" s="29" t="s">
        <v>41</v>
      </c>
      <c r="B27" s="112" t="s">
        <v>143</v>
      </c>
      <c r="C27" s="113">
        <f>C26</f>
        <v>65963659</v>
      </c>
      <c r="D27" s="113">
        <f>D26</f>
        <v>67510103</v>
      </c>
      <c r="E27" s="113">
        <f>E26</f>
        <v>67510103</v>
      </c>
    </row>
    <row r="28" spans="1:5" ht="24" customHeight="1">
      <c r="A28" s="153" t="s">
        <v>241</v>
      </c>
      <c r="B28" s="153"/>
      <c r="C28" s="22">
        <f>C22+C27</f>
        <v>84163002</v>
      </c>
      <c r="D28" s="22">
        <f>D22+D27</f>
        <v>92543603</v>
      </c>
      <c r="E28" s="22">
        <f>E22+E27</f>
        <v>92542103</v>
      </c>
    </row>
  </sheetData>
  <sheetProtection/>
  <mergeCells count="3">
    <mergeCell ref="A3:E3"/>
    <mergeCell ref="A4:E4"/>
    <mergeCell ref="A28:B28"/>
  </mergeCell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8" topLeftCell="A76" activePane="bottomLeft" state="frozen"/>
      <selection pane="topLeft" activeCell="A1" sqref="A1"/>
      <selection pane="bottomLeft" activeCell="E83" sqref="E83"/>
    </sheetView>
  </sheetViews>
  <sheetFormatPr defaultColWidth="9.00390625" defaultRowHeight="12.75"/>
  <cols>
    <col min="1" max="1" width="8.125" style="0" customWidth="1"/>
    <col min="2" max="2" width="68.00390625" style="0" customWidth="1"/>
    <col min="3" max="3" width="15.125" style="0" customWidth="1"/>
    <col min="4" max="4" width="14.875" style="0" customWidth="1"/>
    <col min="5" max="5" width="18.125" style="0" customWidth="1"/>
  </cols>
  <sheetData>
    <row r="1" ht="13.5">
      <c r="E1" s="1" t="s">
        <v>459</v>
      </c>
    </row>
    <row r="2" ht="9" customHeight="1"/>
    <row r="3" spans="1:6" ht="14.25">
      <c r="A3" s="151" t="s">
        <v>330</v>
      </c>
      <c r="B3" s="151"/>
      <c r="C3" s="151"/>
      <c r="D3" s="151"/>
      <c r="E3" s="151"/>
      <c r="F3" s="151"/>
    </row>
    <row r="4" spans="1:6" ht="14.25">
      <c r="A4" s="151" t="s">
        <v>460</v>
      </c>
      <c r="B4" s="151"/>
      <c r="C4" s="151"/>
      <c r="D4" s="151"/>
      <c r="E4" s="151"/>
      <c r="F4" s="151"/>
    </row>
    <row r="5" ht="9" customHeight="1"/>
    <row r="6" ht="4.5" customHeight="1"/>
    <row r="7" ht="15">
      <c r="E7" s="2" t="s">
        <v>237</v>
      </c>
    </row>
    <row r="8" spans="1:5" ht="27.75" customHeight="1">
      <c r="A8" s="20" t="s">
        <v>238</v>
      </c>
      <c r="B8" s="20" t="s">
        <v>5</v>
      </c>
      <c r="C8" s="21" t="s">
        <v>6</v>
      </c>
      <c r="D8" s="21" t="s">
        <v>7</v>
      </c>
      <c r="E8" s="21" t="s">
        <v>239</v>
      </c>
    </row>
    <row r="9" spans="1:5" ht="18" customHeight="1">
      <c r="A9" s="4" t="s">
        <v>9</v>
      </c>
      <c r="B9" s="5" t="s">
        <v>10</v>
      </c>
      <c r="C9" s="6">
        <v>24963000</v>
      </c>
      <c r="D9" s="6">
        <v>20934000</v>
      </c>
      <c r="E9" s="6">
        <v>20933962</v>
      </c>
    </row>
    <row r="10" spans="1:5" ht="18" customHeight="1">
      <c r="A10" s="4" t="s">
        <v>2</v>
      </c>
      <c r="B10" s="5" t="s">
        <v>11</v>
      </c>
      <c r="C10" s="6">
        <v>0</v>
      </c>
      <c r="D10" s="6">
        <v>36720</v>
      </c>
      <c r="E10" s="6">
        <v>36720</v>
      </c>
    </row>
    <row r="11" spans="1:5" ht="18" customHeight="1">
      <c r="A11" s="4" t="s">
        <v>12</v>
      </c>
      <c r="B11" s="5" t="s">
        <v>13</v>
      </c>
      <c r="C11" s="6">
        <v>324000</v>
      </c>
      <c r="D11" s="6">
        <v>324000</v>
      </c>
      <c r="E11" s="6">
        <v>316000</v>
      </c>
    </row>
    <row r="12" spans="1:5" ht="18" customHeight="1">
      <c r="A12" s="4" t="s">
        <v>14</v>
      </c>
      <c r="B12" s="5" t="s">
        <v>15</v>
      </c>
      <c r="C12" s="6">
        <v>0</v>
      </c>
      <c r="D12" s="6">
        <v>0</v>
      </c>
      <c r="E12" s="6">
        <v>0</v>
      </c>
    </row>
    <row r="13" spans="1:5" ht="18" customHeight="1">
      <c r="A13" s="4" t="s">
        <v>1</v>
      </c>
      <c r="B13" s="5" t="s">
        <v>16</v>
      </c>
      <c r="C13" s="6">
        <v>0</v>
      </c>
      <c r="D13" s="6">
        <v>36000</v>
      </c>
      <c r="E13" s="6">
        <v>36000</v>
      </c>
    </row>
    <row r="14" spans="1:5" ht="18" customHeight="1">
      <c r="A14" s="4">
        <v>13</v>
      </c>
      <c r="B14" s="5" t="s">
        <v>461</v>
      </c>
      <c r="C14" s="6">
        <v>0</v>
      </c>
      <c r="D14" s="6">
        <v>540000</v>
      </c>
      <c r="E14" s="6">
        <v>508661</v>
      </c>
    </row>
    <row r="15" spans="1:5" ht="18" customHeight="1">
      <c r="A15" s="7" t="s">
        <v>17</v>
      </c>
      <c r="B15" s="8" t="s">
        <v>18</v>
      </c>
      <c r="C15" s="9">
        <f>SUM(C9:C14)</f>
        <v>25287000</v>
      </c>
      <c r="D15" s="9">
        <f>SUM(D9:D14)</f>
        <v>21870720</v>
      </c>
      <c r="E15" s="9">
        <f>SUM(E9:E14)</f>
        <v>21831343</v>
      </c>
    </row>
    <row r="16" spans="1:5" ht="18" customHeight="1">
      <c r="A16" s="4" t="s">
        <v>19</v>
      </c>
      <c r="B16" s="5" t="s">
        <v>20</v>
      </c>
      <c r="C16" s="6">
        <v>5636000</v>
      </c>
      <c r="D16" s="6">
        <v>5641000</v>
      </c>
      <c r="E16" s="6">
        <v>5617300</v>
      </c>
    </row>
    <row r="17" spans="1:5" ht="32.25" customHeight="1">
      <c r="A17" s="4" t="s">
        <v>21</v>
      </c>
      <c r="B17" s="5" t="s">
        <v>22</v>
      </c>
      <c r="C17" s="6">
        <v>0</v>
      </c>
      <c r="D17" s="6">
        <v>308000</v>
      </c>
      <c r="E17" s="6">
        <v>306700</v>
      </c>
    </row>
    <row r="18" spans="1:5" ht="18" customHeight="1">
      <c r="A18" s="4" t="s">
        <v>23</v>
      </c>
      <c r="B18" s="5" t="s">
        <v>24</v>
      </c>
      <c r="C18" s="6">
        <v>0</v>
      </c>
      <c r="D18" s="6">
        <v>104000</v>
      </c>
      <c r="E18" s="6">
        <v>103215</v>
      </c>
    </row>
    <row r="19" spans="1:5" ht="18" customHeight="1">
      <c r="A19" s="7" t="s">
        <v>25</v>
      </c>
      <c r="B19" s="8" t="s">
        <v>26</v>
      </c>
      <c r="C19" s="9">
        <f>SUM(C16:C17)</f>
        <v>5636000</v>
      </c>
      <c r="D19" s="9">
        <f>SUM(D16:D18)</f>
        <v>6053000</v>
      </c>
      <c r="E19" s="9">
        <f>SUM(E16:E18)</f>
        <v>6027215</v>
      </c>
    </row>
    <row r="20" spans="1:5" ht="18" customHeight="1">
      <c r="A20" s="10" t="s">
        <v>27</v>
      </c>
      <c r="B20" s="11" t="s">
        <v>28</v>
      </c>
      <c r="C20" s="12">
        <f>C19+C15</f>
        <v>30923000</v>
      </c>
      <c r="D20" s="12">
        <f>D19+D15</f>
        <v>27923720</v>
      </c>
      <c r="E20" s="12">
        <f>E19+E15</f>
        <v>27858558</v>
      </c>
    </row>
    <row r="21" spans="1:5" ht="18" customHeight="1">
      <c r="A21" s="10" t="s">
        <v>29</v>
      </c>
      <c r="B21" s="11" t="s">
        <v>30</v>
      </c>
      <c r="C21" s="12">
        <v>6077678</v>
      </c>
      <c r="D21" s="12">
        <v>5743678</v>
      </c>
      <c r="E21" s="12">
        <v>5742682</v>
      </c>
    </row>
    <row r="22" spans="1:5" ht="18" customHeight="1">
      <c r="A22" s="4" t="s">
        <v>31</v>
      </c>
      <c r="B22" s="5" t="s">
        <v>32</v>
      </c>
      <c r="C22" s="6">
        <v>0</v>
      </c>
      <c r="D22" s="6">
        <v>0</v>
      </c>
      <c r="E22" s="6">
        <v>5038278</v>
      </c>
    </row>
    <row r="23" spans="1:5" ht="18" customHeight="1">
      <c r="A23" s="4">
        <v>24</v>
      </c>
      <c r="B23" s="5" t="s">
        <v>34</v>
      </c>
      <c r="C23" s="6">
        <v>0</v>
      </c>
      <c r="D23" s="6">
        <v>0</v>
      </c>
      <c r="E23" s="6">
        <v>213236</v>
      </c>
    </row>
    <row r="24" spans="1:5" ht="18" customHeight="1">
      <c r="A24" s="4">
        <v>25</v>
      </c>
      <c r="B24" s="5" t="s">
        <v>35</v>
      </c>
      <c r="C24" s="6">
        <v>0</v>
      </c>
      <c r="D24" s="6">
        <v>0</v>
      </c>
      <c r="E24" s="6">
        <v>126534</v>
      </c>
    </row>
    <row r="25" spans="1:5" ht="18" customHeight="1">
      <c r="A25" s="4">
        <v>27</v>
      </c>
      <c r="B25" s="5" t="s">
        <v>37</v>
      </c>
      <c r="C25" s="6">
        <v>0</v>
      </c>
      <c r="D25" s="6">
        <v>0</v>
      </c>
      <c r="E25" s="6">
        <v>364634</v>
      </c>
    </row>
    <row r="26" spans="1:5" ht="18" customHeight="1">
      <c r="A26" s="4">
        <v>28</v>
      </c>
      <c r="B26" s="5" t="s">
        <v>39</v>
      </c>
      <c r="C26" s="6">
        <v>246000</v>
      </c>
      <c r="D26" s="6">
        <v>1446000</v>
      </c>
      <c r="E26" s="6">
        <v>1439415</v>
      </c>
    </row>
    <row r="27" spans="1:5" ht="18" customHeight="1">
      <c r="A27" s="4">
        <v>29</v>
      </c>
      <c r="B27" s="5" t="s">
        <v>40</v>
      </c>
      <c r="C27" s="6">
        <v>7930000</v>
      </c>
      <c r="D27" s="6">
        <v>6266000</v>
      </c>
      <c r="E27" s="6">
        <v>6265056</v>
      </c>
    </row>
    <row r="28" spans="1:5" ht="18" customHeight="1">
      <c r="A28" s="4">
        <v>31</v>
      </c>
      <c r="B28" s="8" t="s">
        <v>42</v>
      </c>
      <c r="C28" s="9">
        <f>SUM(C26:C27)</f>
        <v>8176000</v>
      </c>
      <c r="D28" s="9">
        <f>SUM(D26:D27)</f>
        <v>7712000</v>
      </c>
      <c r="E28" s="9">
        <f>SUM(E26:E27)</f>
        <v>7704471</v>
      </c>
    </row>
    <row r="29" spans="1:5" ht="18" customHeight="1">
      <c r="A29" s="4">
        <v>32</v>
      </c>
      <c r="B29" s="5" t="s">
        <v>44</v>
      </c>
      <c r="C29" s="6">
        <v>600000</v>
      </c>
      <c r="D29" s="6">
        <v>1306000</v>
      </c>
      <c r="E29" s="6">
        <v>1292092</v>
      </c>
    </row>
    <row r="30" spans="1:5" ht="18" customHeight="1">
      <c r="A30" s="4">
        <v>33</v>
      </c>
      <c r="B30" s="5" t="s">
        <v>46</v>
      </c>
      <c r="C30" s="6">
        <v>2160000</v>
      </c>
      <c r="D30" s="6">
        <v>2614000</v>
      </c>
      <c r="E30" s="6">
        <v>2613598</v>
      </c>
    </row>
    <row r="31" spans="1:5" ht="18" customHeight="1">
      <c r="A31" s="7">
        <v>34</v>
      </c>
      <c r="B31" s="8" t="s">
        <v>48</v>
      </c>
      <c r="C31" s="9">
        <f>SUM(C29:C30)</f>
        <v>2760000</v>
      </c>
      <c r="D31" s="9">
        <f>SUM(D29:D30)</f>
        <v>3920000</v>
      </c>
      <c r="E31" s="9">
        <f>SUM(E29:E30)</f>
        <v>3905690</v>
      </c>
    </row>
    <row r="32" spans="1:5" ht="18" customHeight="1">
      <c r="A32" s="4">
        <v>35</v>
      </c>
      <c r="B32" s="5" t="s">
        <v>50</v>
      </c>
      <c r="C32" s="6">
        <v>7123000</v>
      </c>
      <c r="D32" s="6">
        <v>7972000</v>
      </c>
      <c r="E32" s="6">
        <v>7656771</v>
      </c>
    </row>
    <row r="33" spans="1:5" ht="18" customHeight="1">
      <c r="A33" s="4">
        <v>36</v>
      </c>
      <c r="B33" s="5" t="s">
        <v>335</v>
      </c>
      <c r="C33" s="6">
        <v>0</v>
      </c>
      <c r="D33" s="6">
        <v>0</v>
      </c>
      <c r="E33" s="6">
        <v>0</v>
      </c>
    </row>
    <row r="34" spans="1:5" ht="18" customHeight="1">
      <c r="A34" s="4" t="s">
        <v>51</v>
      </c>
      <c r="B34" s="5" t="s">
        <v>52</v>
      </c>
      <c r="C34" s="6">
        <v>0</v>
      </c>
      <c r="D34" s="6">
        <v>350000</v>
      </c>
      <c r="E34" s="6">
        <v>280000</v>
      </c>
    </row>
    <row r="35" spans="1:5" ht="18" customHeight="1">
      <c r="A35" s="4" t="s">
        <v>53</v>
      </c>
      <c r="B35" s="5" t="s">
        <v>54</v>
      </c>
      <c r="C35" s="6">
        <v>1270000</v>
      </c>
      <c r="D35" s="6">
        <v>1200000</v>
      </c>
      <c r="E35" s="6">
        <v>691527</v>
      </c>
    </row>
    <row r="36" spans="1:5" ht="18" customHeight="1">
      <c r="A36" s="4">
        <v>40</v>
      </c>
      <c r="B36" s="5" t="s">
        <v>55</v>
      </c>
      <c r="C36" s="6">
        <v>0</v>
      </c>
      <c r="D36" s="6">
        <v>700000</v>
      </c>
      <c r="E36" s="6">
        <v>695151</v>
      </c>
    </row>
    <row r="37" spans="1:5" ht="18" customHeight="1">
      <c r="A37" s="4">
        <v>41</v>
      </c>
      <c r="B37" s="5" t="s">
        <v>57</v>
      </c>
      <c r="C37" s="6">
        <v>0</v>
      </c>
      <c r="D37" s="6">
        <v>0</v>
      </c>
      <c r="E37" s="6">
        <v>695151</v>
      </c>
    </row>
    <row r="38" spans="1:5" ht="18" customHeight="1">
      <c r="A38" s="4">
        <v>42</v>
      </c>
      <c r="B38" s="5" t="s">
        <v>59</v>
      </c>
      <c r="C38" s="6">
        <v>4120000</v>
      </c>
      <c r="D38" s="6">
        <v>7905000</v>
      </c>
      <c r="E38" s="6">
        <v>7755946</v>
      </c>
    </row>
    <row r="39" spans="1:5" ht="18" customHeight="1">
      <c r="A39" s="4">
        <v>43</v>
      </c>
      <c r="B39" s="5" t="s">
        <v>61</v>
      </c>
      <c r="C39" s="6">
        <v>1850000</v>
      </c>
      <c r="D39" s="6">
        <v>3535000</v>
      </c>
      <c r="E39" s="6">
        <v>3534973</v>
      </c>
    </row>
    <row r="40" spans="1:5" ht="18" customHeight="1">
      <c r="A40" s="4">
        <v>44</v>
      </c>
      <c r="B40" s="5" t="s">
        <v>63</v>
      </c>
      <c r="C40" s="6">
        <v>0</v>
      </c>
      <c r="D40" s="6">
        <v>0</v>
      </c>
      <c r="E40" s="6">
        <v>549024</v>
      </c>
    </row>
    <row r="41" spans="1:5" ht="18" customHeight="1">
      <c r="A41" s="7">
        <v>45</v>
      </c>
      <c r="B41" s="8" t="s">
        <v>332</v>
      </c>
      <c r="C41" s="9">
        <f>C32+C33+C34+C35+C36+C38+C39</f>
        <v>14363000</v>
      </c>
      <c r="D41" s="9">
        <f>D32+D33+D34+D35+D36+D38+D39</f>
        <v>21662000</v>
      </c>
      <c r="E41" s="9">
        <f>E32+E33+E34+E35+E36+E38+E39</f>
        <v>20614368</v>
      </c>
    </row>
    <row r="42" spans="1:5" ht="18" customHeight="1">
      <c r="A42" s="4">
        <v>46</v>
      </c>
      <c r="B42" s="5" t="s">
        <v>66</v>
      </c>
      <c r="C42" s="6">
        <v>150000</v>
      </c>
      <c r="D42" s="6">
        <v>43000</v>
      </c>
      <c r="E42" s="6">
        <v>0</v>
      </c>
    </row>
    <row r="43" spans="1:5" ht="18" customHeight="1">
      <c r="A43" s="4">
        <v>47</v>
      </c>
      <c r="B43" s="5" t="s">
        <v>68</v>
      </c>
      <c r="C43" s="6">
        <v>0</v>
      </c>
      <c r="D43" s="6">
        <v>0</v>
      </c>
      <c r="E43" s="6">
        <v>0</v>
      </c>
    </row>
    <row r="44" spans="1:5" ht="18" customHeight="1">
      <c r="A44" s="7">
        <v>48</v>
      </c>
      <c r="B44" s="8" t="s">
        <v>70</v>
      </c>
      <c r="C44" s="9">
        <f>SUM(C42:C43)</f>
        <v>150000</v>
      </c>
      <c r="D44" s="9">
        <f>SUM(D42:D43)</f>
        <v>43000</v>
      </c>
      <c r="E44" s="9">
        <f>SUM(E42:E43)</f>
        <v>0</v>
      </c>
    </row>
    <row r="45" spans="1:5" ht="18" customHeight="1">
      <c r="A45" s="4">
        <v>49</v>
      </c>
      <c r="B45" s="5" t="s">
        <v>72</v>
      </c>
      <c r="C45" s="6">
        <v>8874063</v>
      </c>
      <c r="D45" s="6">
        <v>6927063</v>
      </c>
      <c r="E45" s="6">
        <v>6804157</v>
      </c>
    </row>
    <row r="46" spans="1:5" ht="18" customHeight="1">
      <c r="A46" s="4">
        <v>50</v>
      </c>
      <c r="B46" s="5" t="s">
        <v>74</v>
      </c>
      <c r="C46" s="6">
        <v>0</v>
      </c>
      <c r="D46" s="6">
        <v>94000</v>
      </c>
      <c r="E46" s="6">
        <v>94000</v>
      </c>
    </row>
    <row r="47" spans="1:5" ht="18" customHeight="1">
      <c r="A47" s="4">
        <v>51</v>
      </c>
      <c r="B47" s="5" t="s">
        <v>333</v>
      </c>
      <c r="C47" s="6">
        <v>0</v>
      </c>
      <c r="D47" s="6">
        <v>5000</v>
      </c>
      <c r="E47" s="6">
        <v>1756</v>
      </c>
    </row>
    <row r="48" spans="1:5" ht="18" customHeight="1">
      <c r="A48" s="4">
        <v>58</v>
      </c>
      <c r="B48" s="5" t="s">
        <v>76</v>
      </c>
      <c r="C48" s="6">
        <v>1220000</v>
      </c>
      <c r="D48" s="6">
        <v>1872000</v>
      </c>
      <c r="E48" s="6">
        <v>1871368</v>
      </c>
    </row>
    <row r="49" spans="1:5" ht="18" customHeight="1">
      <c r="A49" s="7">
        <v>59</v>
      </c>
      <c r="B49" s="8" t="s">
        <v>334</v>
      </c>
      <c r="C49" s="9">
        <f>SUM(C45:C48)</f>
        <v>10094063</v>
      </c>
      <c r="D49" s="9">
        <f>SUM(D45:D48)</f>
        <v>8898063</v>
      </c>
      <c r="E49" s="9">
        <f>SUM(E45:E48)</f>
        <v>8771281</v>
      </c>
    </row>
    <row r="50" spans="1:5" ht="18" customHeight="1">
      <c r="A50" s="10">
        <v>60</v>
      </c>
      <c r="B50" s="11" t="s">
        <v>336</v>
      </c>
      <c r="C50" s="12">
        <f>C49+C44+C41+C31+C28</f>
        <v>35543063</v>
      </c>
      <c r="D50" s="12">
        <f>D49+D44+D41+D31+D28</f>
        <v>42235063</v>
      </c>
      <c r="E50" s="12">
        <f>E49+E44+E41+E31+E28</f>
        <v>40995810</v>
      </c>
    </row>
    <row r="51" spans="1:5" ht="18" customHeight="1">
      <c r="A51" s="4">
        <v>62</v>
      </c>
      <c r="B51" s="5" t="s">
        <v>78</v>
      </c>
      <c r="C51" s="6">
        <v>0</v>
      </c>
      <c r="D51" s="6">
        <v>0</v>
      </c>
      <c r="E51" s="6">
        <v>0</v>
      </c>
    </row>
    <row r="52" spans="1:5" ht="18" customHeight="1">
      <c r="A52" s="4">
        <v>72</v>
      </c>
      <c r="B52" s="5" t="s">
        <v>79</v>
      </c>
      <c r="C52" s="96"/>
      <c r="D52" s="96"/>
      <c r="E52" s="6">
        <v>0</v>
      </c>
    </row>
    <row r="53" spans="1:5" ht="18" customHeight="1">
      <c r="A53" s="4">
        <v>99</v>
      </c>
      <c r="B53" s="5" t="s">
        <v>81</v>
      </c>
      <c r="C53" s="6">
        <v>6165000</v>
      </c>
      <c r="D53" s="6">
        <v>9341000</v>
      </c>
      <c r="E53" s="6">
        <v>9329661</v>
      </c>
    </row>
    <row r="54" spans="1:5" ht="18" customHeight="1">
      <c r="A54" s="4">
        <v>114</v>
      </c>
      <c r="B54" s="5" t="s">
        <v>82</v>
      </c>
      <c r="C54" s="96"/>
      <c r="D54" s="96"/>
      <c r="E54" s="6">
        <v>3386659</v>
      </c>
    </row>
    <row r="55" spans="1:5" ht="18" customHeight="1">
      <c r="A55" s="4">
        <v>115</v>
      </c>
      <c r="B55" s="5" t="s">
        <v>83</v>
      </c>
      <c r="C55" s="96"/>
      <c r="D55" s="96"/>
      <c r="E55" s="6">
        <v>0</v>
      </c>
    </row>
    <row r="56" spans="1:5" ht="18" customHeight="1">
      <c r="A56" s="4">
        <v>116</v>
      </c>
      <c r="B56" s="5" t="s">
        <v>84</v>
      </c>
      <c r="C56" s="96"/>
      <c r="D56" s="96"/>
      <c r="E56" s="6">
        <v>3962000</v>
      </c>
    </row>
    <row r="57" spans="1:5" ht="29.25" customHeight="1">
      <c r="A57" s="4">
        <v>118</v>
      </c>
      <c r="B57" s="5" t="s">
        <v>85</v>
      </c>
      <c r="C57" s="96"/>
      <c r="D57" s="96"/>
      <c r="E57" s="6">
        <v>1981002</v>
      </c>
    </row>
    <row r="58" spans="1:5" ht="18" customHeight="1">
      <c r="A58" s="10">
        <v>119</v>
      </c>
      <c r="B58" s="11" t="s">
        <v>463</v>
      </c>
      <c r="C58" s="12">
        <f>C51+C53</f>
        <v>6165000</v>
      </c>
      <c r="D58" s="12">
        <f>D51+D53</f>
        <v>9341000</v>
      </c>
      <c r="E58" s="12">
        <f>E51+E53</f>
        <v>9329661</v>
      </c>
    </row>
    <row r="59" spans="1:5" ht="18" customHeight="1">
      <c r="A59" s="4">
        <v>122</v>
      </c>
      <c r="B59" s="5" t="s">
        <v>86</v>
      </c>
      <c r="C59" s="6">
        <v>0</v>
      </c>
      <c r="D59" s="6">
        <v>1988762</v>
      </c>
      <c r="E59" s="6">
        <v>1988762</v>
      </c>
    </row>
    <row r="60" spans="1:5" ht="18" customHeight="1">
      <c r="A60" s="7">
        <v>125</v>
      </c>
      <c r="B60" s="8" t="s">
        <v>87</v>
      </c>
      <c r="C60" s="9">
        <v>0</v>
      </c>
      <c r="D60" s="9">
        <v>1988762</v>
      </c>
      <c r="E60" s="9">
        <v>1988762</v>
      </c>
    </row>
    <row r="61" spans="1:5" ht="18" customHeight="1">
      <c r="A61" s="4">
        <v>149</v>
      </c>
      <c r="B61" s="5" t="s">
        <v>88</v>
      </c>
      <c r="C61" s="6">
        <v>2600000</v>
      </c>
      <c r="D61" s="6">
        <v>2600000</v>
      </c>
      <c r="E61" s="6">
        <v>2274592</v>
      </c>
    </row>
    <row r="62" spans="1:5" ht="18" customHeight="1">
      <c r="A62" s="4">
        <v>155</v>
      </c>
      <c r="B62" s="5" t="s">
        <v>337</v>
      </c>
      <c r="C62" s="96"/>
      <c r="D62" s="96"/>
      <c r="E62" s="6">
        <v>0</v>
      </c>
    </row>
    <row r="63" spans="1:5" ht="18" customHeight="1">
      <c r="A63" s="4">
        <v>157</v>
      </c>
      <c r="B63" s="5" t="s">
        <v>90</v>
      </c>
      <c r="C63" s="96"/>
      <c r="D63" s="96"/>
      <c r="E63" s="6">
        <v>2274592</v>
      </c>
    </row>
    <row r="64" spans="1:5" ht="18" customHeight="1">
      <c r="A64" s="4">
        <v>177</v>
      </c>
      <c r="B64" s="5" t="s">
        <v>462</v>
      </c>
      <c r="C64" s="6">
        <v>1910000</v>
      </c>
      <c r="D64" s="6">
        <v>1910000</v>
      </c>
      <c r="E64" s="6">
        <v>1829639</v>
      </c>
    </row>
    <row r="65" spans="1:5" ht="18" customHeight="1">
      <c r="A65" s="4">
        <v>180</v>
      </c>
      <c r="B65" s="5" t="s">
        <v>93</v>
      </c>
      <c r="C65" s="96"/>
      <c r="D65" s="96"/>
      <c r="E65" s="6">
        <v>1829639</v>
      </c>
    </row>
    <row r="66" spans="1:5" ht="18" customHeight="1">
      <c r="A66" s="4">
        <v>181</v>
      </c>
      <c r="B66" s="5" t="s">
        <v>95</v>
      </c>
      <c r="C66" s="96"/>
      <c r="D66" s="96"/>
      <c r="E66" s="6">
        <v>0</v>
      </c>
    </row>
    <row r="67" spans="1:5" ht="18" customHeight="1">
      <c r="A67" s="4">
        <v>183</v>
      </c>
      <c r="B67" s="5" t="s">
        <v>96</v>
      </c>
      <c r="C67" s="96"/>
      <c r="D67" s="96"/>
      <c r="E67" s="6">
        <v>0</v>
      </c>
    </row>
    <row r="68" spans="1:5" ht="18" customHeight="1">
      <c r="A68" s="4">
        <v>188</v>
      </c>
      <c r="B68" s="5" t="s">
        <v>97</v>
      </c>
      <c r="C68" s="6">
        <v>2000000</v>
      </c>
      <c r="D68" s="6">
        <v>118132094</v>
      </c>
      <c r="E68" s="96"/>
    </row>
    <row r="69" spans="1:5" ht="24.75" customHeight="1">
      <c r="A69" s="10">
        <v>189</v>
      </c>
      <c r="B69" s="11" t="s">
        <v>338</v>
      </c>
      <c r="C69" s="12">
        <v>6510000</v>
      </c>
      <c r="D69" s="12">
        <v>124630856</v>
      </c>
      <c r="E69" s="12">
        <v>6092993</v>
      </c>
    </row>
    <row r="70" spans="1:5" ht="18" customHeight="1">
      <c r="A70" s="4">
        <v>190</v>
      </c>
      <c r="B70" s="5" t="s">
        <v>339</v>
      </c>
      <c r="C70" s="6">
        <v>0</v>
      </c>
      <c r="D70" s="6">
        <v>0</v>
      </c>
      <c r="E70" s="6">
        <v>0</v>
      </c>
    </row>
    <row r="71" spans="1:5" ht="18" customHeight="1">
      <c r="A71" s="4">
        <v>193</v>
      </c>
      <c r="B71" s="5" t="s">
        <v>342</v>
      </c>
      <c r="C71" s="6">
        <v>0</v>
      </c>
      <c r="D71" s="6">
        <v>458362</v>
      </c>
      <c r="E71" s="6">
        <v>41668</v>
      </c>
    </row>
    <row r="72" spans="1:5" ht="18" customHeight="1">
      <c r="A72" s="4">
        <v>194</v>
      </c>
      <c r="B72" s="5" t="s">
        <v>101</v>
      </c>
      <c r="C72" s="6">
        <v>200000</v>
      </c>
      <c r="D72" s="6">
        <v>762000</v>
      </c>
      <c r="E72" s="6">
        <v>761094</v>
      </c>
    </row>
    <row r="73" spans="1:5" ht="18" customHeight="1">
      <c r="A73" s="4">
        <v>197</v>
      </c>
      <c r="B73" s="5" t="s">
        <v>102</v>
      </c>
      <c r="C73" s="6">
        <v>54000</v>
      </c>
      <c r="D73" s="6">
        <v>330000</v>
      </c>
      <c r="E73" s="6">
        <v>216747</v>
      </c>
    </row>
    <row r="74" spans="1:5" ht="18" customHeight="1">
      <c r="A74" s="10">
        <v>198</v>
      </c>
      <c r="B74" s="11" t="s">
        <v>464</v>
      </c>
      <c r="C74" s="12">
        <f>SUM(C70:C73)</f>
        <v>254000</v>
      </c>
      <c r="D74" s="12">
        <f>SUM(D70:D73)</f>
        <v>1550362</v>
      </c>
      <c r="E74" s="12">
        <f>SUM(E70:E73)</f>
        <v>1019509</v>
      </c>
    </row>
    <row r="75" spans="1:5" ht="18" customHeight="1">
      <c r="A75" s="4">
        <v>199</v>
      </c>
      <c r="B75" s="5" t="s">
        <v>104</v>
      </c>
      <c r="C75" s="6">
        <v>11200000</v>
      </c>
      <c r="D75" s="6">
        <v>11058000</v>
      </c>
      <c r="E75" s="6">
        <v>11007946</v>
      </c>
    </row>
    <row r="76" spans="1:5" ht="18" customHeight="1">
      <c r="A76" s="4">
        <v>202</v>
      </c>
      <c r="B76" s="5" t="s">
        <v>105</v>
      </c>
      <c r="C76" s="6">
        <v>2889000</v>
      </c>
      <c r="D76" s="6">
        <v>2973000</v>
      </c>
      <c r="E76" s="6">
        <v>2972146</v>
      </c>
    </row>
    <row r="77" spans="1:5" ht="18" customHeight="1">
      <c r="A77" s="10">
        <v>203</v>
      </c>
      <c r="B77" s="11" t="s">
        <v>465</v>
      </c>
      <c r="C77" s="12">
        <f>SUM(C75:C76)</f>
        <v>14089000</v>
      </c>
      <c r="D77" s="12">
        <f>SUM(D75:D76)</f>
        <v>14031000</v>
      </c>
      <c r="E77" s="12">
        <f>SUM(E75:E76)</f>
        <v>13980092</v>
      </c>
    </row>
    <row r="78" spans="1:5" ht="18" customHeight="1">
      <c r="A78" s="13">
        <v>266</v>
      </c>
      <c r="B78" s="14" t="s">
        <v>466</v>
      </c>
      <c r="C78" s="15">
        <f>C77+C74+C69+C58+C50+C21+C20</f>
        <v>99561741</v>
      </c>
      <c r="D78" s="15">
        <f>D77+D74+D69+D58+D50+D21+D20</f>
        <v>225455679</v>
      </c>
      <c r="E78" s="15">
        <f>E77+E74+E69+E58+E50+E21+E20</f>
        <v>105019305</v>
      </c>
    </row>
    <row r="79" spans="1:5" ht="18" customHeight="1">
      <c r="A79" s="4" t="s">
        <v>29</v>
      </c>
      <c r="B79" s="5" t="s">
        <v>132</v>
      </c>
      <c r="C79" s="6">
        <v>0</v>
      </c>
      <c r="D79" s="6">
        <v>4769781</v>
      </c>
      <c r="E79" s="6">
        <v>4769781</v>
      </c>
    </row>
    <row r="80" spans="1:5" ht="18" customHeight="1">
      <c r="A80" s="4" t="s">
        <v>31</v>
      </c>
      <c r="B80" s="5" t="s">
        <v>133</v>
      </c>
      <c r="C80" s="6">
        <v>99122859</v>
      </c>
      <c r="D80" s="6">
        <v>107460617</v>
      </c>
      <c r="E80" s="6">
        <v>107460617</v>
      </c>
    </row>
    <row r="81" spans="1:5" ht="18" customHeight="1">
      <c r="A81" s="17" t="s">
        <v>38</v>
      </c>
      <c r="B81" s="18" t="s">
        <v>134</v>
      </c>
      <c r="C81" s="19">
        <f>SUM(C79:C80)</f>
        <v>99122859</v>
      </c>
      <c r="D81" s="19">
        <f>SUM(D79:D80)</f>
        <v>112230398</v>
      </c>
      <c r="E81" s="19">
        <f>SUM(E79:E80)</f>
        <v>112230398</v>
      </c>
    </row>
    <row r="82" spans="1:5" ht="18" customHeight="1">
      <c r="A82" s="13" t="s">
        <v>53</v>
      </c>
      <c r="B82" s="14" t="s">
        <v>135</v>
      </c>
      <c r="C82" s="15">
        <f>C81</f>
        <v>99122859</v>
      </c>
      <c r="D82" s="15">
        <f>D81</f>
        <v>112230398</v>
      </c>
      <c r="E82" s="15">
        <f>E81</f>
        <v>112230398</v>
      </c>
    </row>
    <row r="83" spans="1:5" ht="18" customHeight="1">
      <c r="A83" s="153" t="s">
        <v>240</v>
      </c>
      <c r="B83" s="153"/>
      <c r="C83" s="16">
        <f>C78+C82</f>
        <v>198684600</v>
      </c>
      <c r="D83" s="16">
        <f>D78+D82</f>
        <v>337686077</v>
      </c>
      <c r="E83" s="16">
        <f>E78+E82</f>
        <v>217249703</v>
      </c>
    </row>
  </sheetData>
  <sheetProtection/>
  <mergeCells count="3">
    <mergeCell ref="A3:F3"/>
    <mergeCell ref="A4:F4"/>
    <mergeCell ref="A83:B8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7" topLeftCell="A37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8.125" style="0" customWidth="1"/>
    <col min="2" max="2" width="61.00390625" style="0" customWidth="1"/>
    <col min="3" max="3" width="17.125" style="0" customWidth="1"/>
    <col min="4" max="4" width="16.875" style="0" customWidth="1"/>
    <col min="5" max="5" width="18.00390625" style="0" customWidth="1"/>
  </cols>
  <sheetData>
    <row r="1" ht="13.5">
      <c r="E1" s="1" t="s">
        <v>485</v>
      </c>
    </row>
    <row r="3" spans="1:5" ht="14.25">
      <c r="A3" s="151" t="s">
        <v>343</v>
      </c>
      <c r="B3" s="151"/>
      <c r="C3" s="151"/>
      <c r="D3" s="151"/>
      <c r="E3" s="151"/>
    </row>
    <row r="4" spans="1:5" ht="14.25">
      <c r="A4" s="151" t="s">
        <v>460</v>
      </c>
      <c r="B4" s="151"/>
      <c r="C4" s="151"/>
      <c r="D4" s="151"/>
      <c r="E4" s="151"/>
    </row>
    <row r="6" ht="15">
      <c r="E6" s="2" t="s">
        <v>237</v>
      </c>
    </row>
    <row r="7" spans="1:5" ht="31.5">
      <c r="A7" s="89" t="s">
        <v>253</v>
      </c>
      <c r="B7" s="89" t="s">
        <v>5</v>
      </c>
      <c r="C7" s="89" t="s">
        <v>6</v>
      </c>
      <c r="D7" s="89" t="s">
        <v>7</v>
      </c>
      <c r="E7" s="89" t="s">
        <v>8</v>
      </c>
    </row>
    <row r="8" spans="1:5" ht="15.75" customHeight="1">
      <c r="A8" s="109" t="s">
        <v>9</v>
      </c>
      <c r="B8" s="110" t="s">
        <v>10</v>
      </c>
      <c r="C8" s="111">
        <v>24816000</v>
      </c>
      <c r="D8" s="111">
        <v>24901863</v>
      </c>
      <c r="E8" s="111">
        <v>23866691</v>
      </c>
    </row>
    <row r="9" spans="1:5" ht="15.75" customHeight="1">
      <c r="A9" s="109" t="s">
        <v>3</v>
      </c>
      <c r="B9" s="110" t="s">
        <v>350</v>
      </c>
      <c r="C9" s="111">
        <v>0</v>
      </c>
      <c r="D9" s="111">
        <v>2127000</v>
      </c>
      <c r="E9" s="111">
        <v>2126397</v>
      </c>
    </row>
    <row r="10" spans="1:5" ht="15.75" customHeight="1">
      <c r="A10" s="109" t="s">
        <v>12</v>
      </c>
      <c r="B10" s="110" t="s">
        <v>13</v>
      </c>
      <c r="C10" s="111">
        <v>1274000</v>
      </c>
      <c r="D10" s="111">
        <v>1274000</v>
      </c>
      <c r="E10" s="111">
        <v>1240900</v>
      </c>
    </row>
    <row r="11" spans="1:5" ht="15.75" customHeight="1">
      <c r="A11" s="109" t="s">
        <v>1</v>
      </c>
      <c r="B11" s="110" t="s">
        <v>16</v>
      </c>
      <c r="C11" s="111">
        <v>0</v>
      </c>
      <c r="D11" s="111">
        <v>84000</v>
      </c>
      <c r="E11" s="111">
        <v>84000</v>
      </c>
    </row>
    <row r="12" spans="1:5" ht="15.75" customHeight="1">
      <c r="A12" s="109" t="s">
        <v>151</v>
      </c>
      <c r="B12" s="110" t="s">
        <v>321</v>
      </c>
      <c r="C12" s="111">
        <v>0</v>
      </c>
      <c r="D12" s="111">
        <v>550665</v>
      </c>
      <c r="E12" s="111">
        <v>536424</v>
      </c>
    </row>
    <row r="13" spans="1:5" ht="15.75" customHeight="1">
      <c r="A13" s="109" t="s">
        <v>17</v>
      </c>
      <c r="B13" s="110" t="s">
        <v>18</v>
      </c>
      <c r="C13" s="111">
        <v>26578000</v>
      </c>
      <c r="D13" s="111">
        <v>29455528</v>
      </c>
      <c r="E13" s="111">
        <v>28372412</v>
      </c>
    </row>
    <row r="14" spans="1:5" ht="30">
      <c r="A14" s="109" t="s">
        <v>21</v>
      </c>
      <c r="B14" s="110" t="s">
        <v>22</v>
      </c>
      <c r="C14" s="111">
        <v>0</v>
      </c>
      <c r="D14" s="111">
        <v>3687000</v>
      </c>
      <c r="E14" s="111">
        <v>3505000</v>
      </c>
    </row>
    <row r="15" spans="1:5" ht="15.75" customHeight="1">
      <c r="A15" s="109" t="s">
        <v>23</v>
      </c>
      <c r="B15" s="110" t="s">
        <v>24</v>
      </c>
      <c r="C15" s="111">
        <v>100000</v>
      </c>
      <c r="D15" s="111">
        <v>1609800</v>
      </c>
      <c r="E15" s="111">
        <v>1608519</v>
      </c>
    </row>
    <row r="16" spans="1:5" ht="15.75" customHeight="1">
      <c r="A16" s="109" t="s">
        <v>25</v>
      </c>
      <c r="B16" s="110" t="s">
        <v>26</v>
      </c>
      <c r="C16" s="111">
        <v>100000</v>
      </c>
      <c r="D16" s="111">
        <v>5296800</v>
      </c>
      <c r="E16" s="111">
        <v>5113519</v>
      </c>
    </row>
    <row r="17" spans="1:5" ht="15.75" customHeight="1">
      <c r="A17" s="97" t="s">
        <v>27</v>
      </c>
      <c r="B17" s="98" t="s">
        <v>28</v>
      </c>
      <c r="C17" s="99">
        <v>26678000</v>
      </c>
      <c r="D17" s="99">
        <v>34752328</v>
      </c>
      <c r="E17" s="99">
        <v>33485931</v>
      </c>
    </row>
    <row r="18" spans="1:5" ht="28.5">
      <c r="A18" s="97" t="s">
        <v>29</v>
      </c>
      <c r="B18" s="98" t="s">
        <v>351</v>
      </c>
      <c r="C18" s="99">
        <v>5404463</v>
      </c>
      <c r="D18" s="99">
        <v>6423402</v>
      </c>
      <c r="E18" s="99">
        <v>6423339</v>
      </c>
    </row>
    <row r="19" spans="1:5" ht="15.75" customHeight="1">
      <c r="A19" s="109" t="s">
        <v>31</v>
      </c>
      <c r="B19" s="110" t="s">
        <v>32</v>
      </c>
      <c r="C19" s="111">
        <v>0</v>
      </c>
      <c r="D19" s="111">
        <v>0</v>
      </c>
      <c r="E19" s="111">
        <v>6088334</v>
      </c>
    </row>
    <row r="20" spans="1:5" ht="15.75" customHeight="1">
      <c r="A20" s="109" t="s">
        <v>152</v>
      </c>
      <c r="B20" s="110" t="s">
        <v>34</v>
      </c>
      <c r="C20" s="111">
        <v>0</v>
      </c>
      <c r="D20" s="111">
        <v>0</v>
      </c>
      <c r="E20" s="111">
        <v>37527</v>
      </c>
    </row>
    <row r="21" spans="1:5" ht="15.75" customHeight="1">
      <c r="A21" s="109" t="s">
        <v>33</v>
      </c>
      <c r="B21" s="110" t="s">
        <v>35</v>
      </c>
      <c r="C21" s="111">
        <v>0</v>
      </c>
      <c r="D21" s="111">
        <v>0</v>
      </c>
      <c r="E21" s="111">
        <v>68742</v>
      </c>
    </row>
    <row r="22" spans="1:5" ht="15.75" customHeight="1">
      <c r="A22" s="109" t="s">
        <v>352</v>
      </c>
      <c r="B22" s="110" t="s">
        <v>37</v>
      </c>
      <c r="C22" s="111">
        <v>0</v>
      </c>
      <c r="D22" s="111">
        <v>0</v>
      </c>
      <c r="E22" s="111">
        <v>228736</v>
      </c>
    </row>
    <row r="23" spans="1:5" ht="15.75" customHeight="1">
      <c r="A23" s="109" t="s">
        <v>36</v>
      </c>
      <c r="B23" s="110" t="s">
        <v>39</v>
      </c>
      <c r="C23" s="111">
        <v>105000</v>
      </c>
      <c r="D23" s="111">
        <v>427000</v>
      </c>
      <c r="E23" s="111">
        <v>426115</v>
      </c>
    </row>
    <row r="24" spans="1:5" ht="15.75" customHeight="1">
      <c r="A24" s="109" t="s">
        <v>38</v>
      </c>
      <c r="B24" s="110" t="s">
        <v>40</v>
      </c>
      <c r="C24" s="111">
        <v>110000</v>
      </c>
      <c r="D24" s="111">
        <v>598000</v>
      </c>
      <c r="E24" s="111">
        <v>597389</v>
      </c>
    </row>
    <row r="25" spans="1:5" ht="15.75" customHeight="1">
      <c r="A25" s="109" t="s">
        <v>353</v>
      </c>
      <c r="B25" s="110" t="s">
        <v>354</v>
      </c>
      <c r="C25" s="111">
        <v>215000</v>
      </c>
      <c r="D25" s="111">
        <v>1025000</v>
      </c>
      <c r="E25" s="111">
        <v>1023504</v>
      </c>
    </row>
    <row r="26" spans="1:5" ht="15.75" customHeight="1">
      <c r="A26" s="109" t="s">
        <v>41</v>
      </c>
      <c r="B26" s="110" t="s">
        <v>44</v>
      </c>
      <c r="C26" s="111">
        <v>120000</v>
      </c>
      <c r="D26" s="111">
        <v>255000</v>
      </c>
      <c r="E26" s="111">
        <v>254575</v>
      </c>
    </row>
    <row r="27" spans="1:5" ht="15.75" customHeight="1">
      <c r="A27" s="109" t="s">
        <v>43</v>
      </c>
      <c r="B27" s="110" t="s">
        <v>46</v>
      </c>
      <c r="C27" s="111">
        <v>0</v>
      </c>
      <c r="D27" s="111">
        <v>0</v>
      </c>
      <c r="E27" s="111">
        <v>0</v>
      </c>
    </row>
    <row r="28" spans="1:5" ht="15.75" customHeight="1">
      <c r="A28" s="109" t="s">
        <v>45</v>
      </c>
      <c r="B28" s="110" t="s">
        <v>355</v>
      </c>
      <c r="C28" s="111">
        <v>120000</v>
      </c>
      <c r="D28" s="111">
        <v>255000</v>
      </c>
      <c r="E28" s="111">
        <v>254575</v>
      </c>
    </row>
    <row r="29" spans="1:5" ht="15.75" customHeight="1">
      <c r="A29" s="109" t="s">
        <v>118</v>
      </c>
      <c r="B29" s="110" t="s">
        <v>54</v>
      </c>
      <c r="C29" s="111">
        <v>100000</v>
      </c>
      <c r="D29" s="111">
        <v>98000</v>
      </c>
      <c r="E29" s="111">
        <v>94700</v>
      </c>
    </row>
    <row r="30" spans="1:5" ht="15.75" customHeight="1">
      <c r="A30" s="109" t="s">
        <v>56</v>
      </c>
      <c r="B30" s="110" t="s">
        <v>59</v>
      </c>
      <c r="C30" s="111">
        <v>200000</v>
      </c>
      <c r="D30" s="111">
        <v>1076000</v>
      </c>
      <c r="E30" s="111">
        <v>1075274</v>
      </c>
    </row>
    <row r="31" spans="1:5" ht="15.75" customHeight="1">
      <c r="A31" s="109" t="s">
        <v>58</v>
      </c>
      <c r="B31" s="110" t="s">
        <v>356</v>
      </c>
      <c r="C31" s="111">
        <v>150000</v>
      </c>
      <c r="D31" s="111">
        <v>285000</v>
      </c>
      <c r="E31" s="111">
        <v>282972</v>
      </c>
    </row>
    <row r="32" spans="1:5" ht="15.75" customHeight="1">
      <c r="A32" s="109" t="s">
        <v>62</v>
      </c>
      <c r="B32" s="110" t="s">
        <v>332</v>
      </c>
      <c r="C32" s="111">
        <v>450000</v>
      </c>
      <c r="D32" s="111">
        <v>1459000</v>
      </c>
      <c r="E32" s="111">
        <v>1452946</v>
      </c>
    </row>
    <row r="33" spans="1:5" ht="15.75" customHeight="1">
      <c r="A33" s="109" t="s">
        <v>64</v>
      </c>
      <c r="B33" s="110" t="s">
        <v>66</v>
      </c>
      <c r="C33" s="111">
        <v>40000</v>
      </c>
      <c r="D33" s="111">
        <v>85000</v>
      </c>
      <c r="E33" s="111">
        <v>83689</v>
      </c>
    </row>
    <row r="34" spans="1:5" ht="15.75" customHeight="1">
      <c r="A34" s="109" t="s">
        <v>67</v>
      </c>
      <c r="B34" s="110" t="s">
        <v>357</v>
      </c>
      <c r="C34" s="111">
        <v>40000</v>
      </c>
      <c r="D34" s="111">
        <v>85000</v>
      </c>
      <c r="E34" s="111">
        <v>83689</v>
      </c>
    </row>
    <row r="35" spans="1:5" ht="15.75" customHeight="1">
      <c r="A35" s="109" t="s">
        <v>69</v>
      </c>
      <c r="B35" s="110" t="s">
        <v>72</v>
      </c>
      <c r="C35" s="111">
        <v>211737</v>
      </c>
      <c r="D35" s="111">
        <v>508737</v>
      </c>
      <c r="E35" s="111">
        <v>507464</v>
      </c>
    </row>
    <row r="36" spans="1:5" ht="15.75" customHeight="1">
      <c r="A36" s="109" t="s">
        <v>358</v>
      </c>
      <c r="B36" s="110" t="s">
        <v>76</v>
      </c>
      <c r="C36" s="111">
        <v>40000</v>
      </c>
      <c r="D36" s="111">
        <v>134690</v>
      </c>
      <c r="E36" s="111">
        <v>134366</v>
      </c>
    </row>
    <row r="37" spans="1:5" ht="30">
      <c r="A37" s="109" t="s">
        <v>75</v>
      </c>
      <c r="B37" s="110" t="s">
        <v>334</v>
      </c>
      <c r="C37" s="111">
        <v>251737</v>
      </c>
      <c r="D37" s="111">
        <v>643427</v>
      </c>
      <c r="E37" s="111">
        <v>641830</v>
      </c>
    </row>
    <row r="38" spans="1:5" ht="15.75" customHeight="1">
      <c r="A38" s="97" t="s">
        <v>77</v>
      </c>
      <c r="B38" s="98" t="s">
        <v>336</v>
      </c>
      <c r="C38" s="99">
        <v>1076737</v>
      </c>
      <c r="D38" s="99">
        <v>3467427</v>
      </c>
      <c r="E38" s="99">
        <v>3456544</v>
      </c>
    </row>
    <row r="39" spans="1:5" ht="15.75" customHeight="1">
      <c r="A39" s="109" t="s">
        <v>128</v>
      </c>
      <c r="B39" s="110" t="s">
        <v>342</v>
      </c>
      <c r="C39" s="111">
        <v>0</v>
      </c>
      <c r="D39" s="111">
        <v>9291</v>
      </c>
      <c r="E39" s="111">
        <v>9291</v>
      </c>
    </row>
    <row r="40" spans="1:5" ht="15.75" customHeight="1">
      <c r="A40" s="109" t="s">
        <v>99</v>
      </c>
      <c r="B40" s="110" t="s">
        <v>101</v>
      </c>
      <c r="C40" s="111">
        <v>0</v>
      </c>
      <c r="D40" s="111">
        <v>35134</v>
      </c>
      <c r="E40" s="111">
        <v>35134</v>
      </c>
    </row>
    <row r="41" spans="1:5" ht="15.75" customHeight="1">
      <c r="A41" s="109" t="s">
        <v>100</v>
      </c>
      <c r="B41" s="110" t="s">
        <v>102</v>
      </c>
      <c r="C41" s="111">
        <v>0</v>
      </c>
      <c r="D41" s="111">
        <v>11995</v>
      </c>
      <c r="E41" s="111">
        <v>11995</v>
      </c>
    </row>
    <row r="42" spans="1:5" ht="15.75" customHeight="1">
      <c r="A42" s="97" t="s">
        <v>359</v>
      </c>
      <c r="B42" s="98" t="s">
        <v>340</v>
      </c>
      <c r="C42" s="99">
        <v>0</v>
      </c>
      <c r="D42" s="99">
        <v>56420</v>
      </c>
      <c r="E42" s="99">
        <v>56420</v>
      </c>
    </row>
    <row r="43" spans="1:5" ht="25.5" customHeight="1">
      <c r="A43" s="103" t="s">
        <v>360</v>
      </c>
      <c r="B43" s="104" t="s">
        <v>341</v>
      </c>
      <c r="C43" s="105">
        <v>33159200</v>
      </c>
      <c r="D43" s="105">
        <v>44699577</v>
      </c>
      <c r="E43" s="105">
        <v>43422234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pane ySplit="7" topLeftCell="A43" activePane="bottomLeft" state="frozen"/>
      <selection pane="topLeft" activeCell="A1" sqref="A1"/>
      <selection pane="bottomLeft" activeCell="E48" sqref="E48"/>
    </sheetView>
  </sheetViews>
  <sheetFormatPr defaultColWidth="9.00390625" defaultRowHeight="12.75"/>
  <cols>
    <col min="1" max="1" width="8.125" style="0" customWidth="1"/>
    <col min="2" max="2" width="57.375" style="0" customWidth="1"/>
    <col min="3" max="3" width="16.25390625" style="0" customWidth="1"/>
    <col min="4" max="4" width="17.75390625" style="0" customWidth="1"/>
    <col min="5" max="5" width="17.625" style="0" customWidth="1"/>
  </cols>
  <sheetData>
    <row r="1" ht="13.5">
      <c r="E1" s="1" t="s">
        <v>436</v>
      </c>
    </row>
    <row r="3" spans="1:5" ht="14.25">
      <c r="A3" s="151" t="s">
        <v>419</v>
      </c>
      <c r="B3" s="151"/>
      <c r="C3" s="151"/>
      <c r="D3" s="151"/>
      <c r="E3" s="151"/>
    </row>
    <row r="4" spans="1:5" ht="14.25">
      <c r="A4" s="151" t="s">
        <v>331</v>
      </c>
      <c r="B4" s="151"/>
      <c r="C4" s="151"/>
      <c r="D4" s="151"/>
      <c r="E4" s="151"/>
    </row>
    <row r="6" ht="15">
      <c r="E6" s="2" t="s">
        <v>237</v>
      </c>
    </row>
    <row r="7" spans="1:5" ht="31.5">
      <c r="A7" s="89" t="s">
        <v>253</v>
      </c>
      <c r="B7" s="89" t="s">
        <v>5</v>
      </c>
      <c r="C7" s="89" t="s">
        <v>6</v>
      </c>
      <c r="D7" s="89" t="s">
        <v>7</v>
      </c>
      <c r="E7" s="89" t="s">
        <v>8</v>
      </c>
    </row>
    <row r="8" spans="1:5" ht="18" customHeight="1">
      <c r="A8" s="109" t="s">
        <v>9</v>
      </c>
      <c r="B8" s="110" t="s">
        <v>10</v>
      </c>
      <c r="C8" s="111">
        <v>51796189</v>
      </c>
      <c r="D8" s="111">
        <v>50143372</v>
      </c>
      <c r="E8" s="111">
        <v>49849056</v>
      </c>
    </row>
    <row r="9" spans="1:5" ht="18" customHeight="1">
      <c r="A9" s="134" t="s">
        <v>2</v>
      </c>
      <c r="B9" s="110" t="s">
        <v>11</v>
      </c>
      <c r="C9" s="111">
        <v>0</v>
      </c>
      <c r="D9" s="111">
        <v>101269</v>
      </c>
      <c r="E9" s="111">
        <v>101269</v>
      </c>
    </row>
    <row r="10" spans="1:5" ht="18" customHeight="1">
      <c r="A10" s="109" t="s">
        <v>111</v>
      </c>
      <c r="B10" s="110" t="s">
        <v>421</v>
      </c>
      <c r="C10" s="111">
        <v>0</v>
      </c>
      <c r="D10" s="111">
        <v>0</v>
      </c>
      <c r="E10" s="111">
        <v>0</v>
      </c>
    </row>
    <row r="11" spans="1:5" ht="18" customHeight="1">
      <c r="A11" s="109" t="s">
        <v>12</v>
      </c>
      <c r="B11" s="110" t="s">
        <v>13</v>
      </c>
      <c r="C11" s="111">
        <v>1836000</v>
      </c>
      <c r="D11" s="111">
        <v>0</v>
      </c>
      <c r="E11" s="111">
        <v>0</v>
      </c>
    </row>
    <row r="12" spans="1:5" ht="18" customHeight="1">
      <c r="A12" s="134" t="s">
        <v>14</v>
      </c>
      <c r="B12" s="110" t="s">
        <v>15</v>
      </c>
      <c r="C12" s="111">
        <v>0</v>
      </c>
      <c r="D12" s="111">
        <v>268168</v>
      </c>
      <c r="E12" s="111">
        <v>268168</v>
      </c>
    </row>
    <row r="13" spans="1:5" ht="18" customHeight="1">
      <c r="A13" s="109" t="s">
        <v>1</v>
      </c>
      <c r="B13" s="110" t="s">
        <v>16</v>
      </c>
      <c r="C13" s="111">
        <v>0</v>
      </c>
      <c r="D13" s="111">
        <v>204000</v>
      </c>
      <c r="E13" s="111">
        <v>204000</v>
      </c>
    </row>
    <row r="14" spans="1:5" ht="18" customHeight="1">
      <c r="A14" s="109" t="s">
        <v>151</v>
      </c>
      <c r="B14" s="110" t="s">
        <v>321</v>
      </c>
      <c r="C14" s="111">
        <v>0</v>
      </c>
      <c r="D14" s="111">
        <v>470503</v>
      </c>
      <c r="E14" s="111">
        <v>470503</v>
      </c>
    </row>
    <row r="15" spans="1:5" ht="18" customHeight="1">
      <c r="A15" s="109" t="s">
        <v>17</v>
      </c>
      <c r="B15" s="110" t="s">
        <v>18</v>
      </c>
      <c r="C15" s="111">
        <v>53632189</v>
      </c>
      <c r="D15" s="111">
        <v>51187312</v>
      </c>
      <c r="E15" s="111">
        <v>50892996</v>
      </c>
    </row>
    <row r="16" spans="1:5" ht="31.5" customHeight="1">
      <c r="A16" s="109" t="s">
        <v>21</v>
      </c>
      <c r="B16" s="110" t="s">
        <v>22</v>
      </c>
      <c r="C16" s="111">
        <v>0</v>
      </c>
      <c r="D16" s="111">
        <v>0</v>
      </c>
      <c r="E16" s="111">
        <v>0</v>
      </c>
    </row>
    <row r="17" spans="1:5" ht="18" customHeight="1">
      <c r="A17" s="97" t="s">
        <v>27</v>
      </c>
      <c r="B17" s="98" t="s">
        <v>28</v>
      </c>
      <c r="C17" s="99">
        <v>53932189</v>
      </c>
      <c r="D17" s="99">
        <v>51187312</v>
      </c>
      <c r="E17" s="99">
        <v>50892996</v>
      </c>
    </row>
    <row r="18" spans="1:5" ht="28.5">
      <c r="A18" s="97" t="s">
        <v>29</v>
      </c>
      <c r="B18" s="98" t="s">
        <v>351</v>
      </c>
      <c r="C18" s="99">
        <v>10395097</v>
      </c>
      <c r="D18" s="99">
        <v>9784591</v>
      </c>
      <c r="E18" s="99">
        <v>9784494</v>
      </c>
    </row>
    <row r="19" spans="1:5" ht="18" customHeight="1">
      <c r="A19" s="109" t="s">
        <v>31</v>
      </c>
      <c r="B19" s="110" t="s">
        <v>32</v>
      </c>
      <c r="C19" s="111">
        <v>0</v>
      </c>
      <c r="D19" s="111">
        <v>0</v>
      </c>
      <c r="E19" s="111">
        <v>9710993</v>
      </c>
    </row>
    <row r="20" spans="1:5" ht="18" customHeight="1">
      <c r="A20" s="109" t="s">
        <v>152</v>
      </c>
      <c r="B20" s="110" t="s">
        <v>34</v>
      </c>
      <c r="C20" s="111">
        <v>0</v>
      </c>
      <c r="D20" s="111">
        <v>0</v>
      </c>
      <c r="E20" s="111">
        <v>34925</v>
      </c>
    </row>
    <row r="21" spans="1:5" ht="18" customHeight="1">
      <c r="A21" s="109">
        <v>25</v>
      </c>
      <c r="B21" s="110" t="s">
        <v>35</v>
      </c>
      <c r="C21" s="111">
        <v>0</v>
      </c>
      <c r="D21" s="111">
        <v>0</v>
      </c>
      <c r="E21" s="111">
        <v>2300</v>
      </c>
    </row>
    <row r="22" spans="1:5" ht="18" customHeight="1">
      <c r="A22" s="109" t="s">
        <v>352</v>
      </c>
      <c r="B22" s="110" t="s">
        <v>37</v>
      </c>
      <c r="C22" s="111">
        <v>0</v>
      </c>
      <c r="D22" s="111">
        <v>0</v>
      </c>
      <c r="E22" s="111">
        <v>36276</v>
      </c>
    </row>
    <row r="23" spans="1:5" ht="18" customHeight="1">
      <c r="A23" s="109" t="s">
        <v>36</v>
      </c>
      <c r="B23" s="110" t="s">
        <v>39</v>
      </c>
      <c r="C23" s="111">
        <v>179000</v>
      </c>
      <c r="D23" s="111">
        <v>243000</v>
      </c>
      <c r="E23" s="111">
        <v>242432</v>
      </c>
    </row>
    <row r="24" spans="1:5" ht="18" customHeight="1">
      <c r="A24" s="109" t="s">
        <v>38</v>
      </c>
      <c r="B24" s="110" t="s">
        <v>40</v>
      </c>
      <c r="C24" s="111">
        <v>11932698</v>
      </c>
      <c r="D24" s="111">
        <v>19495000</v>
      </c>
      <c r="E24" s="111">
        <v>19494575</v>
      </c>
    </row>
    <row r="25" spans="1:5" ht="18" customHeight="1">
      <c r="A25" s="109" t="s">
        <v>353</v>
      </c>
      <c r="B25" s="110" t="s">
        <v>354</v>
      </c>
      <c r="C25" s="111">
        <v>12111698</v>
      </c>
      <c r="D25" s="111">
        <v>19738000</v>
      </c>
      <c r="E25" s="111">
        <v>19737007</v>
      </c>
    </row>
    <row r="26" spans="1:5" ht="18" customHeight="1">
      <c r="A26" s="109" t="s">
        <v>41</v>
      </c>
      <c r="B26" s="110" t="s">
        <v>44</v>
      </c>
      <c r="C26" s="111">
        <v>150000</v>
      </c>
      <c r="D26" s="111">
        <v>320000</v>
      </c>
      <c r="E26" s="111">
        <v>221614</v>
      </c>
    </row>
    <row r="27" spans="1:5" ht="18" customHeight="1">
      <c r="A27" s="109" t="s">
        <v>43</v>
      </c>
      <c r="B27" s="110" t="s">
        <v>46</v>
      </c>
      <c r="C27" s="111">
        <v>160000</v>
      </c>
      <c r="D27" s="111">
        <v>181000</v>
      </c>
      <c r="E27" s="111">
        <v>163466</v>
      </c>
    </row>
    <row r="28" spans="1:5" ht="18" customHeight="1">
      <c r="A28" s="109" t="s">
        <v>45</v>
      </c>
      <c r="B28" s="110" t="s">
        <v>355</v>
      </c>
      <c r="C28" s="111">
        <v>310000</v>
      </c>
      <c r="D28" s="111">
        <v>501000</v>
      </c>
      <c r="E28" s="111">
        <v>385080</v>
      </c>
    </row>
    <row r="29" spans="1:5" ht="18" customHeight="1">
      <c r="A29" s="109" t="s">
        <v>47</v>
      </c>
      <c r="B29" s="110" t="s">
        <v>50</v>
      </c>
      <c r="C29" s="111">
        <v>1865000</v>
      </c>
      <c r="D29" s="111">
        <v>2765000</v>
      </c>
      <c r="E29" s="111">
        <v>2764529</v>
      </c>
    </row>
    <row r="30" spans="1:5" ht="18" customHeight="1">
      <c r="A30" s="109" t="s">
        <v>118</v>
      </c>
      <c r="B30" s="110" t="s">
        <v>54</v>
      </c>
      <c r="C30" s="111">
        <v>450000</v>
      </c>
      <c r="D30" s="111">
        <v>10000</v>
      </c>
      <c r="E30" s="111">
        <v>10000</v>
      </c>
    </row>
    <row r="31" spans="1:5" ht="18" customHeight="1">
      <c r="A31" s="109" t="s">
        <v>53</v>
      </c>
      <c r="B31" s="110" t="s">
        <v>422</v>
      </c>
      <c r="C31" s="111">
        <v>0</v>
      </c>
      <c r="D31" s="111">
        <v>0</v>
      </c>
      <c r="E31" s="111">
        <v>0</v>
      </c>
    </row>
    <row r="32" spans="1:5" ht="18" customHeight="1">
      <c r="A32" s="109" t="s">
        <v>423</v>
      </c>
      <c r="B32" s="110" t="s">
        <v>57</v>
      </c>
      <c r="C32" s="111">
        <v>0</v>
      </c>
      <c r="D32" s="111">
        <v>0</v>
      </c>
      <c r="E32" s="111">
        <v>0</v>
      </c>
    </row>
    <row r="33" spans="1:5" ht="18" customHeight="1">
      <c r="A33" s="109" t="s">
        <v>56</v>
      </c>
      <c r="B33" s="110" t="s">
        <v>59</v>
      </c>
      <c r="C33" s="111">
        <v>38000</v>
      </c>
      <c r="D33" s="111">
        <v>131000</v>
      </c>
      <c r="E33" s="111">
        <v>130100</v>
      </c>
    </row>
    <row r="34" spans="1:5" ht="18" customHeight="1">
      <c r="A34" s="109" t="s">
        <v>58</v>
      </c>
      <c r="B34" s="110" t="s">
        <v>356</v>
      </c>
      <c r="C34" s="111">
        <v>345000</v>
      </c>
      <c r="D34" s="111">
        <v>300000</v>
      </c>
      <c r="E34" s="111">
        <v>293033</v>
      </c>
    </row>
    <row r="35" spans="1:5" ht="18" customHeight="1">
      <c r="A35" s="109" t="s">
        <v>62</v>
      </c>
      <c r="B35" s="110" t="s">
        <v>332</v>
      </c>
      <c r="C35" s="111">
        <v>2698000</v>
      </c>
      <c r="D35" s="111">
        <v>3206000</v>
      </c>
      <c r="E35" s="111">
        <v>3197662</v>
      </c>
    </row>
    <row r="36" spans="1:5" ht="18" customHeight="1">
      <c r="A36" s="109" t="s">
        <v>64</v>
      </c>
      <c r="B36" s="110" t="s">
        <v>66</v>
      </c>
      <c r="C36" s="111">
        <v>100000</v>
      </c>
      <c r="D36" s="111">
        <v>30000</v>
      </c>
      <c r="E36" s="111">
        <v>28855</v>
      </c>
    </row>
    <row r="37" spans="1:5" ht="18" customHeight="1">
      <c r="A37" s="109" t="s">
        <v>67</v>
      </c>
      <c r="B37" s="110" t="s">
        <v>357</v>
      </c>
      <c r="C37" s="111">
        <v>100000</v>
      </c>
      <c r="D37" s="111">
        <v>30000</v>
      </c>
      <c r="E37" s="111">
        <v>28855</v>
      </c>
    </row>
    <row r="38" spans="1:5" ht="18" customHeight="1">
      <c r="A38" s="109" t="s">
        <v>69</v>
      </c>
      <c r="B38" s="110" t="s">
        <v>72</v>
      </c>
      <c r="C38" s="111">
        <v>4246418</v>
      </c>
      <c r="D38" s="111">
        <v>4908000</v>
      </c>
      <c r="E38" s="111">
        <v>4832880</v>
      </c>
    </row>
    <row r="39" spans="1:5" ht="18" customHeight="1">
      <c r="A39" s="109" t="s">
        <v>71</v>
      </c>
      <c r="B39" s="110" t="s">
        <v>74</v>
      </c>
      <c r="C39" s="111">
        <v>0</v>
      </c>
      <c r="D39" s="111">
        <v>2518000</v>
      </c>
      <c r="E39" s="111">
        <v>2518000</v>
      </c>
    </row>
    <row r="40" spans="1:5" ht="18" customHeight="1">
      <c r="A40" s="109" t="s">
        <v>358</v>
      </c>
      <c r="B40" s="110" t="s">
        <v>76</v>
      </c>
      <c r="C40" s="111">
        <v>60000</v>
      </c>
      <c r="D40" s="111">
        <v>20000</v>
      </c>
      <c r="E40" s="111">
        <v>17532</v>
      </c>
    </row>
    <row r="41" spans="1:5" ht="30">
      <c r="A41" s="109" t="s">
        <v>75</v>
      </c>
      <c r="B41" s="110" t="s">
        <v>334</v>
      </c>
      <c r="C41" s="111">
        <v>4306418</v>
      </c>
      <c r="D41" s="111">
        <v>7446000</v>
      </c>
      <c r="E41" s="111">
        <v>7368412</v>
      </c>
    </row>
    <row r="42" spans="1:5" ht="18" customHeight="1">
      <c r="A42" s="97" t="s">
        <v>77</v>
      </c>
      <c r="B42" s="98" t="s">
        <v>336</v>
      </c>
      <c r="C42" s="99">
        <v>19526116</v>
      </c>
      <c r="D42" s="99">
        <v>30921000</v>
      </c>
      <c r="E42" s="99">
        <v>30717016</v>
      </c>
    </row>
    <row r="43" spans="1:5" ht="18" customHeight="1">
      <c r="A43" s="109" t="s">
        <v>99</v>
      </c>
      <c r="B43" s="110" t="s">
        <v>342</v>
      </c>
      <c r="C43" s="111">
        <v>0</v>
      </c>
      <c r="D43" s="111">
        <v>22000</v>
      </c>
      <c r="E43" s="111">
        <v>21339</v>
      </c>
    </row>
    <row r="44" spans="1:5" ht="18" customHeight="1">
      <c r="A44" s="109">
        <v>194</v>
      </c>
      <c r="B44" s="110" t="s">
        <v>101</v>
      </c>
      <c r="C44" s="111">
        <v>480000</v>
      </c>
      <c r="D44" s="111">
        <v>499100</v>
      </c>
      <c r="E44" s="111">
        <v>499100</v>
      </c>
    </row>
    <row r="45" spans="1:5" ht="18" customHeight="1">
      <c r="A45" s="109" t="s">
        <v>100</v>
      </c>
      <c r="B45" s="110" t="s">
        <v>102</v>
      </c>
      <c r="C45" s="111">
        <v>129600</v>
      </c>
      <c r="D45" s="111">
        <v>129600</v>
      </c>
      <c r="E45" s="111">
        <v>118920</v>
      </c>
    </row>
    <row r="46" spans="1:5" ht="18" customHeight="1">
      <c r="A46" s="97" t="s">
        <v>359</v>
      </c>
      <c r="B46" s="98" t="s">
        <v>340</v>
      </c>
      <c r="C46" s="99">
        <v>609600</v>
      </c>
      <c r="D46" s="99">
        <v>650700</v>
      </c>
      <c r="E46" s="99">
        <v>639359</v>
      </c>
    </row>
    <row r="47" spans="1:5" ht="28.5">
      <c r="A47" s="103" t="s">
        <v>360</v>
      </c>
      <c r="B47" s="104" t="s">
        <v>341</v>
      </c>
      <c r="C47" s="105">
        <v>84163002</v>
      </c>
      <c r="D47" s="105">
        <v>92543603</v>
      </c>
      <c r="E47" s="105">
        <v>92033865</v>
      </c>
    </row>
  </sheetData>
  <sheetProtection/>
  <mergeCells count="2">
    <mergeCell ref="A3:E3"/>
    <mergeCell ref="A4:E4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A28" sqref="A28"/>
    </sheetView>
  </sheetViews>
  <sheetFormatPr defaultColWidth="8.875" defaultRowHeight="12.75"/>
  <cols>
    <col min="1" max="1" width="54.375" style="25" customWidth="1"/>
    <col min="2" max="2" width="21.00390625" style="25" customWidth="1"/>
    <col min="3" max="4" width="8.875" style="25" customWidth="1"/>
    <col min="5" max="5" width="12.125" style="25" bestFit="1" customWidth="1"/>
    <col min="6" max="16384" width="8.875" style="25" customWidth="1"/>
  </cols>
  <sheetData>
    <row r="1" spans="1:2" ht="15.75">
      <c r="A1" s="26"/>
      <c r="B1" s="32" t="s">
        <v>507</v>
      </c>
    </row>
    <row r="2" spans="1:2" ht="11.25" customHeight="1">
      <c r="A2" s="26"/>
      <c r="B2" s="26"/>
    </row>
    <row r="3" spans="1:2" ht="16.5" customHeight="1">
      <c r="A3" s="159" t="s">
        <v>330</v>
      </c>
      <c r="B3" s="159"/>
    </row>
    <row r="4" spans="1:2" ht="16.5" customHeight="1">
      <c r="A4" s="159" t="s">
        <v>437</v>
      </c>
      <c r="B4" s="159"/>
    </row>
    <row r="5" spans="1:2" ht="16.5" customHeight="1">
      <c r="A5" s="159" t="s">
        <v>508</v>
      </c>
      <c r="B5" s="159"/>
    </row>
    <row r="6" spans="1:2" ht="3.75" customHeight="1">
      <c r="A6" s="26"/>
      <c r="B6" s="26"/>
    </row>
    <row r="7" spans="1:2" ht="18" customHeight="1">
      <c r="A7" s="26"/>
      <c r="B7" s="26"/>
    </row>
    <row r="8" spans="1:2" ht="18" customHeight="1">
      <c r="A8" s="160" t="s">
        <v>323</v>
      </c>
      <c r="B8" s="155" t="s">
        <v>506</v>
      </c>
    </row>
    <row r="9" spans="1:2" ht="32.25" customHeight="1">
      <c r="A9" s="160"/>
      <c r="B9" s="156"/>
    </row>
    <row r="10" spans="1:2" ht="16.5" customHeight="1">
      <c r="A10" s="93" t="s">
        <v>439</v>
      </c>
      <c r="B10" s="131">
        <f>SUM(B11:B18)</f>
        <v>1034923</v>
      </c>
    </row>
    <row r="11" spans="1:2" ht="16.5" customHeight="1">
      <c r="A11" s="90" t="s">
        <v>509</v>
      </c>
      <c r="B11" s="91">
        <v>52918</v>
      </c>
    </row>
    <row r="12" spans="1:2" ht="16.5" customHeight="1">
      <c r="A12" s="92" t="s">
        <v>510</v>
      </c>
      <c r="B12" s="91">
        <v>317500</v>
      </c>
    </row>
    <row r="13" spans="1:2" ht="16.5" customHeight="1">
      <c r="A13" s="92" t="s">
        <v>511</v>
      </c>
      <c r="B13" s="91">
        <v>370840</v>
      </c>
    </row>
    <row r="14" spans="1:2" ht="16.5" customHeight="1">
      <c r="A14" s="92" t="s">
        <v>512</v>
      </c>
      <c r="B14" s="91">
        <v>9000</v>
      </c>
    </row>
    <row r="15" spans="1:2" ht="16.5" customHeight="1">
      <c r="A15" s="92" t="s">
        <v>513</v>
      </c>
      <c r="B15" s="91">
        <v>188235</v>
      </c>
    </row>
    <row r="16" spans="1:2" ht="16.5" customHeight="1">
      <c r="A16" s="92" t="s">
        <v>514</v>
      </c>
      <c r="B16" s="91">
        <v>16510</v>
      </c>
    </row>
    <row r="17" spans="1:2" ht="16.5" customHeight="1">
      <c r="A17" s="90" t="s">
        <v>515</v>
      </c>
      <c r="B17" s="91">
        <v>64505</v>
      </c>
    </row>
    <row r="18" spans="1:2" ht="16.5" customHeight="1">
      <c r="A18" s="90" t="s">
        <v>441</v>
      </c>
      <c r="B18" s="91">
        <v>15415</v>
      </c>
    </row>
    <row r="19" spans="1:2" ht="16.5" customHeight="1">
      <c r="A19" s="93" t="s">
        <v>440</v>
      </c>
      <c r="B19" s="131">
        <f>SUM(B20:B22)</f>
        <v>56420</v>
      </c>
    </row>
    <row r="20" spans="1:2" ht="16.5" customHeight="1">
      <c r="A20" s="90" t="s">
        <v>519</v>
      </c>
      <c r="B20" s="91">
        <v>11800</v>
      </c>
    </row>
    <row r="21" spans="1:2" ht="16.5" customHeight="1">
      <c r="A21" s="90" t="s">
        <v>520</v>
      </c>
      <c r="B21" s="91">
        <v>9300</v>
      </c>
    </row>
    <row r="22" spans="1:2" ht="16.5" customHeight="1">
      <c r="A22" s="90" t="s">
        <v>521</v>
      </c>
      <c r="B22" s="91">
        <v>35320</v>
      </c>
    </row>
    <row r="23" spans="1:2" ht="16.5" customHeight="1">
      <c r="A23" s="93" t="s">
        <v>442</v>
      </c>
      <c r="B23" s="131">
        <f>SUM(B24:B31)</f>
        <v>639360</v>
      </c>
    </row>
    <row r="24" spans="1:2" ht="16.5" customHeight="1">
      <c r="A24" s="90" t="s">
        <v>522</v>
      </c>
      <c r="B24" s="91">
        <v>27100</v>
      </c>
    </row>
    <row r="25" spans="1:2" ht="16.5" customHeight="1">
      <c r="A25" s="90" t="s">
        <v>523</v>
      </c>
      <c r="B25" s="91">
        <v>7800</v>
      </c>
    </row>
    <row r="26" spans="1:2" ht="16.5" customHeight="1">
      <c r="A26" s="90" t="s">
        <v>524</v>
      </c>
      <c r="B26" s="91">
        <v>104900</v>
      </c>
    </row>
    <row r="27" spans="1:2" ht="16.5" customHeight="1">
      <c r="A27" s="90" t="s">
        <v>525</v>
      </c>
      <c r="B27" s="91">
        <v>69990</v>
      </c>
    </row>
    <row r="28" spans="1:2" ht="16.5" customHeight="1">
      <c r="A28" s="90" t="s">
        <v>526</v>
      </c>
      <c r="B28" s="91">
        <v>72390</v>
      </c>
    </row>
    <row r="29" spans="1:2" ht="16.5" customHeight="1">
      <c r="A29" s="90" t="s">
        <v>527</v>
      </c>
      <c r="B29" s="91">
        <v>302525</v>
      </c>
    </row>
    <row r="30" spans="1:2" ht="16.5" customHeight="1">
      <c r="A30" s="90" t="s">
        <v>528</v>
      </c>
      <c r="B30" s="91">
        <v>47060</v>
      </c>
    </row>
    <row r="31" spans="1:2" ht="16.5" customHeight="1">
      <c r="A31" s="90" t="s">
        <v>529</v>
      </c>
      <c r="B31" s="91">
        <v>7595</v>
      </c>
    </row>
    <row r="32" spans="1:2" ht="17.25" customHeight="1">
      <c r="A32" s="128" t="s">
        <v>150</v>
      </c>
      <c r="B32" s="129">
        <f>B10+B19+B23</f>
        <v>1730703</v>
      </c>
    </row>
    <row r="33" spans="1:2" ht="15">
      <c r="A33" s="23"/>
      <c r="B33" s="23"/>
    </row>
    <row r="34" spans="1:2" ht="15">
      <c r="A34" s="23"/>
      <c r="B34" s="23"/>
    </row>
    <row r="35" spans="1:2" ht="15.75">
      <c r="A35" s="159" t="s">
        <v>330</v>
      </c>
      <c r="B35" s="159"/>
    </row>
    <row r="36" spans="1:2" ht="15.75">
      <c r="A36" s="159" t="s">
        <v>438</v>
      </c>
      <c r="B36" s="159"/>
    </row>
    <row r="37" spans="1:2" ht="9" customHeight="1">
      <c r="A37" s="26"/>
      <c r="B37" s="26"/>
    </row>
    <row r="38" spans="1:2" ht="15.75">
      <c r="A38" s="26"/>
      <c r="B38" s="26"/>
    </row>
    <row r="39" spans="1:2" ht="14.25" customHeight="1">
      <c r="A39" s="154" t="s">
        <v>324</v>
      </c>
      <c r="B39" s="157" t="s">
        <v>424</v>
      </c>
    </row>
    <row r="40" spans="1:2" ht="24" customHeight="1">
      <c r="A40" s="154"/>
      <c r="B40" s="158"/>
    </row>
    <row r="41" spans="1:5" ht="33.75" customHeight="1">
      <c r="A41" s="92" t="s">
        <v>518</v>
      </c>
      <c r="B41" s="91">
        <v>922020</v>
      </c>
      <c r="E41" s="44"/>
    </row>
    <row r="42" spans="1:2" ht="16.5" customHeight="1">
      <c r="A42" s="95" t="s">
        <v>517</v>
      </c>
      <c r="B42" s="91">
        <v>12098071</v>
      </c>
    </row>
    <row r="43" spans="1:2" ht="16.5" customHeight="1">
      <c r="A43" s="92" t="s">
        <v>516</v>
      </c>
      <c r="B43" s="94">
        <v>960000</v>
      </c>
    </row>
    <row r="44" spans="1:2" ht="16.5" customHeight="1">
      <c r="A44" s="127" t="s">
        <v>150</v>
      </c>
      <c r="B44" s="130">
        <f>SUM(B41:B43)</f>
        <v>13980091</v>
      </c>
    </row>
    <row r="45" spans="1:2" ht="15">
      <c r="A45" s="23"/>
      <c r="B45" s="23"/>
    </row>
    <row r="46" spans="1:2" ht="15">
      <c r="A46" s="23"/>
      <c r="B46" s="23"/>
    </row>
    <row r="47" spans="1:2" ht="15">
      <c r="A47" s="23"/>
      <c r="B47" s="23"/>
    </row>
    <row r="48" spans="1:2" ht="15">
      <c r="A48" s="23"/>
      <c r="B48" s="23"/>
    </row>
  </sheetData>
  <sheetProtection/>
  <mergeCells count="9">
    <mergeCell ref="A39:A40"/>
    <mergeCell ref="B8:B9"/>
    <mergeCell ref="B39:B40"/>
    <mergeCell ref="A3:B3"/>
    <mergeCell ref="A5:B5"/>
    <mergeCell ref="A8:A9"/>
    <mergeCell ref="A35:B35"/>
    <mergeCell ref="A36:B36"/>
    <mergeCell ref="A4:B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00390625" defaultRowHeight="12.75"/>
  <cols>
    <col min="1" max="1" width="52.125" style="0" customWidth="1"/>
    <col min="2" max="2" width="32.875" style="0" customWidth="1"/>
  </cols>
  <sheetData>
    <row r="1" spans="1:2" ht="15">
      <c r="A1" s="23"/>
      <c r="B1" s="24" t="s">
        <v>467</v>
      </c>
    </row>
    <row r="2" spans="1:2" ht="15.75">
      <c r="A2" s="26"/>
      <c r="B2" s="26"/>
    </row>
    <row r="3" spans="1:2" ht="15.75">
      <c r="A3" s="26"/>
      <c r="B3" s="26"/>
    </row>
    <row r="4" spans="1:2" ht="15.75">
      <c r="A4" s="161" t="s">
        <v>330</v>
      </c>
      <c r="B4" s="161"/>
    </row>
    <row r="5" spans="1:2" ht="15.75">
      <c r="A5" s="161" t="s">
        <v>468</v>
      </c>
      <c r="B5" s="161"/>
    </row>
    <row r="6" spans="1:2" ht="15.75">
      <c r="A6" s="27"/>
      <c r="B6" s="27"/>
    </row>
    <row r="7" spans="1:2" ht="15.75">
      <c r="A7" s="26"/>
      <c r="B7" s="26"/>
    </row>
    <row r="8" spans="1:2" ht="25.5" customHeight="1">
      <c r="A8" s="30" t="s">
        <v>5</v>
      </c>
      <c r="B8" s="30" t="s">
        <v>242</v>
      </c>
    </row>
    <row r="9" spans="1:2" ht="21.75" customHeight="1">
      <c r="A9" s="110" t="s">
        <v>380</v>
      </c>
      <c r="B9" s="111">
        <v>319588092</v>
      </c>
    </row>
    <row r="10" spans="1:2" ht="21.75" customHeight="1">
      <c r="A10" s="110" t="s">
        <v>381</v>
      </c>
      <c r="B10" s="111">
        <v>105019305</v>
      </c>
    </row>
    <row r="11" spans="1:2" ht="21.75" customHeight="1">
      <c r="A11" s="101" t="s">
        <v>382</v>
      </c>
      <c r="B11" s="102">
        <v>214568787</v>
      </c>
    </row>
    <row r="12" spans="1:2" ht="21.75" customHeight="1">
      <c r="A12" s="110" t="s">
        <v>383</v>
      </c>
      <c r="B12" s="111">
        <v>17406375</v>
      </c>
    </row>
    <row r="13" spans="1:2" ht="21.75" customHeight="1">
      <c r="A13" s="110" t="s">
        <v>384</v>
      </c>
      <c r="B13" s="111">
        <v>112230398</v>
      </c>
    </row>
    <row r="14" spans="1:2" ht="21.75" customHeight="1">
      <c r="A14" s="101" t="s">
        <v>385</v>
      </c>
      <c r="B14" s="102">
        <v>-94824023</v>
      </c>
    </row>
    <row r="15" spans="1:2" ht="21.75" customHeight="1">
      <c r="A15" s="98" t="s">
        <v>386</v>
      </c>
      <c r="B15" s="99">
        <v>119744764</v>
      </c>
    </row>
    <row r="16" spans="1:2" ht="21.75" customHeight="1">
      <c r="A16" s="101" t="s">
        <v>387</v>
      </c>
      <c r="B16" s="102">
        <v>119744764</v>
      </c>
    </row>
    <row r="17" spans="1:2" ht="21.75" customHeight="1">
      <c r="A17" s="98" t="s">
        <v>388</v>
      </c>
      <c r="B17" s="99">
        <v>119744764</v>
      </c>
    </row>
  </sheetData>
  <sheetProtection/>
  <mergeCells count="2">
    <mergeCell ref="A4:B4"/>
    <mergeCell ref="A5:B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hpuser6</cp:lastModifiedBy>
  <cp:lastPrinted>2020-06-21T14:57:54Z</cp:lastPrinted>
  <dcterms:created xsi:type="dcterms:W3CDTF">2010-05-29T08:47:41Z</dcterms:created>
  <dcterms:modified xsi:type="dcterms:W3CDTF">2020-07-01T06:17:13Z</dcterms:modified>
  <cp:category/>
  <cp:version/>
  <cp:contentType/>
  <cp:contentStatus/>
</cp:coreProperties>
</file>