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45" windowHeight="9660" tabRatio="504" activeTab="0"/>
  </bookViews>
  <sheets>
    <sheet name="1 mell Szv Önk bev és kiad" sheetId="1" r:id="rId1"/>
    <sheet name="2 mell Közös Hiv bev és kiad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<sst xmlns="http://schemas.openxmlformats.org/spreadsheetml/2006/main" count="195" uniqueCount="102">
  <si>
    <t>K1</t>
  </si>
  <si>
    <t>K2</t>
  </si>
  <si>
    <t>K3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</si>
  <si>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</si>
  <si>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</si>
  <si>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</si>
  <si>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</si>
  <si>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</si>
  <si>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</t>
  </si>
  <si>
    <t>K512</t>
  </si>
  <si>
    <t>K5</t>
  </si>
  <si>
    <t>K6</t>
  </si>
  <si>
    <t>K7</t>
  </si>
  <si>
    <t>K8</t>
  </si>
  <si>
    <t>K1-K8</t>
  </si>
  <si>
    <t xml:space="preserve">Sor-szám
</t>
  </si>
  <si>
    <t xml:space="preserve">Munkaadókat terh.járulékok és szociális hozzájárulási adó                                                                            </t>
  </si>
  <si>
    <t xml:space="preserve">K9 </t>
  </si>
  <si>
    <t>Finanszírozási kiadások</t>
  </si>
  <si>
    <t>PÉNZFORGALMI KIADÁSOK ÖSSZESEN:</t>
  </si>
  <si>
    <t>K914</t>
  </si>
  <si>
    <t>Államháztartáson belüli megelőlegezések visszafizetése</t>
  </si>
  <si>
    <t>K502</t>
  </si>
  <si>
    <t>Eredeti előirányzat összege (Ft)</t>
  </si>
  <si>
    <t>Előirányzat-módosítás összege (Ft)</t>
  </si>
  <si>
    <t>Módosított előirányzat összege (Ft)</t>
  </si>
  <si>
    <t>A helyi önkormányzatok előző évi elszámolásából származó kiadások</t>
  </si>
  <si>
    <t>Központi, irányító szervi támogatások folyósítása</t>
  </si>
  <si>
    <t>K915</t>
  </si>
  <si>
    <t>1.</t>
  </si>
  <si>
    <t>2.</t>
  </si>
  <si>
    <t>Személyi juttatások</t>
  </si>
  <si>
    <t xml:space="preserve">Dologi kiadások </t>
  </si>
  <si>
    <t>Ellátottak pénzbeli juttatásai</t>
  </si>
  <si>
    <t>Beruházások</t>
  </si>
  <si>
    <t>Felújítások</t>
  </si>
  <si>
    <t xml:space="preserve">Egyéb felhalmozási célú kiadások </t>
  </si>
  <si>
    <t xml:space="preserve">Költségvetési kiadások </t>
  </si>
  <si>
    <t>2.1.</t>
  </si>
  <si>
    <t>2.2.</t>
  </si>
  <si>
    <t>1.1.</t>
  </si>
  <si>
    <t>1.2.</t>
  </si>
  <si>
    <t>1.3.</t>
  </si>
  <si>
    <t>1.4.</t>
  </si>
  <si>
    <t>1.5.</t>
  </si>
  <si>
    <t>1.6.</t>
  </si>
  <si>
    <t>1.7.</t>
  </si>
  <si>
    <t>1.8.</t>
  </si>
  <si>
    <t>Egyéb működési célú kiadások, ebből:</t>
  </si>
  <si>
    <t>Költségvetési sor megnevezése</t>
  </si>
  <si>
    <t xml:space="preserve">Rovat száma
</t>
  </si>
  <si>
    <t>PÉNZFORGALMI BEVÉTELEK ÖSSZESEN:</t>
  </si>
  <si>
    <t>Finanszírozási bevételek</t>
  </si>
  <si>
    <t xml:space="preserve">Költségvetési bevételek </t>
  </si>
  <si>
    <t>Működési célú támogatások államháztartáson belülről, ebből:</t>
  </si>
  <si>
    <t>Önkormányzatok működési támogatásai</t>
  </si>
  <si>
    <t>Egyéb működési célú támogatások bevételei államháztartáson belülről</t>
  </si>
  <si>
    <t>B1</t>
  </si>
  <si>
    <t>Felhalmozási célú támogatások államháztartáson belülről</t>
  </si>
  <si>
    <t>B2</t>
  </si>
  <si>
    <t>Közhatalmi bevételek</t>
  </si>
  <si>
    <t>B3</t>
  </si>
  <si>
    <t>Működési bevételek</t>
  </si>
  <si>
    <t>B4</t>
  </si>
  <si>
    <t>Felhalmozási bevételek</t>
  </si>
  <si>
    <t>B5</t>
  </si>
  <si>
    <t>Működési célú átvett pénzeszközök</t>
  </si>
  <si>
    <t>B6</t>
  </si>
  <si>
    <t>Felhalmozási célú átvett pénzeszközök</t>
  </si>
  <si>
    <t>B7</t>
  </si>
  <si>
    <t xml:space="preserve">Államháztartáson belüli megelőlegezések </t>
  </si>
  <si>
    <t>Előző év költségvetési maradványának igénybevétele</t>
  </si>
  <si>
    <t>B8131</t>
  </si>
  <si>
    <t>B814</t>
  </si>
  <si>
    <t>B8</t>
  </si>
  <si>
    <t>Központi, irányító szervi támogatás</t>
  </si>
  <si>
    <t>Szilvásvárad Község Önkormányzata kiadásainak</t>
  </si>
  <si>
    <t>Szilvásvárad Község Önkormányzata bevételeinek</t>
  </si>
  <si>
    <t>Szilvásváradi Közös Önkormányzati Hivatal kiadásainak</t>
  </si>
  <si>
    <t>Szilvásváradi Közös Önkormányzati Hivatal bevételeinek</t>
  </si>
  <si>
    <t xml:space="preserve"> 1.4.</t>
  </si>
  <si>
    <t>Egyéb működési célú kiadások államházt.belülre</t>
  </si>
  <si>
    <t xml:space="preserve"> 1.6.</t>
  </si>
  <si>
    <t>K513</t>
  </si>
  <si>
    <t xml:space="preserve"> 1.5.3.</t>
  </si>
  <si>
    <t xml:space="preserve"> 1.5.1.</t>
  </si>
  <si>
    <t xml:space="preserve"> 1.5.2.</t>
  </si>
  <si>
    <t>Egyéb működési célú kiadások államházt.kívülre</t>
  </si>
  <si>
    <t xml:space="preserve"> 1.5.4.</t>
  </si>
  <si>
    <t>Előző évi elszámolásokból származó kiadások</t>
  </si>
  <si>
    <t xml:space="preserve"> 1.7.</t>
  </si>
  <si>
    <t xml:space="preserve"> 1.8.1.</t>
  </si>
  <si>
    <t>Egyéb felhalm.célú kiadások államházt.belülre</t>
  </si>
  <si>
    <t xml:space="preserve"> 1.8.2.</t>
  </si>
  <si>
    <t>K84</t>
  </si>
  <si>
    <t>K89</t>
  </si>
  <si>
    <t>Egyéb felhalm.célú kiadások államházt.kívülre</t>
  </si>
  <si>
    <t>B11</t>
  </si>
  <si>
    <t>B16</t>
  </si>
  <si>
    <t>előirányzat-módosítása 2019. I-X. hónap</t>
  </si>
  <si>
    <t>1. számú melléklet a 16/2019. (XII.11.) számú önkormányzati rendelethez</t>
  </si>
  <si>
    <t>2. számú melléklet a 16/2019. (XII.11.)  számú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</si>
</sst>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[$-40E]yyyy\.\ mmmm\ d\."/>
    <numFmt numFmtId="168" formatCode="_-* #,##0.0\ _F_t_-;\-* #,##0.0\ _F_t_-;_-* &quot;-&quot;??\ _F_t_-;_-@_-"/>
    <numFmt numFmtId="169" formatCode="_-* #,##0\ _F_t_-;\-* #,##0\ _F_t_-;_-* &quot;-&quot;??\ _F_t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5" fontId="3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169" fontId="6" fillId="33" borderId="11" xfId="40" applyNumberFormat="1" applyFont="1" applyFill="1" applyBorder="1" applyAlignment="1">
      <alignment vertical="center"/>
    </xf>
    <xf numFmtId="169" fontId="49" fillId="34" borderId="10" xfId="40" applyNumberFormat="1" applyFont="1" applyFill="1" applyBorder="1" applyAlignment="1">
      <alignment horizontal="center" vertical="center"/>
    </xf>
    <xf numFmtId="169" fontId="5" fillId="0" borderId="11" xfId="40" applyNumberFormat="1" applyFont="1" applyFill="1" applyBorder="1" applyAlignment="1">
      <alignment vertical="center"/>
    </xf>
    <xf numFmtId="169" fontId="5" fillId="0" borderId="10" xfId="40" applyNumberFormat="1" applyFont="1" applyFill="1" applyBorder="1" applyAlignment="1">
      <alignment vertical="center"/>
    </xf>
    <xf numFmtId="169" fontId="6" fillId="0" borderId="10" xfId="40" applyNumberFormat="1" applyFont="1" applyFill="1" applyBorder="1" applyAlignment="1">
      <alignment vertical="center"/>
    </xf>
    <xf numFmtId="169" fontId="6" fillId="34" borderId="11" xfId="40" applyNumberFormat="1" applyFont="1" applyFill="1" applyBorder="1" applyAlignment="1">
      <alignment vertical="center"/>
    </xf>
    <xf numFmtId="169" fontId="6" fillId="0" borderId="11" xfId="40" applyNumberFormat="1" applyFont="1" applyFill="1" applyBorder="1" applyAlignment="1">
      <alignment vertical="center"/>
    </xf>
    <xf numFmtId="165" fontId="6" fillId="33" borderId="11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169" fontId="49" fillId="33" borderId="10" xfId="4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12" xfId="0" applyNumberFormat="1" applyFont="1" applyFill="1" applyBorder="1" applyAlignment="1" quotePrefix="1">
      <alignment horizontal="center" vertic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69" fontId="49" fillId="0" borderId="10" xfId="40" applyNumberFormat="1" applyFont="1" applyBorder="1" applyAlignment="1">
      <alignment/>
    </xf>
    <xf numFmtId="169" fontId="49" fillId="0" borderId="10" xfId="40" applyNumberFormat="1" applyFont="1" applyBorder="1" applyAlignment="1">
      <alignment vertical="center"/>
    </xf>
    <xf numFmtId="169" fontId="6" fillId="33" borderId="10" xfId="40" applyNumberFormat="1" applyFont="1" applyFill="1" applyBorder="1" applyAlignment="1">
      <alignment vertical="center"/>
    </xf>
    <xf numFmtId="169" fontId="6" fillId="0" borderId="10" xfId="4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5" fillId="0" borderId="10" xfId="40" applyNumberFormat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/>
    </xf>
    <xf numFmtId="3" fontId="49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5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vertical="center"/>
    </xf>
    <xf numFmtId="169" fontId="0" fillId="0" borderId="0" xfId="0" applyNumberFormat="1" applyBorder="1" applyAlignment="1">
      <alignment/>
    </xf>
    <xf numFmtId="169" fontId="49" fillId="0" borderId="10" xfId="40" applyNumberFormat="1" applyFont="1" applyFill="1" applyBorder="1" applyAlignment="1">
      <alignment vertical="center"/>
    </xf>
    <xf numFmtId="169" fontId="49" fillId="35" borderId="10" xfId="40" applyNumberFormat="1" applyFont="1" applyFill="1" applyBorder="1" applyAlignment="1">
      <alignment horizontal="center" vertical="center"/>
    </xf>
    <xf numFmtId="169" fontId="6" fillId="35" borderId="11" xfId="40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165" fontId="6" fillId="33" borderId="10" xfId="0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0" fontId="49" fillId="0" borderId="0" xfId="0" applyFont="1" applyFill="1" applyAlignment="1">
      <alignment horizontal="center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 quotePrefix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9" fillId="0" borderId="10" xfId="0" applyNumberFormat="1" applyFont="1" applyBorder="1" applyAlignment="1" quotePrefix="1">
      <alignment horizontal="center"/>
    </xf>
    <xf numFmtId="0" fontId="49" fillId="0" borderId="10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12" xfId="0" applyNumberFormat="1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 quotePrefix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24"/>
  <sheetViews>
    <sheetView tabSelected="1" zoomScaleSheetLayoutView="120" workbookViewId="0" topLeftCell="A1">
      <selection activeCell="AB10" sqref="AB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7.7109375" style="0" customWidth="1"/>
    <col min="24" max="25" width="17.8515625" style="0" customWidth="1"/>
    <col min="26" max="26" width="13.140625" style="0" bestFit="1" customWidth="1"/>
    <col min="27" max="27" width="14.421875" style="0" bestFit="1" customWidth="1"/>
    <col min="28" max="29" width="10.574218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100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8.75" customHeight="1">
      <c r="A3" s="54" t="s">
        <v>76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5.75" customHeight="1">
      <c r="A4" s="54" t="s">
        <v>99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35.25" customHeight="1">
      <c r="A6" s="79" t="s">
        <v>15</v>
      </c>
      <c r="B6" s="80"/>
      <c r="C6" s="83" t="s">
        <v>49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5"/>
      <c r="V6" s="89" t="s">
        <v>50</v>
      </c>
      <c r="W6" s="91" t="s">
        <v>23</v>
      </c>
      <c r="X6" s="93" t="s">
        <v>24</v>
      </c>
      <c r="Y6" s="91" t="s">
        <v>25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4" customHeight="1">
      <c r="A7" s="81"/>
      <c r="B7" s="82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V7" s="90"/>
      <c r="W7" s="92"/>
      <c r="X7" s="94"/>
      <c r="Y7" s="9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8" customHeight="1">
      <c r="A8" s="62" t="s">
        <v>40</v>
      </c>
      <c r="B8" s="63"/>
      <c r="C8" s="73" t="s">
        <v>31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5" t="s">
        <v>0</v>
      </c>
      <c r="W8" s="12">
        <v>47458000</v>
      </c>
      <c r="X8" s="14">
        <f>Y8-W8</f>
        <v>1198593</v>
      </c>
      <c r="Y8" s="29">
        <v>48656593</v>
      </c>
      <c r="Z8" s="1"/>
      <c r="AA8" s="4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62" t="s">
        <v>41</v>
      </c>
      <c r="B9" s="63"/>
      <c r="C9" s="76" t="s">
        <v>16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8"/>
      <c r="V9" s="5" t="s">
        <v>1</v>
      </c>
      <c r="W9" s="12">
        <v>7899000</v>
      </c>
      <c r="X9" s="14">
        <f>Y9-W9</f>
        <v>0</v>
      </c>
      <c r="Y9" s="30">
        <v>7899000</v>
      </c>
      <c r="Z9" s="1"/>
      <c r="AA9" s="5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62" t="s">
        <v>42</v>
      </c>
      <c r="B10" s="63"/>
      <c r="C10" s="76" t="s">
        <v>32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5" t="s">
        <v>2</v>
      </c>
      <c r="W10" s="12">
        <v>78193700</v>
      </c>
      <c r="X10" s="14">
        <f>Y10-W10</f>
        <v>15364000</v>
      </c>
      <c r="Y10" s="29">
        <v>93557700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99" t="s">
        <v>80</v>
      </c>
      <c r="B11" s="63"/>
      <c r="C11" s="43" t="s">
        <v>33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  <c r="V11" s="46" t="s">
        <v>3</v>
      </c>
      <c r="W11" s="14">
        <v>4400000</v>
      </c>
      <c r="X11" s="14">
        <f aca="true" t="shared" si="0" ref="X11:X19">Y11-W11</f>
        <v>0</v>
      </c>
      <c r="Y11" s="29">
        <v>4400000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" customHeight="1">
      <c r="A12" s="99" t="s">
        <v>85</v>
      </c>
      <c r="B12" s="63"/>
      <c r="C12" s="43" t="s">
        <v>89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46" t="s">
        <v>22</v>
      </c>
      <c r="W12" s="14">
        <v>0</v>
      </c>
      <c r="X12" s="14">
        <f t="shared" si="0"/>
        <v>671599</v>
      </c>
      <c r="Y12" s="29">
        <v>671599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8" customHeight="1">
      <c r="A13" s="101" t="s">
        <v>86</v>
      </c>
      <c r="B13" s="102"/>
      <c r="C13" s="43" t="s">
        <v>81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46" t="s">
        <v>5</v>
      </c>
      <c r="W13" s="14">
        <v>149690429</v>
      </c>
      <c r="X13" s="14">
        <f t="shared" si="0"/>
        <v>0</v>
      </c>
      <c r="Y13" s="29">
        <v>149690429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8" customHeight="1">
      <c r="A14" s="99" t="s">
        <v>84</v>
      </c>
      <c r="B14" s="100"/>
      <c r="C14" s="43" t="s">
        <v>87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46" t="s">
        <v>9</v>
      </c>
      <c r="W14" s="14">
        <v>5000000</v>
      </c>
      <c r="X14" s="14">
        <f t="shared" si="0"/>
        <v>0</v>
      </c>
      <c r="Y14" s="29">
        <v>5000000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8" customHeight="1">
      <c r="A15" s="99" t="s">
        <v>88</v>
      </c>
      <c r="B15" s="100"/>
      <c r="C15" s="43" t="s">
        <v>8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6" t="s">
        <v>83</v>
      </c>
      <c r="W15" s="14">
        <v>2556070</v>
      </c>
      <c r="X15" s="14">
        <f t="shared" si="0"/>
        <v>9148687</v>
      </c>
      <c r="Y15" s="29">
        <v>11704757</v>
      </c>
      <c r="AA15" s="4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8" customHeight="1">
      <c r="A16" s="99" t="s">
        <v>82</v>
      </c>
      <c r="B16" s="100"/>
      <c r="C16" s="43" t="s">
        <v>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6" t="s">
        <v>11</v>
      </c>
      <c r="W16" s="14">
        <v>139010340</v>
      </c>
      <c r="X16" s="14">
        <f t="shared" si="0"/>
        <v>19431270</v>
      </c>
      <c r="Y16" s="29">
        <v>158441610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8" customHeight="1">
      <c r="A17" s="99" t="s">
        <v>90</v>
      </c>
      <c r="B17" s="100"/>
      <c r="C17" s="43" t="s">
        <v>35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12</v>
      </c>
      <c r="W17" s="14">
        <v>36414000</v>
      </c>
      <c r="X17" s="14">
        <f t="shared" si="0"/>
        <v>70000000</v>
      </c>
      <c r="Y17" s="29">
        <v>106414000</v>
      </c>
      <c r="Z17" s="1"/>
      <c r="AA17" s="5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8" customHeight="1">
      <c r="A18" s="99" t="s">
        <v>91</v>
      </c>
      <c r="B18" s="100"/>
      <c r="C18" s="43" t="s">
        <v>92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6" t="s">
        <v>94</v>
      </c>
      <c r="W18" s="14">
        <v>0</v>
      </c>
      <c r="X18" s="14">
        <f t="shared" si="0"/>
        <v>0</v>
      </c>
      <c r="Y18" s="29">
        <v>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8" customHeight="1">
      <c r="A19" s="99" t="s">
        <v>93</v>
      </c>
      <c r="B19" s="63"/>
      <c r="C19" s="43" t="s">
        <v>96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95</v>
      </c>
      <c r="W19" s="14">
        <v>0</v>
      </c>
      <c r="X19" s="14">
        <f t="shared" si="0"/>
        <v>0</v>
      </c>
      <c r="Y19" s="29"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25" ht="27" customHeight="1">
      <c r="A20" s="97" t="s">
        <v>29</v>
      </c>
      <c r="B20" s="98"/>
      <c r="C20" s="96" t="s">
        <v>37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52" t="s">
        <v>14</v>
      </c>
      <c r="W20" s="28">
        <f>SUM(W8:W19)</f>
        <v>470621539</v>
      </c>
      <c r="X20" s="28">
        <f>SUM(X8:X19)</f>
        <v>115814149</v>
      </c>
      <c r="Y20" s="28">
        <f>SUM(Y8:Y19)</f>
        <v>586435688</v>
      </c>
    </row>
    <row r="21" spans="1:25" ht="18" customHeight="1">
      <c r="A21" s="60" t="s">
        <v>38</v>
      </c>
      <c r="B21" s="61"/>
      <c r="C21" s="24" t="s">
        <v>21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20</v>
      </c>
      <c r="W21" s="26">
        <v>6827325</v>
      </c>
      <c r="X21" s="14">
        <f>Y21-W21</f>
        <v>0</v>
      </c>
      <c r="Y21" s="32">
        <v>6827325</v>
      </c>
    </row>
    <row r="22" spans="1:26" ht="18" customHeight="1">
      <c r="A22" s="60" t="s">
        <v>39</v>
      </c>
      <c r="B22" s="61"/>
      <c r="C22" s="24" t="s">
        <v>27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 t="s">
        <v>28</v>
      </c>
      <c r="W22" s="48">
        <v>75080115</v>
      </c>
      <c r="X22" s="14">
        <f>Y22-W22</f>
        <v>12023202</v>
      </c>
      <c r="Y22" s="33">
        <v>87103317</v>
      </c>
      <c r="Z22" s="20"/>
    </row>
    <row r="23" spans="1:26" ht="25.5" customHeight="1">
      <c r="A23" s="67" t="s">
        <v>30</v>
      </c>
      <c r="B23" s="68"/>
      <c r="C23" s="16" t="s">
        <v>18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 t="s">
        <v>17</v>
      </c>
      <c r="W23" s="19">
        <f>SUM(W21:W22)</f>
        <v>81907440</v>
      </c>
      <c r="X23" s="8">
        <f>Y23-W23</f>
        <v>12023202</v>
      </c>
      <c r="Y23" s="19">
        <f>SUM(Y21:Y22)</f>
        <v>93930642</v>
      </c>
      <c r="Z23" s="1"/>
    </row>
    <row r="24" spans="1:27" ht="24" customHeight="1">
      <c r="A24" s="95" t="s">
        <v>19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49">
        <f>W20+W23</f>
        <v>552528979</v>
      </c>
      <c r="X24" s="50">
        <f>Y24-W24</f>
        <v>127837351</v>
      </c>
      <c r="Y24" s="49">
        <f>Y20+Y23</f>
        <v>680366330</v>
      </c>
      <c r="Z24" s="1"/>
      <c r="AA24" s="53">
        <f>Y24-Y45</f>
        <v>0</v>
      </c>
    </row>
    <row r="25" spans="1:26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"/>
    </row>
    <row r="26" spans="1:26" ht="4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24" customHeight="1">
      <c r="A27" s="54" t="s">
        <v>77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1"/>
    </row>
    <row r="28" spans="1:26" ht="15.75" customHeight="1">
      <c r="A28" s="54" t="s">
        <v>99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1"/>
    </row>
    <row r="29" spans="1:26" ht="25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"/>
    </row>
    <row r="30" spans="1:26" ht="15">
      <c r="A30" s="79" t="s">
        <v>15</v>
      </c>
      <c r="B30" s="80"/>
      <c r="C30" s="83" t="s">
        <v>49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9" t="s">
        <v>50</v>
      </c>
      <c r="W30" s="91" t="s">
        <v>23</v>
      </c>
      <c r="X30" s="93" t="s">
        <v>24</v>
      </c>
      <c r="Y30" s="91" t="s">
        <v>25</v>
      </c>
      <c r="Z30" s="1"/>
    </row>
    <row r="31" spans="1:27" ht="30" customHeight="1">
      <c r="A31" s="81"/>
      <c r="B31" s="82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8"/>
      <c r="V31" s="90"/>
      <c r="W31" s="92"/>
      <c r="X31" s="94"/>
      <c r="Y31" s="92"/>
      <c r="Z31" s="1"/>
      <c r="AA31" s="47"/>
    </row>
    <row r="32" spans="1:26" ht="18" customHeight="1">
      <c r="A32" s="62" t="s">
        <v>40</v>
      </c>
      <c r="B32" s="63"/>
      <c r="C32" s="73" t="s">
        <v>54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5" t="s">
        <v>57</v>
      </c>
      <c r="W32" s="12">
        <f>SUM(W33:W34)</f>
        <v>284170638</v>
      </c>
      <c r="X32" s="14">
        <f>SUM(X33:X34)</f>
        <v>20620002</v>
      </c>
      <c r="Y32" s="14">
        <f>SUM(Y33:Y34)</f>
        <v>304790640</v>
      </c>
      <c r="Z32" s="1"/>
    </row>
    <row r="33" spans="1:26" ht="18" customHeight="1">
      <c r="A33" s="22"/>
      <c r="B33" s="23"/>
      <c r="C33" s="37" t="s">
        <v>55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4" t="s">
        <v>97</v>
      </c>
      <c r="W33" s="11">
        <v>186394710</v>
      </c>
      <c r="X33" s="10">
        <f>Y33-W33</f>
        <v>18808002</v>
      </c>
      <c r="Y33" s="31">
        <v>205202712</v>
      </c>
      <c r="Z33" s="1"/>
    </row>
    <row r="34" spans="1:26" ht="18" customHeight="1">
      <c r="A34" s="22"/>
      <c r="B34" s="23"/>
      <c r="C34" s="37" t="s">
        <v>56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4" t="s">
        <v>98</v>
      </c>
      <c r="W34" s="11">
        <v>97775928</v>
      </c>
      <c r="X34" s="10">
        <f>Y34-W34</f>
        <v>1812000</v>
      </c>
      <c r="Y34" s="31">
        <v>99587928</v>
      </c>
      <c r="Z34" s="1"/>
    </row>
    <row r="35" spans="1:26" ht="18" customHeight="1">
      <c r="A35" s="62" t="s">
        <v>41</v>
      </c>
      <c r="B35" s="63"/>
      <c r="C35" s="76" t="s">
        <v>58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8"/>
      <c r="V35" s="5" t="s">
        <v>59</v>
      </c>
      <c r="W35" s="12">
        <v>3000000</v>
      </c>
      <c r="X35" s="14">
        <f aca="true" t="shared" si="1" ref="X35:X40">Y35-W35</f>
        <v>83497559</v>
      </c>
      <c r="Y35" s="30">
        <v>86497559</v>
      </c>
      <c r="Z35" s="1"/>
    </row>
    <row r="36" spans="1:26" ht="18" customHeight="1">
      <c r="A36" s="62" t="s">
        <v>42</v>
      </c>
      <c r="B36" s="63"/>
      <c r="C36" s="76" t="s">
        <v>60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/>
      <c r="V36" s="5" t="s">
        <v>61</v>
      </c>
      <c r="W36" s="12">
        <v>105180000</v>
      </c>
      <c r="X36" s="14">
        <f t="shared" si="1"/>
        <v>6600000</v>
      </c>
      <c r="Y36" s="29">
        <v>111780000</v>
      </c>
      <c r="Z36" s="1"/>
    </row>
    <row r="37" spans="1:26" ht="18" customHeight="1">
      <c r="A37" s="62" t="s">
        <v>43</v>
      </c>
      <c r="B37" s="63"/>
      <c r="C37" s="64" t="s">
        <v>62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5" t="s">
        <v>63</v>
      </c>
      <c r="W37" s="12">
        <v>34892330</v>
      </c>
      <c r="X37" s="14">
        <f t="shared" si="1"/>
        <v>18420000</v>
      </c>
      <c r="Y37" s="29">
        <v>53312330</v>
      </c>
      <c r="Z37" s="1"/>
    </row>
    <row r="38" spans="1:26" ht="18" customHeight="1">
      <c r="A38" s="62" t="s">
        <v>44</v>
      </c>
      <c r="B38" s="63"/>
      <c r="C38" s="64" t="s">
        <v>64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5" t="s">
        <v>65</v>
      </c>
      <c r="W38" s="12">
        <v>0</v>
      </c>
      <c r="X38" s="14">
        <f t="shared" si="1"/>
        <v>2800000</v>
      </c>
      <c r="Y38" s="29">
        <v>2800000</v>
      </c>
      <c r="Z38" s="1"/>
    </row>
    <row r="39" spans="1:26" ht="18" customHeight="1">
      <c r="A39" s="62" t="s">
        <v>45</v>
      </c>
      <c r="B39" s="63"/>
      <c r="C39" s="70" t="s">
        <v>66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  <c r="V39" s="5" t="s">
        <v>67</v>
      </c>
      <c r="W39" s="12">
        <v>0</v>
      </c>
      <c r="X39" s="14">
        <f t="shared" si="1"/>
        <v>0</v>
      </c>
      <c r="Y39" s="29">
        <v>0</v>
      </c>
      <c r="Z39" s="1"/>
    </row>
    <row r="40" spans="1:26" ht="18" customHeight="1">
      <c r="A40" s="62" t="s">
        <v>46</v>
      </c>
      <c r="B40" s="63"/>
      <c r="C40" s="64" t="s">
        <v>68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5" t="s">
        <v>69</v>
      </c>
      <c r="W40" s="12">
        <v>0</v>
      </c>
      <c r="X40" s="14">
        <f t="shared" si="1"/>
        <v>0</v>
      </c>
      <c r="Y40" s="29">
        <v>0</v>
      </c>
      <c r="Z40" s="1"/>
    </row>
    <row r="41" spans="1:26" ht="18" customHeight="1">
      <c r="A41" s="55" t="s">
        <v>29</v>
      </c>
      <c r="B41" s="56"/>
      <c r="C41" s="57" t="s">
        <v>53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  <c r="V41" s="15" t="s">
        <v>14</v>
      </c>
      <c r="W41" s="8">
        <f>W32+W35+W36+W37+W38+W39+W40</f>
        <v>427242968</v>
      </c>
      <c r="X41" s="8">
        <f>X32+X35+X36+X37+X38+X39+X40</f>
        <v>131937561</v>
      </c>
      <c r="Y41" s="28">
        <f>Y32+Y35+Y36+Y37+Y38+Y39+Y40</f>
        <v>559180529</v>
      </c>
      <c r="Z41" s="1"/>
    </row>
    <row r="42" spans="1:26" ht="18" customHeight="1">
      <c r="A42" s="60" t="s">
        <v>38</v>
      </c>
      <c r="B42" s="61"/>
      <c r="C42" s="24" t="s">
        <v>71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 t="s">
        <v>72</v>
      </c>
      <c r="W42" s="26">
        <v>125286011</v>
      </c>
      <c r="X42" s="14">
        <f>Y42-W42</f>
        <v>-4100210</v>
      </c>
      <c r="Y42" s="32">
        <v>121185801</v>
      </c>
      <c r="Z42" s="1"/>
    </row>
    <row r="43" spans="1:26" ht="18" customHeight="1">
      <c r="A43" s="60" t="s">
        <v>39</v>
      </c>
      <c r="B43" s="61"/>
      <c r="C43" s="24" t="s">
        <v>70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 t="s">
        <v>73</v>
      </c>
      <c r="W43" s="27">
        <v>0</v>
      </c>
      <c r="X43" s="14">
        <f>Y43-W43</f>
        <v>0</v>
      </c>
      <c r="Y43" s="29">
        <v>0</v>
      </c>
      <c r="Z43" s="1"/>
    </row>
    <row r="44" spans="1:26" ht="21" customHeight="1">
      <c r="A44" s="67" t="s">
        <v>30</v>
      </c>
      <c r="B44" s="68"/>
      <c r="C44" s="16" t="s">
        <v>52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 t="s">
        <v>74</v>
      </c>
      <c r="W44" s="19">
        <f>SUM(W42:W43)</f>
        <v>125286011</v>
      </c>
      <c r="X44" s="8">
        <f>Y44-W44</f>
        <v>-4100210</v>
      </c>
      <c r="Y44" s="19">
        <f>SUM(Y42:Y43)</f>
        <v>121185801</v>
      </c>
      <c r="Z44" s="1"/>
    </row>
    <row r="45" spans="1:26" ht="23.25" customHeight="1">
      <c r="A45" s="69" t="s">
        <v>51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9">
        <f>W41+W44</f>
        <v>552528979</v>
      </c>
      <c r="X45" s="13">
        <f>Y45-W45</f>
        <v>127837351</v>
      </c>
      <c r="Y45" s="9">
        <f>Y41+Y44</f>
        <v>680366330</v>
      </c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</sheetData>
  <sheetProtection/>
  <mergeCells count="57">
    <mergeCell ref="A19:B19"/>
    <mergeCell ref="A15:B15"/>
    <mergeCell ref="A16:B16"/>
    <mergeCell ref="A14:B14"/>
    <mergeCell ref="A13:B13"/>
    <mergeCell ref="A17:B17"/>
    <mergeCell ref="A18:B18"/>
    <mergeCell ref="A10:B10"/>
    <mergeCell ref="A9:B9"/>
    <mergeCell ref="A8:B8"/>
    <mergeCell ref="C8:U8"/>
    <mergeCell ref="A11:B11"/>
    <mergeCell ref="A12:B12"/>
    <mergeCell ref="A4:Y4"/>
    <mergeCell ref="A3:Y3"/>
    <mergeCell ref="V6:V7"/>
    <mergeCell ref="C9:U9"/>
    <mergeCell ref="W6:W7"/>
    <mergeCell ref="X6:X7"/>
    <mergeCell ref="A21:B21"/>
    <mergeCell ref="A24:V24"/>
    <mergeCell ref="A23:B23"/>
    <mergeCell ref="Y6:Y7"/>
    <mergeCell ref="C6:U7"/>
    <mergeCell ref="A6:B7"/>
    <mergeCell ref="C20:U20"/>
    <mergeCell ref="A20:B20"/>
    <mergeCell ref="C10:U10"/>
    <mergeCell ref="A22:B22"/>
    <mergeCell ref="A30:B31"/>
    <mergeCell ref="C30:U31"/>
    <mergeCell ref="V30:V31"/>
    <mergeCell ref="W30:W31"/>
    <mergeCell ref="X30:X31"/>
    <mergeCell ref="Y30:Y31"/>
    <mergeCell ref="A32:B32"/>
    <mergeCell ref="C32:U32"/>
    <mergeCell ref="A35:B35"/>
    <mergeCell ref="C35:U35"/>
    <mergeCell ref="A36:B36"/>
    <mergeCell ref="C36:U36"/>
    <mergeCell ref="A44:B44"/>
    <mergeCell ref="A45:V45"/>
    <mergeCell ref="A39:B39"/>
    <mergeCell ref="C39:U39"/>
    <mergeCell ref="A40:B40"/>
    <mergeCell ref="C40:U40"/>
    <mergeCell ref="A27:Y27"/>
    <mergeCell ref="A28:Y28"/>
    <mergeCell ref="A41:B41"/>
    <mergeCell ref="C41:U41"/>
    <mergeCell ref="A42:B42"/>
    <mergeCell ref="A43:B43"/>
    <mergeCell ref="A37:B37"/>
    <mergeCell ref="C37:U37"/>
    <mergeCell ref="A38:B38"/>
    <mergeCell ref="C38:U38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22"/>
  <sheetViews>
    <sheetView zoomScaleSheetLayoutView="120" workbookViewId="0" topLeftCell="A43">
      <selection activeCell="AA22" sqref="AA2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5.00390625" style="0" customWidth="1"/>
    <col min="24" max="25" width="15.57421875" style="0" customWidth="1"/>
    <col min="26" max="26" width="10.57421875" style="0" bestFit="1" customWidth="1"/>
    <col min="27" max="27" width="13.140625" style="0" bestFit="1" customWidth="1"/>
    <col min="28" max="29" width="10.574218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101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>
      <c r="A4" s="54" t="s">
        <v>78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54" t="s">
        <v>99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35.25" customHeight="1">
      <c r="A7" s="79" t="s">
        <v>15</v>
      </c>
      <c r="B7" s="80"/>
      <c r="C7" s="83" t="s">
        <v>49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50</v>
      </c>
      <c r="W7" s="91" t="s">
        <v>23</v>
      </c>
      <c r="X7" s="93" t="s">
        <v>24</v>
      </c>
      <c r="Y7" s="91" t="s">
        <v>25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" customHeight="1">
      <c r="A8" s="81"/>
      <c r="B8" s="82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/>
      <c r="V8" s="90"/>
      <c r="W8" s="92"/>
      <c r="X8" s="94"/>
      <c r="Y8" s="9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103" t="s">
        <v>40</v>
      </c>
      <c r="B9" s="104"/>
      <c r="C9" s="73" t="s">
        <v>31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/>
      <c r="V9" s="36" t="s">
        <v>0</v>
      </c>
      <c r="W9" s="12">
        <v>57627000</v>
      </c>
      <c r="X9" s="14">
        <f>Y9-W9</f>
        <v>5002523</v>
      </c>
      <c r="Y9" s="29">
        <v>62629523</v>
      </c>
      <c r="Z9" s="47"/>
      <c r="AA9" s="4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103" t="s">
        <v>41</v>
      </c>
      <c r="B10" s="104"/>
      <c r="C10" s="76" t="s">
        <v>16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36" t="s">
        <v>1</v>
      </c>
      <c r="W10" s="12">
        <v>11536115</v>
      </c>
      <c r="X10" s="14">
        <f aca="true" t="shared" si="0" ref="X10:X20">Y10-W10</f>
        <v>248477</v>
      </c>
      <c r="Y10" s="30">
        <v>11784592</v>
      </c>
      <c r="Z10" s="47"/>
      <c r="AA10" s="4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103" t="s">
        <v>42</v>
      </c>
      <c r="B11" s="104"/>
      <c r="C11" s="76" t="s">
        <v>32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/>
      <c r="V11" s="36" t="s">
        <v>2</v>
      </c>
      <c r="W11" s="12">
        <v>5077000</v>
      </c>
      <c r="X11" s="14">
        <f t="shared" si="0"/>
        <v>14058000</v>
      </c>
      <c r="Y11" s="29">
        <v>19135000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" customHeight="1">
      <c r="A12" s="103" t="s">
        <v>43</v>
      </c>
      <c r="B12" s="104"/>
      <c r="C12" s="64" t="s">
        <v>33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36" t="s">
        <v>3</v>
      </c>
      <c r="W12" s="12">
        <v>0</v>
      </c>
      <c r="X12" s="14">
        <f t="shared" si="0"/>
        <v>0</v>
      </c>
      <c r="Y12" s="29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30" ht="18" customHeight="1">
      <c r="A13" s="103" t="s">
        <v>44</v>
      </c>
      <c r="B13" s="104"/>
      <c r="C13" s="64" t="s">
        <v>48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36" t="s">
        <v>10</v>
      </c>
      <c r="W13" s="12">
        <v>0</v>
      </c>
      <c r="X13" s="14">
        <f t="shared" si="0"/>
        <v>0</v>
      </c>
      <c r="Y13" s="29">
        <v>0</v>
      </c>
      <c r="AD13" s="21"/>
    </row>
    <row r="14" spans="1:30" ht="18" customHeight="1">
      <c r="A14" s="34"/>
      <c r="B14" s="35"/>
      <c r="C14" s="41" t="s">
        <v>26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0" t="s">
        <v>22</v>
      </c>
      <c r="W14" s="12">
        <v>0</v>
      </c>
      <c r="X14" s="10">
        <f t="shared" si="0"/>
        <v>0</v>
      </c>
      <c r="Y14" s="11">
        <v>0</v>
      </c>
      <c r="AD14" s="21"/>
    </row>
    <row r="15" spans="1:30" ht="18" customHeight="1">
      <c r="A15" s="34"/>
      <c r="B15" s="35"/>
      <c r="C15" s="108" t="s">
        <v>4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40" t="s">
        <v>5</v>
      </c>
      <c r="W15" s="11">
        <v>0</v>
      </c>
      <c r="X15" s="10">
        <f t="shared" si="0"/>
        <v>0</v>
      </c>
      <c r="Y15" s="11">
        <v>0</v>
      </c>
      <c r="AD15" s="21"/>
    </row>
    <row r="16" spans="1:30" ht="18" customHeight="1">
      <c r="A16" s="34"/>
      <c r="B16" s="35"/>
      <c r="C16" s="108" t="s">
        <v>6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  <c r="V16" s="40" t="s">
        <v>7</v>
      </c>
      <c r="W16" s="11">
        <v>0</v>
      </c>
      <c r="X16" s="10">
        <f t="shared" si="0"/>
        <v>0</v>
      </c>
      <c r="Y16" s="11">
        <v>0</v>
      </c>
      <c r="AD16" s="21"/>
    </row>
    <row r="17" spans="1:30" ht="18" customHeight="1">
      <c r="A17" s="34"/>
      <c r="B17" s="35"/>
      <c r="C17" s="105" t="s">
        <v>8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40" t="s">
        <v>9</v>
      </c>
      <c r="W17" s="11">
        <v>0</v>
      </c>
      <c r="X17" s="10">
        <f t="shared" si="0"/>
        <v>0</v>
      </c>
      <c r="Y17" s="11">
        <v>0</v>
      </c>
      <c r="AD17" s="21"/>
    </row>
    <row r="18" spans="1:25" ht="18" customHeight="1">
      <c r="A18" s="103" t="s">
        <v>45</v>
      </c>
      <c r="B18" s="104"/>
      <c r="C18" s="70" t="s">
        <v>34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36" t="s">
        <v>11</v>
      </c>
      <c r="W18" s="12">
        <v>0</v>
      </c>
      <c r="X18" s="14">
        <f t="shared" si="0"/>
        <v>0</v>
      </c>
      <c r="Y18" s="29">
        <v>0</v>
      </c>
    </row>
    <row r="19" spans="1:25" ht="18" customHeight="1">
      <c r="A19" s="103" t="s">
        <v>46</v>
      </c>
      <c r="B19" s="104"/>
      <c r="C19" s="64" t="s">
        <v>35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36" t="s">
        <v>12</v>
      </c>
      <c r="W19" s="12">
        <v>0</v>
      </c>
      <c r="X19" s="14">
        <f t="shared" si="0"/>
        <v>0</v>
      </c>
      <c r="Y19" s="29">
        <v>0</v>
      </c>
    </row>
    <row r="20" spans="1:25" ht="18" customHeight="1">
      <c r="A20" s="103" t="s">
        <v>47</v>
      </c>
      <c r="B20" s="104"/>
      <c r="C20" s="64" t="s">
        <v>36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36" t="s">
        <v>13</v>
      </c>
      <c r="W20" s="12">
        <v>0</v>
      </c>
      <c r="X20" s="14">
        <f t="shared" si="0"/>
        <v>0</v>
      </c>
      <c r="Y20" s="29">
        <v>0</v>
      </c>
    </row>
    <row r="21" spans="1:25" ht="27" customHeight="1">
      <c r="A21" s="55" t="s">
        <v>29</v>
      </c>
      <c r="B21" s="56"/>
      <c r="C21" s="57" t="s">
        <v>37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15" t="s">
        <v>14</v>
      </c>
      <c r="W21" s="8">
        <f>W9+W10+W11+W12+W13+W18+W19+W20</f>
        <v>74240115</v>
      </c>
      <c r="X21" s="8">
        <f>X9+X10+X11+X12+X13+X18+X19+X20</f>
        <v>19309000</v>
      </c>
      <c r="Y21" s="28">
        <f>Y9+Y10+Y11+Y12+Y13+Y18+Y19+Y20</f>
        <v>93549115</v>
      </c>
    </row>
    <row r="22" spans="1:27" ht="24" customHeight="1">
      <c r="A22" s="95" t="s">
        <v>19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49">
        <f>W21</f>
        <v>74240115</v>
      </c>
      <c r="X22" s="49">
        <f>X21</f>
        <v>19309000</v>
      </c>
      <c r="Y22" s="49">
        <f>Y21</f>
        <v>93549115</v>
      </c>
      <c r="Z22" s="1"/>
      <c r="AA22" s="53">
        <f>Y22-Y43</f>
        <v>0</v>
      </c>
    </row>
    <row r="23" spans="1:26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</row>
    <row r="24" spans="1:26" ht="27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"/>
    </row>
    <row r="25" spans="1:26" ht="24" customHeight="1">
      <c r="A25" s="54" t="s">
        <v>79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1"/>
    </row>
    <row r="26" spans="1:26" ht="15.75" customHeight="1">
      <c r="A26" s="54" t="s">
        <v>99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1"/>
    </row>
    <row r="27" spans="1:28" ht="25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"/>
      <c r="AA27" s="53"/>
      <c r="AB27" s="53"/>
    </row>
    <row r="28" spans="1:26" ht="15">
      <c r="A28" s="79" t="s">
        <v>15</v>
      </c>
      <c r="B28" s="80"/>
      <c r="C28" s="83" t="s">
        <v>49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5"/>
      <c r="V28" s="89" t="s">
        <v>50</v>
      </c>
      <c r="W28" s="91" t="s">
        <v>23</v>
      </c>
      <c r="X28" s="93" t="s">
        <v>24</v>
      </c>
      <c r="Y28" s="91" t="s">
        <v>25</v>
      </c>
      <c r="Z28" s="1"/>
    </row>
    <row r="29" spans="1:26" ht="30" customHeight="1">
      <c r="A29" s="81"/>
      <c r="B29" s="82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8"/>
      <c r="V29" s="90"/>
      <c r="W29" s="92"/>
      <c r="X29" s="94"/>
      <c r="Y29" s="92"/>
      <c r="Z29" s="1"/>
    </row>
    <row r="30" spans="1:26" ht="18" customHeight="1">
      <c r="A30" s="103" t="s">
        <v>40</v>
      </c>
      <c r="B30" s="104"/>
      <c r="C30" s="73" t="s">
        <v>54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36" t="s">
        <v>57</v>
      </c>
      <c r="W30" s="12">
        <f>SUM(W31:W32)</f>
        <v>0</v>
      </c>
      <c r="X30" s="14">
        <f>SUM(X31:X32)</f>
        <v>5546000</v>
      </c>
      <c r="Y30" s="29">
        <f>SUM(Y31:Y32)</f>
        <v>5546000</v>
      </c>
      <c r="Z30" s="1"/>
    </row>
    <row r="31" spans="1:26" ht="18" customHeight="1">
      <c r="A31" s="34"/>
      <c r="B31" s="35"/>
      <c r="C31" s="37" t="s">
        <v>55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40" t="s">
        <v>97</v>
      </c>
      <c r="W31" s="11">
        <v>0</v>
      </c>
      <c r="X31" s="10">
        <f aca="true" t="shared" si="1" ref="X31:X38">Y31-W31</f>
        <v>0</v>
      </c>
      <c r="Y31" s="31">
        <v>0</v>
      </c>
      <c r="Z31" s="1"/>
    </row>
    <row r="32" spans="1:26" ht="18" customHeight="1">
      <c r="A32" s="34"/>
      <c r="B32" s="35"/>
      <c r="C32" s="37" t="s">
        <v>56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  <c r="V32" s="40" t="s">
        <v>98</v>
      </c>
      <c r="W32" s="11">
        <v>0</v>
      </c>
      <c r="X32" s="10">
        <f t="shared" si="1"/>
        <v>5546000</v>
      </c>
      <c r="Y32" s="31">
        <v>5546000</v>
      </c>
      <c r="Z32" s="1"/>
    </row>
    <row r="33" spans="1:26" ht="18" customHeight="1">
      <c r="A33" s="103" t="s">
        <v>41</v>
      </c>
      <c r="B33" s="104"/>
      <c r="C33" s="76" t="s">
        <v>58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36" t="s">
        <v>59</v>
      </c>
      <c r="W33" s="12">
        <v>0</v>
      </c>
      <c r="X33" s="14">
        <f t="shared" si="1"/>
        <v>0</v>
      </c>
      <c r="Y33" s="31">
        <v>0</v>
      </c>
      <c r="Z33" s="1"/>
    </row>
    <row r="34" spans="1:26" ht="18" customHeight="1">
      <c r="A34" s="103" t="s">
        <v>42</v>
      </c>
      <c r="B34" s="104"/>
      <c r="C34" s="76" t="s">
        <v>60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  <c r="V34" s="36" t="s">
        <v>61</v>
      </c>
      <c r="W34" s="12">
        <v>0</v>
      </c>
      <c r="X34" s="14">
        <f t="shared" si="1"/>
        <v>0</v>
      </c>
      <c r="Y34" s="29">
        <v>0</v>
      </c>
      <c r="Z34" s="1"/>
    </row>
    <row r="35" spans="1:26" ht="18" customHeight="1">
      <c r="A35" s="103" t="s">
        <v>43</v>
      </c>
      <c r="B35" s="104"/>
      <c r="C35" s="64" t="s">
        <v>62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36" t="s">
        <v>63</v>
      </c>
      <c r="W35" s="12">
        <v>0</v>
      </c>
      <c r="X35" s="14">
        <f t="shared" si="1"/>
        <v>50000</v>
      </c>
      <c r="Y35" s="29">
        <v>50000</v>
      </c>
      <c r="Z35" s="1"/>
    </row>
    <row r="36" spans="1:26" ht="18" customHeight="1">
      <c r="A36" s="103" t="s">
        <v>44</v>
      </c>
      <c r="B36" s="104"/>
      <c r="C36" s="64" t="s">
        <v>64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36" t="s">
        <v>65</v>
      </c>
      <c r="W36" s="12">
        <v>0</v>
      </c>
      <c r="X36" s="14">
        <f t="shared" si="1"/>
        <v>0</v>
      </c>
      <c r="Y36" s="29">
        <v>0</v>
      </c>
      <c r="Z36" s="1"/>
    </row>
    <row r="37" spans="1:26" ht="18" customHeight="1">
      <c r="A37" s="103" t="s">
        <v>45</v>
      </c>
      <c r="B37" s="104"/>
      <c r="C37" s="70" t="s">
        <v>66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  <c r="V37" s="36" t="s">
        <v>67</v>
      </c>
      <c r="W37" s="12">
        <v>0</v>
      </c>
      <c r="X37" s="14">
        <f t="shared" si="1"/>
        <v>0</v>
      </c>
      <c r="Y37" s="29">
        <v>0</v>
      </c>
      <c r="Z37" s="1"/>
    </row>
    <row r="38" spans="1:26" ht="18" customHeight="1">
      <c r="A38" s="103" t="s">
        <v>46</v>
      </c>
      <c r="B38" s="104"/>
      <c r="C38" s="64" t="s">
        <v>68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36" t="s">
        <v>69</v>
      </c>
      <c r="W38" s="12">
        <v>0</v>
      </c>
      <c r="X38" s="14">
        <f t="shared" si="1"/>
        <v>0</v>
      </c>
      <c r="Y38" s="29">
        <v>0</v>
      </c>
      <c r="Z38" s="1"/>
    </row>
    <row r="39" spans="1:26" ht="18" customHeight="1">
      <c r="A39" s="55" t="s">
        <v>29</v>
      </c>
      <c r="B39" s="56"/>
      <c r="C39" s="57" t="s">
        <v>53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15" t="s">
        <v>14</v>
      </c>
      <c r="W39" s="8">
        <f>W30+W33+W34+W35+W36+W37+W38</f>
        <v>0</v>
      </c>
      <c r="X39" s="8">
        <f>X30+X33+X34+X35+X36+X37+X38</f>
        <v>5596000</v>
      </c>
      <c r="Y39" s="28">
        <f>Y30+Y33+Y34+Y35+Y36+Y37+Y38</f>
        <v>5596000</v>
      </c>
      <c r="Z39" s="1"/>
    </row>
    <row r="40" spans="1:26" ht="18" customHeight="1">
      <c r="A40" s="60" t="s">
        <v>38</v>
      </c>
      <c r="B40" s="61"/>
      <c r="C40" s="24" t="s">
        <v>71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 t="s">
        <v>72</v>
      </c>
      <c r="W40" s="26">
        <v>0</v>
      </c>
      <c r="X40" s="14">
        <f>Y40-W40</f>
        <v>849798</v>
      </c>
      <c r="Y40" s="32">
        <v>849798</v>
      </c>
      <c r="Z40" s="1"/>
    </row>
    <row r="41" spans="1:27" ht="18" customHeight="1">
      <c r="A41" s="60" t="s">
        <v>39</v>
      </c>
      <c r="B41" s="61"/>
      <c r="C41" s="24" t="s">
        <v>75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 t="s">
        <v>73</v>
      </c>
      <c r="W41" s="27">
        <v>75080115</v>
      </c>
      <c r="X41" s="14">
        <f>Y41-W41</f>
        <v>12023202</v>
      </c>
      <c r="Y41" s="33">
        <v>87103317</v>
      </c>
      <c r="Z41" s="1"/>
      <c r="AA41" s="21"/>
    </row>
    <row r="42" spans="1:26" ht="21" customHeight="1">
      <c r="A42" s="67" t="s">
        <v>30</v>
      </c>
      <c r="B42" s="68"/>
      <c r="C42" s="16" t="s">
        <v>52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 t="s">
        <v>74</v>
      </c>
      <c r="W42" s="19">
        <f>SUM(W40:W41)</f>
        <v>75080115</v>
      </c>
      <c r="X42" s="8">
        <f>Y42-W42</f>
        <v>12873000</v>
      </c>
      <c r="Y42" s="19">
        <f>SUM(Y40:Y41)</f>
        <v>87953115</v>
      </c>
      <c r="Z42" s="1"/>
    </row>
    <row r="43" spans="1:26" ht="23.25" customHeight="1">
      <c r="A43" s="69" t="s">
        <v>51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9">
        <f>W39+W42</f>
        <v>75080115</v>
      </c>
      <c r="X43" s="13">
        <f>Y43-W43</f>
        <v>18469000</v>
      </c>
      <c r="Y43" s="9">
        <f>Y39+Y42</f>
        <v>93549115</v>
      </c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</sheetData>
  <sheetProtection/>
  <mergeCells count="58">
    <mergeCell ref="A4:Y4"/>
    <mergeCell ref="A5:Y5"/>
    <mergeCell ref="A7:B8"/>
    <mergeCell ref="C7:U8"/>
    <mergeCell ref="V7:V8"/>
    <mergeCell ref="W7:W8"/>
    <mergeCell ref="X7:X8"/>
    <mergeCell ref="Y7:Y8"/>
    <mergeCell ref="A9:B9"/>
    <mergeCell ref="C9:U9"/>
    <mergeCell ref="A10:B10"/>
    <mergeCell ref="C10:U10"/>
    <mergeCell ref="A11:B11"/>
    <mergeCell ref="C11:U11"/>
    <mergeCell ref="A12:B12"/>
    <mergeCell ref="C12:U12"/>
    <mergeCell ref="A13:B13"/>
    <mergeCell ref="C13:U13"/>
    <mergeCell ref="C15:U15"/>
    <mergeCell ref="C16:U16"/>
    <mergeCell ref="C17:U17"/>
    <mergeCell ref="A18:B18"/>
    <mergeCell ref="C18:U18"/>
    <mergeCell ref="A19:B19"/>
    <mergeCell ref="C19:U19"/>
    <mergeCell ref="A20:B20"/>
    <mergeCell ref="C20:U20"/>
    <mergeCell ref="A21:B21"/>
    <mergeCell ref="C21:U21"/>
    <mergeCell ref="A22:V22"/>
    <mergeCell ref="A25:Y25"/>
    <mergeCell ref="A26:Y26"/>
    <mergeCell ref="A28:B29"/>
    <mergeCell ref="C28:U29"/>
    <mergeCell ref="V28:V29"/>
    <mergeCell ref="W28:W29"/>
    <mergeCell ref="X28:X29"/>
    <mergeCell ref="Y28:Y29"/>
    <mergeCell ref="A30:B30"/>
    <mergeCell ref="C30:U30"/>
    <mergeCell ref="A33:B33"/>
    <mergeCell ref="C33:U33"/>
    <mergeCell ref="A34:B34"/>
    <mergeCell ref="C34:U34"/>
    <mergeCell ref="A35:B35"/>
    <mergeCell ref="C35:U35"/>
    <mergeCell ref="A36:B36"/>
    <mergeCell ref="C36:U36"/>
    <mergeCell ref="A37:B37"/>
    <mergeCell ref="C37:U37"/>
    <mergeCell ref="A42:B42"/>
    <mergeCell ref="A43:V43"/>
    <mergeCell ref="A38:B38"/>
    <mergeCell ref="C38:U38"/>
    <mergeCell ref="A39:B39"/>
    <mergeCell ref="C39:U39"/>
    <mergeCell ref="A40:B40"/>
    <mergeCell ref="A41:B41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Molnár-Tóth Eszter</cp:lastModifiedBy>
  <cp:lastPrinted>2019-12-07T10:40:56Z</cp:lastPrinted>
  <dcterms:created xsi:type="dcterms:W3CDTF">2014-01-22T07:49:47Z</dcterms:created>
  <dcterms:modified xsi:type="dcterms:W3CDTF">2019-12-16T13:12:13Z</dcterms:modified>
  <cp:category/>
  <cp:version/>
  <cp:contentType/>
  <cp:contentStatus/>
</cp:coreProperties>
</file>