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. Ildikó\Gelsesziget 2020. költségvetése\"/>
    </mc:Choice>
  </mc:AlternateContent>
  <bookViews>
    <workbookView xWindow="120" yWindow="30" windowWidth="8475" windowHeight="6150"/>
  </bookViews>
  <sheets>
    <sheet name="Gsziget 2020.01.06" sheetId="7" r:id="rId1"/>
    <sheet name="szig kiadás 2020.01.06" sheetId="8" r:id="rId2"/>
  </sheets>
  <definedNames>
    <definedName name="_xlnm.Print_Titles" localSheetId="0">'Gsziget 2020.01.06'!$1:$4</definedName>
    <definedName name="_xlnm.Print_Titles" localSheetId="1">'szig kiadás 2020.01.06'!$1:$3</definedName>
    <definedName name="_xlnm.Print_Area" localSheetId="0">'Gsziget 2020.01.06'!$A$1:$D$77</definedName>
  </definedNames>
  <calcPr calcId="162913"/>
</workbook>
</file>

<file path=xl/calcChain.xml><?xml version="1.0" encoding="utf-8"?>
<calcChain xmlns="http://schemas.openxmlformats.org/spreadsheetml/2006/main">
  <c r="D180" i="8" l="1"/>
  <c r="C72" i="8"/>
  <c r="B72" i="8"/>
  <c r="C19" i="7"/>
  <c r="D172" i="8" l="1"/>
  <c r="C172" i="8"/>
  <c r="B172" i="8"/>
  <c r="B173" i="8"/>
  <c r="C173" i="8"/>
  <c r="D173" i="8"/>
  <c r="D48" i="7"/>
  <c r="C48" i="7"/>
  <c r="C109" i="8" l="1"/>
  <c r="C107" i="8"/>
  <c r="B107" i="8"/>
  <c r="B168" i="8"/>
  <c r="B109" i="8"/>
  <c r="C63" i="8"/>
  <c r="B63" i="8"/>
  <c r="C25" i="8"/>
  <c r="D25" i="8"/>
  <c r="B10" i="8"/>
  <c r="B25" i="8"/>
  <c r="D168" i="8" l="1"/>
  <c r="C159" i="8" l="1"/>
  <c r="B159" i="8"/>
  <c r="D159" i="8"/>
  <c r="D10" i="8"/>
  <c r="D109" i="8" l="1"/>
  <c r="D107" i="8"/>
  <c r="D63" i="8"/>
  <c r="C168" i="8"/>
  <c r="C62" i="8"/>
  <c r="C65" i="8" s="1"/>
  <c r="D62" i="8"/>
  <c r="B62" i="8"/>
  <c r="B65" i="8" s="1"/>
  <c r="C26" i="8"/>
  <c r="C10" i="8"/>
  <c r="D65" i="8" l="1"/>
  <c r="C58" i="7"/>
  <c r="C39" i="7"/>
  <c r="D39" i="7"/>
  <c r="C42" i="7"/>
  <c r="B39" i="7"/>
  <c r="B158" i="8"/>
  <c r="B152" i="8"/>
  <c r="B142" i="8"/>
  <c r="B139" i="8"/>
  <c r="B132" i="8"/>
  <c r="B125" i="8"/>
  <c r="B124" i="8"/>
  <c r="B128" i="8" s="1"/>
  <c r="B104" i="8"/>
  <c r="B99" i="8"/>
  <c r="B95" i="8"/>
  <c r="B91" i="8"/>
  <c r="B81" i="8"/>
  <c r="B69" i="8"/>
  <c r="B70" i="8" s="1"/>
  <c r="B50" i="8"/>
  <c r="B49" i="8"/>
  <c r="B53" i="8" s="1"/>
  <c r="B39" i="8"/>
  <c r="B35" i="8"/>
  <c r="B32" i="8"/>
  <c r="B12" i="8"/>
  <c r="C28" i="7"/>
  <c r="D19" i="7"/>
  <c r="B74" i="7"/>
  <c r="B71" i="7"/>
  <c r="B69" i="7"/>
  <c r="B68" i="7"/>
  <c r="B63" i="7"/>
  <c r="B58" i="7"/>
  <c r="B65" i="7" s="1"/>
  <c r="B53" i="7"/>
  <c r="B48" i="7"/>
  <c r="B56" i="7" s="1"/>
  <c r="B37" i="7"/>
  <c r="B46" i="7" s="1"/>
  <c r="B19" i="7"/>
  <c r="B9" i="7"/>
  <c r="B6" i="7"/>
  <c r="B153" i="8" l="1"/>
  <c r="B88" i="8"/>
  <c r="B18" i="7"/>
  <c r="B34" i="7" s="1"/>
  <c r="B77" i="7" s="1"/>
  <c r="B28" i="8"/>
  <c r="B40" i="8"/>
  <c r="B177" i="8" s="1"/>
  <c r="D181" i="8"/>
  <c r="D182" i="8"/>
  <c r="D142" i="8" l="1"/>
  <c r="C125" i="8" l="1"/>
  <c r="D125" i="8"/>
  <c r="C39" i="8"/>
  <c r="D39" i="8"/>
  <c r="D35" i="8"/>
  <c r="C35" i="8"/>
  <c r="D32" i="8"/>
  <c r="C32" i="8"/>
  <c r="D40" i="8" l="1"/>
  <c r="C40" i="8"/>
  <c r="D124" i="8" l="1"/>
  <c r="D128" i="8" s="1"/>
  <c r="C124" i="8"/>
  <c r="C128" i="8" s="1"/>
  <c r="C95" i="8" l="1"/>
  <c r="D95" i="8"/>
  <c r="C69" i="7" l="1"/>
  <c r="D69" i="7"/>
  <c r="C37" i="7"/>
  <c r="C46" i="7" s="1"/>
  <c r="D37" i="7"/>
  <c r="D46" i="7" s="1"/>
  <c r="D74" i="7"/>
  <c r="D71" i="7" s="1"/>
  <c r="C74" i="7"/>
  <c r="C71" i="7" s="1"/>
  <c r="D58" i="7" l="1"/>
  <c r="D152" i="8" l="1"/>
  <c r="D139" i="8"/>
  <c r="D72" i="8"/>
  <c r="D81" i="8"/>
  <c r="D49" i="8"/>
  <c r="C132" i="8"/>
  <c r="D158" i="8"/>
  <c r="C158" i="8"/>
  <c r="C81" i="8"/>
  <c r="C49" i="8"/>
  <c r="C88" i="8"/>
  <c r="C9" i="7"/>
  <c r="D9" i="7"/>
  <c r="C6" i="7"/>
  <c r="D6" i="7"/>
  <c r="D18" i="7" s="1"/>
  <c r="D68" i="7"/>
  <c r="C142" i="8"/>
  <c r="C139" i="8"/>
  <c r="D53" i="7"/>
  <c r="C99" i="8"/>
  <c r="C152" i="8"/>
  <c r="D132" i="8"/>
  <c r="D104" i="8"/>
  <c r="C104" i="8"/>
  <c r="D99" i="8"/>
  <c r="D91" i="8"/>
  <c r="C91" i="8"/>
  <c r="D69" i="8"/>
  <c r="D70" i="8" s="1"/>
  <c r="C69" i="8"/>
  <c r="C70" i="8" s="1"/>
  <c r="D50" i="8"/>
  <c r="C50" i="8"/>
  <c r="D12" i="8"/>
  <c r="C12" i="8"/>
  <c r="C28" i="8" s="1"/>
  <c r="C68" i="7"/>
  <c r="D63" i="7"/>
  <c r="C63" i="7"/>
  <c r="C65" i="7" s="1"/>
  <c r="C53" i="7"/>
  <c r="C56" i="7" s="1"/>
  <c r="C18" i="7" l="1"/>
  <c r="D88" i="8"/>
  <c r="D53" i="8"/>
  <c r="C53" i="8"/>
  <c r="D56" i="7"/>
  <c r="D34" i="7"/>
  <c r="D65" i="7"/>
  <c r="D153" i="8"/>
  <c r="C153" i="8"/>
  <c r="D28" i="8"/>
  <c r="C77" i="7" l="1"/>
  <c r="C34" i="7"/>
  <c r="D177" i="8"/>
  <c r="C177" i="8"/>
  <c r="D77" i="7"/>
</calcChain>
</file>

<file path=xl/sharedStrings.xml><?xml version="1.0" encoding="utf-8"?>
<sst xmlns="http://schemas.openxmlformats.org/spreadsheetml/2006/main" count="257" uniqueCount="205">
  <si>
    <t>BEVÉTELEK  ÖSSZESEN:</t>
  </si>
  <si>
    <t>Szakfeladat összesen:</t>
  </si>
  <si>
    <t>Személyi juttatások összesen:</t>
  </si>
  <si>
    <t>Járulékok összesen:</t>
  </si>
  <si>
    <t>Dologi kiadások összesen:</t>
  </si>
  <si>
    <t>KIADÁSOK  ÖSSZESEN</t>
  </si>
  <si>
    <t>Felhalmozási kiadások</t>
  </si>
  <si>
    <t xml:space="preserve"> Önkormányzat pénzeszköz átadása</t>
  </si>
  <si>
    <t>3. Szociális és gyermekjóléti alapszolgáltatási feladatok</t>
  </si>
  <si>
    <t>889921 Szociális étkeztetés</t>
  </si>
  <si>
    <t>889928 Falugondnoki, tanyagondnoki szolgáltatás</t>
  </si>
  <si>
    <t>Pótlékok</t>
  </si>
  <si>
    <t>I.Helyi önkormányzatok működésének általános támogatása</t>
  </si>
  <si>
    <t>1/a. Önkormányzati hivatal működésnek támogatása</t>
  </si>
  <si>
    <t>a.) Átmeneti támogatás 4  hónapra</t>
  </si>
  <si>
    <t>b.) Időarányos támogatás 8 hónapra</t>
  </si>
  <si>
    <t>1/b. Település-üzemeltetéshez kapcsolódó feladatellátás támogatása</t>
  </si>
  <si>
    <t>a.) Zöldterület-gazdálkodással kapcsolatos feladatok ell.tám.</t>
  </si>
  <si>
    <t>b.) Közvilágítás fenntartásának támogatása</t>
  </si>
  <si>
    <t>d.) Közutak fenntartásának támogatása</t>
  </si>
  <si>
    <t>1/c. Beszámítási korlát</t>
  </si>
  <si>
    <t>c.) Köztemető fenntartásának támogatása</t>
  </si>
  <si>
    <t>1/d. Egyéb kötelező önkormányzati feladatok támogatása</t>
  </si>
  <si>
    <t>Könyvtári és közművelődési feladatok támogatása</t>
  </si>
  <si>
    <t>Önkormányzat költségvetési támogatása összesen</t>
  </si>
  <si>
    <t>II. Helyi Önkorm. szociális és gyermekjóléti feladatainak támog.</t>
  </si>
  <si>
    <t>1.Igazgatási szolgáltatási díj</t>
  </si>
  <si>
    <t>2.Átengedett közhatalmi bevételek összesen</t>
  </si>
  <si>
    <t xml:space="preserve">3. Helyi adók                        </t>
  </si>
  <si>
    <t>Talajterhelési díj</t>
  </si>
  <si>
    <t>Erzsébet utalvány rendszeres gyermekvédelmi támog</t>
  </si>
  <si>
    <t>Tartalék</t>
  </si>
  <si>
    <r>
      <rPr>
        <b/>
        <i/>
        <sz val="12"/>
        <color indexed="12"/>
        <rFont val="Arial"/>
        <family val="2"/>
        <charset val="238"/>
      </rPr>
      <t xml:space="preserve"> </t>
    </r>
    <r>
      <rPr>
        <b/>
        <i/>
        <sz val="12"/>
        <rFont val="Arial"/>
        <family val="2"/>
        <charset val="238"/>
      </rPr>
      <t xml:space="preserve"> Rendszeres gyermekvédelmi ellátások</t>
    </r>
  </si>
  <si>
    <t>1/e. jogcímekhez kapcsolódó kiegészítés</t>
  </si>
  <si>
    <t>Tulajdonosi bevételek</t>
  </si>
  <si>
    <t>041232 Közhasznú foglalkoztatás</t>
  </si>
  <si>
    <t>045160 Közutak üzemeltetése</t>
  </si>
  <si>
    <t xml:space="preserve"> ÁFA</t>
  </si>
  <si>
    <t xml:space="preserve"> Villamosenergia</t>
  </si>
  <si>
    <t>064010 Közvilágítási feladatok</t>
  </si>
  <si>
    <t>081030 Sportlétesítmények működtetése és fenntartása</t>
  </si>
  <si>
    <t xml:space="preserve"> Bankköltség</t>
  </si>
  <si>
    <t xml:space="preserve"> Postaköltség</t>
  </si>
  <si>
    <t>2. Települési önkormányzatok szociális feladatainak támogatása</t>
  </si>
  <si>
    <r>
      <t xml:space="preserve">1. Előző évi pénzmaradvány    </t>
    </r>
    <r>
      <rPr>
        <i/>
        <sz val="10"/>
        <rFont val="Arial"/>
        <family val="2"/>
        <charset val="238"/>
      </rPr>
      <t xml:space="preserve"> </t>
    </r>
  </si>
  <si>
    <t>2. Államháztartáson belüli megelőlegezések (állami előleg)</t>
  </si>
  <si>
    <t>3. Hitelfelvétel</t>
  </si>
  <si>
    <t xml:space="preserve">            Felhalmozási célú   </t>
  </si>
  <si>
    <t xml:space="preserve">            Működési célú</t>
  </si>
  <si>
    <t>1. Egyéb működési célú támogatások bevételei összesen:</t>
  </si>
  <si>
    <t>1. Egyéb felhalmozási célú támogatások bevételei összesen:</t>
  </si>
  <si>
    <t xml:space="preserve">Finanszírozási kiadások összesen:         </t>
  </si>
  <si>
    <t>2. Hiteltörlesztés</t>
  </si>
  <si>
    <t>VIII. Finanszírozási bevételek</t>
  </si>
  <si>
    <t>Működési bevételek</t>
  </si>
  <si>
    <t xml:space="preserve"> Egyéb szociális pénzbeli ellátások</t>
  </si>
  <si>
    <t>Működési célú ktgvetési támogatások és kiegészítések</t>
  </si>
  <si>
    <t>011130 / Innovatív Dél-zalai Vidékfejlesztési Egyes. tagdíj</t>
  </si>
  <si>
    <t>011130 Önkormányzat igazgatási tevékenyége</t>
  </si>
  <si>
    <t>052020 Szennyvíz gyűjtése, tisztítása, elheyezése</t>
  </si>
  <si>
    <r>
      <t xml:space="preserve">082044/082091/ </t>
    </r>
    <r>
      <rPr>
        <b/>
        <i/>
        <sz val="12"/>
        <color indexed="12"/>
        <rFont val="Arial"/>
        <family val="2"/>
        <charset val="238"/>
      </rPr>
      <t>910501</t>
    </r>
    <r>
      <rPr>
        <b/>
        <i/>
        <sz val="12"/>
        <rFont val="Arial"/>
        <family val="2"/>
        <charset val="238"/>
      </rPr>
      <t xml:space="preserve"> </t>
    </r>
    <r>
      <rPr>
        <b/>
        <i/>
        <sz val="12"/>
        <color indexed="12"/>
        <rFont val="Arial"/>
        <family val="2"/>
        <charset val="238"/>
      </rPr>
      <t>Közművelődési tevék. és támogatásuk</t>
    </r>
  </si>
  <si>
    <t>Felhalmozási kiadások összesen</t>
  </si>
  <si>
    <t>Ft-ban</t>
  </si>
  <si>
    <t>III. Közhatalmi bevételek</t>
  </si>
  <si>
    <t>III. Önkormányzat közhatalmi bevételei összesen:</t>
  </si>
  <si>
    <t>IV. Működési bevételek</t>
  </si>
  <si>
    <t>IV.Működési bevételek összesen:</t>
  </si>
  <si>
    <t>V. Egyéb támogatások</t>
  </si>
  <si>
    <t>V. Egyéb támogatások összesen:</t>
  </si>
  <si>
    <t>VI. Támogatási kölcsönök visszatérülése</t>
  </si>
  <si>
    <t>VI. Támogatási kölcsönök visszatérülése összesen:</t>
  </si>
  <si>
    <t>VII. Felhalmozási bevételek</t>
  </si>
  <si>
    <t>Rövid távú közfoglalkoztatás (diákmunka)</t>
  </si>
  <si>
    <t xml:space="preserve"> K 351 ÁFA</t>
  </si>
  <si>
    <t>K 351 Működési céú Áfa</t>
  </si>
  <si>
    <t>K 355 Egyéb dologi kiadások (rendezvényre)</t>
  </si>
  <si>
    <t>vízdíj</t>
  </si>
  <si>
    <t>gázdíj</t>
  </si>
  <si>
    <t>villamosenergia</t>
  </si>
  <si>
    <t>1/f. Polgármesteri illetmény támogatása</t>
  </si>
  <si>
    <t xml:space="preserve">Vízmű pályázat </t>
  </si>
  <si>
    <t>Felhalmozási célú önkormányzati támogatások</t>
  </si>
  <si>
    <t xml:space="preserve"> Biztosítási díj </t>
  </si>
  <si>
    <t>Felhalmozási kiadások összesen:</t>
  </si>
  <si>
    <t>Informatikai eszköz beszerzése + áfa</t>
  </si>
  <si>
    <t xml:space="preserve"> 013320 Köztemető fenntartás és működtetés</t>
  </si>
  <si>
    <t>K 122 Megbízási díj (helyettesítés)</t>
  </si>
  <si>
    <t>K 2 Szociális hozzájárulási adó</t>
  </si>
  <si>
    <r>
      <rPr>
        <sz val="10"/>
        <color rgb="FF0070C0"/>
        <rFont val="Arial"/>
        <family val="2"/>
        <charset val="238"/>
      </rPr>
      <t>104051</t>
    </r>
    <r>
      <rPr>
        <sz val="10"/>
        <rFont val="Arial"/>
        <family val="2"/>
        <charset val="238"/>
      </rPr>
      <t xml:space="preserve"> / K 42 Gyermekvédelmi támog. Természetbeni</t>
    </r>
  </si>
  <si>
    <t>K 334 Karbantartás, kisjavítás</t>
  </si>
  <si>
    <t>K 331 Közműdíj</t>
  </si>
  <si>
    <t>K 351 ÁFA</t>
  </si>
  <si>
    <t>K 122 megbízási díj</t>
  </si>
  <si>
    <t>K 312 Hajtó és kenőanyag</t>
  </si>
  <si>
    <t>K 312 Munkaruha</t>
  </si>
  <si>
    <t>K 337 Biztosítási díjak</t>
  </si>
  <si>
    <t>K 337 Egyéb szolgáltatás</t>
  </si>
  <si>
    <t>K 336 Szakmai tevék.segítő szolgáltatások (továbbképzés)</t>
  </si>
  <si>
    <r>
      <t xml:space="preserve">K 355 Egyéb dologi kiadások </t>
    </r>
    <r>
      <rPr>
        <sz val="8"/>
        <rFont val="Arial"/>
        <family val="2"/>
        <charset val="238"/>
      </rPr>
      <t>(Kötelező jellegű díjak (útdíj, műszaki vizsga)</t>
    </r>
  </si>
  <si>
    <t>K 334 Karbantartás</t>
  </si>
  <si>
    <r>
      <t>K 336 Szakmai tevékenységet segítő szolg.</t>
    </r>
    <r>
      <rPr>
        <sz val="9"/>
        <rFont val="Arial"/>
        <family val="2"/>
        <charset val="238"/>
      </rPr>
      <t xml:space="preserve"> (agglomer., ütemterv)</t>
    </r>
  </si>
  <si>
    <t>K 74 Felújítás Áfa</t>
  </si>
  <si>
    <t>K 73 Tárgyi eszköz felújítása</t>
  </si>
  <si>
    <t>K 322 Telefondíj</t>
  </si>
  <si>
    <t xml:space="preserve">K 337 Egyéb szolgáltatások </t>
  </si>
  <si>
    <t>K 351 Működési célú Áfa</t>
  </si>
  <si>
    <t>K 336 Szakmai tevék. segítő szolg.( Belső ellenőrzési hozzájár.)</t>
  </si>
  <si>
    <t>K 342 Reklám, propaganda</t>
  </si>
  <si>
    <t>K 355 Egyéb dologi kiadás</t>
  </si>
  <si>
    <t xml:space="preserve">K 1101 Közfoglalkoztatás          </t>
  </si>
  <si>
    <t>K 1101 Közfoglalkoztatás (diák munka)</t>
  </si>
  <si>
    <t>K 2 Szociális hozzájár.adó</t>
  </si>
  <si>
    <t>K 2 Szociális hozzájár. adó (diákmunka)</t>
  </si>
  <si>
    <t>K 337 Egyéb szolgáltatás (Szállítás)</t>
  </si>
  <si>
    <t>K 312 Üzemeltetési anyagok (hajtó- kenőanyag ,egyéb üzem)</t>
  </si>
  <si>
    <t>K 331 Villamosenergia</t>
  </si>
  <si>
    <t>K 331 Víz és csatornadíj</t>
  </si>
  <si>
    <t xml:space="preserve">K 355 Egyéb dologi kiadások </t>
  </si>
  <si>
    <t xml:space="preserve"> 072112 / K 506 Háziorvosi ügyeletre átadás </t>
  </si>
  <si>
    <t>011130 / K 506 Kistérségi Társulás  Nagykanizsa tagdíj   200,-Ft/fő</t>
  </si>
  <si>
    <r>
      <rPr>
        <sz val="10"/>
        <color rgb="FF0070C0"/>
        <rFont val="Arial"/>
        <family val="2"/>
        <charset val="238"/>
      </rPr>
      <t xml:space="preserve">094260/ K 506 </t>
    </r>
    <r>
      <rPr>
        <sz val="10"/>
        <rFont val="Arial"/>
        <family val="2"/>
        <charset val="238"/>
      </rPr>
      <t>Bursa Ösztöndíj</t>
    </r>
  </si>
  <si>
    <t>K 506 Működési célú támogatások Áht-n belül</t>
  </si>
  <si>
    <t>K 512 Működési célú támogatások Áht-n kívül</t>
  </si>
  <si>
    <t xml:space="preserve">091110 / K 506 Óvoda működéséhez hozzájárulás  </t>
  </si>
  <si>
    <t>K 5021 Helyi önkorm.előző évi elszámolásból származó kiadások</t>
  </si>
  <si>
    <t>K 508 Működési célú kölcsön nyújtása</t>
  </si>
  <si>
    <r>
      <t xml:space="preserve">107060/  </t>
    </r>
    <r>
      <rPr>
        <sz val="10"/>
        <rFont val="Arial"/>
        <family val="2"/>
        <charset val="238"/>
      </rPr>
      <t>K 48</t>
    </r>
    <r>
      <rPr>
        <sz val="10"/>
        <color rgb="FF0070C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Települési támogatás</t>
    </r>
  </si>
  <si>
    <t>1. K 914 Államháztartáson belüli megelőlegezések visszafizetése</t>
  </si>
  <si>
    <t xml:space="preserve">             e.) Falugondnoki szolgálat (3 100 000,-Ft/szolgálat)</t>
  </si>
  <si>
    <t xml:space="preserve"> Működési célú                             </t>
  </si>
  <si>
    <t>Téli rezsicsökkentés támogatása</t>
  </si>
  <si>
    <t xml:space="preserve">890443 / B16 Közhasznú foglalkoztatásra átvétel </t>
  </si>
  <si>
    <t>4. Egyéb közhatalmi bevételek B36</t>
  </si>
  <si>
    <t xml:space="preserve">1.Kamatbevétel             B408                            </t>
  </si>
  <si>
    <t>3. Biztosító által fizetett kártérítés</t>
  </si>
  <si>
    <t>Magánszemélyek komm.adója          B34</t>
  </si>
  <si>
    <t>Iparűzési adó        B351</t>
  </si>
  <si>
    <t>Gépjárműadó 40% önkormányzatot megillető rész   B354</t>
  </si>
  <si>
    <t xml:space="preserve"> K 332 Vásárolt élelmezés (14 x 559,- Ft/fő x 251 nap)</t>
  </si>
  <si>
    <t>072312 /  Fogorvosi ügyelethez hozzájárulás 100,-Ft/fő</t>
  </si>
  <si>
    <t>072311 / K 506 Fogorvosi ellátáshoz hozzájárulás</t>
  </si>
  <si>
    <t>066010 Zöldterület  kezelés</t>
  </si>
  <si>
    <t xml:space="preserve"> K 67 Áfa</t>
  </si>
  <si>
    <t>K 64 Gép, berendezés (fűnyíró)</t>
  </si>
  <si>
    <t>051040 Nem veszélyes hulladék kezelése, ártalmatlanítása</t>
  </si>
  <si>
    <r>
      <t xml:space="preserve"> K 337 Szemétszállítási díj </t>
    </r>
    <r>
      <rPr>
        <sz val="8"/>
        <rFont val="Arial"/>
        <family val="2"/>
        <charset val="238"/>
      </rPr>
      <t xml:space="preserve"> (2886,-Ft/név)</t>
    </r>
  </si>
  <si>
    <t>K 312 Üzemeltetési anyagok beszerzése (üzema.)</t>
  </si>
  <si>
    <t>K 71 Járdafelújítás</t>
  </si>
  <si>
    <t>K 74 Áfa</t>
  </si>
  <si>
    <t>K 321 Informatikai szolgáltatás (internet, ingatlan kataszer)</t>
  </si>
  <si>
    <t>K 312 Üzemeltetési anyagok (Irodaszer, nyomtatvány,élelm., egyéb)</t>
  </si>
  <si>
    <t>K 2 Munkaadót terhelő egyéb jár.</t>
  </si>
  <si>
    <t>K 312 Üzemeltetési anyagok ( üzemanyag,egyéb)</t>
  </si>
  <si>
    <t>K 2 ÁFA</t>
  </si>
  <si>
    <t>K 341 Kiküldetés</t>
  </si>
  <si>
    <t>K 312 Üzemeltetési anyagok (irodaszer, élelmiszer, egyéb)</t>
  </si>
  <si>
    <t>K 311 Szakmai anyagok /082044</t>
  </si>
  <si>
    <t>K 321 Inform.eszközök karbantartása</t>
  </si>
  <si>
    <t>K 331 Gázenergia</t>
  </si>
  <si>
    <t xml:space="preserve"> K 331 Víz és csatornadíj</t>
  </si>
  <si>
    <t>K 332 Vásárolt élelmezés</t>
  </si>
  <si>
    <t>K 336 Szakmai tevékenységet segítő szolg</t>
  </si>
  <si>
    <t>K 342 Reklám és propaganda</t>
  </si>
  <si>
    <t>K 333 Bérleti díjak</t>
  </si>
  <si>
    <t>011130 / Újudvari Egyházközség tábor támogatása</t>
  </si>
  <si>
    <r>
      <t xml:space="preserve">107060/  </t>
    </r>
    <r>
      <rPr>
        <sz val="10"/>
        <rFont val="Arial"/>
        <family val="2"/>
        <charset val="238"/>
      </rPr>
      <t>K 312, 351</t>
    </r>
    <r>
      <rPr>
        <sz val="10"/>
        <color rgb="FF0070C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Üzemeltetési anyagok </t>
    </r>
    <r>
      <rPr>
        <sz val="8"/>
        <rFont val="Arial"/>
        <family val="2"/>
        <charset val="238"/>
      </rPr>
      <t>(szociális tűzifa, téli rezsicsökk.)</t>
    </r>
  </si>
  <si>
    <t>Gelsesziget Községi Önkormányzat
2020. évi költségvetési bevételi előirányzatai</t>
  </si>
  <si>
    <t>2019.évi
eredeti</t>
  </si>
  <si>
    <t>2020.évi
terv</t>
  </si>
  <si>
    <t>2019. évi 
tényleges
várható</t>
  </si>
  <si>
    <t>c.) Otthonközeli ellátás ( 14 fő x 55.360.-Ft/fő )</t>
  </si>
  <si>
    <t>Szociális tűzifa támogatás 2019.</t>
  </si>
  <si>
    <t>Gelsesziget Községi Önkormányzat
2020. évi költségvetési kiadási előirányzatai</t>
  </si>
  <si>
    <t>2019.évi
tényleges
(várható)</t>
  </si>
  <si>
    <t xml:space="preserve">K 334 Karbantartás, kisjavítás </t>
  </si>
  <si>
    <t xml:space="preserve">             c.) Otthonközeli ellátás ( 14 fő x 65.360.-Ft/fő )</t>
  </si>
  <si>
    <t>1. Bérleti díj (földterület) B402</t>
  </si>
  <si>
    <t>2. Szennyvíztisztító használati díja  B 404</t>
  </si>
  <si>
    <t>4. Készletértékesítés (fa és apríték alapanyag)</t>
  </si>
  <si>
    <r>
      <t xml:space="preserve">Elszámolásból származó bevétel </t>
    </r>
    <r>
      <rPr>
        <sz val="8"/>
        <rFont val="Arial"/>
        <family val="2"/>
        <charset val="238"/>
      </rPr>
      <t>(szoc.étleztetés 2018. évi beszám.)</t>
    </r>
  </si>
  <si>
    <t>Önkormányzattól működési bev. (közös hiv. visszaut.)</t>
  </si>
  <si>
    <t>Bírság (környezetvédelmi)</t>
  </si>
  <si>
    <t>013350 Önkormányzati vagyonnal való gazdálkodás</t>
  </si>
  <si>
    <t>K 355 Egyéb dologi kiadások (fakivágás)</t>
  </si>
  <si>
    <t xml:space="preserve">018030/ K 506 Közös hivatal működéséhez hozzájárulás  </t>
  </si>
  <si>
    <r>
      <t xml:space="preserve">K 312 Üzemeltetési anyagok </t>
    </r>
    <r>
      <rPr>
        <sz val="8"/>
        <rFont val="Arial"/>
        <family val="2"/>
        <charset val="238"/>
      </rPr>
      <t>(védőital, munka és védőruha, egyéb)</t>
    </r>
  </si>
  <si>
    <t>052020 / Délzalai Víz-és Csatornamű pályázati pénzeszk.átadás</t>
  </si>
  <si>
    <t>K 333 Bérleti és lízing díjak</t>
  </si>
  <si>
    <t>K 311 Szakmai anyagok (vegyszer)</t>
  </si>
  <si>
    <t>K 64 Egyéb tárgyi eszk.besz. (kondigépek)</t>
  </si>
  <si>
    <t>K 67 Áfa</t>
  </si>
  <si>
    <r>
      <t xml:space="preserve">K 1101 Hivatalsegéd illetménye </t>
    </r>
    <r>
      <rPr>
        <sz val="9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2019. / 195 000,-Ft/hó; 2020./ 210 600,-Ft/hó</t>
    </r>
  </si>
  <si>
    <r>
      <t xml:space="preserve">K 1101 Ágazati pótlék  </t>
    </r>
    <r>
      <rPr>
        <sz val="8"/>
        <rFont val="Arial"/>
        <family val="2"/>
        <charset val="238"/>
      </rPr>
      <t>(13 191,-Ft/hó)</t>
    </r>
  </si>
  <si>
    <r>
      <t xml:space="preserve">K 1109 Étkezési hozzájárulás  </t>
    </r>
    <r>
      <rPr>
        <sz val="8"/>
        <rFont val="Arial"/>
        <family val="2"/>
        <charset val="238"/>
      </rPr>
      <t>1fő x 8 000,-Ft x 12 hó (Erzsébet utalvány)</t>
    </r>
  </si>
  <si>
    <t>K 1102 Normatív jutalom</t>
  </si>
  <si>
    <t>K 1106 Jubileumi jutalom (25 éves )</t>
  </si>
  <si>
    <t>2. Étkezési térítési díjbevétel (14 fő x 489,-Ft/fő x 251 nap) B405</t>
  </si>
  <si>
    <t>4. Ágazati pótlék (falugondnoki szolgálat)</t>
  </si>
  <si>
    <t xml:space="preserve">5. garantált bérminimum kiegészítés támog. </t>
  </si>
  <si>
    <r>
      <t xml:space="preserve">K 121 Alpolgármester tiszteletdíja </t>
    </r>
    <r>
      <rPr>
        <sz val="8"/>
        <rFont val="Arial"/>
        <family val="2"/>
        <charset val="238"/>
      </rPr>
      <t>2019. 15 000,-Ft/hó, okt 15-től 20 000,-Ft/hó</t>
    </r>
  </si>
  <si>
    <r>
      <t>K 121 Polgármester költségtérítése</t>
    </r>
    <r>
      <rPr>
        <sz val="8"/>
        <rFont val="Arial"/>
        <family val="2"/>
        <charset val="238"/>
      </rPr>
      <t xml:space="preserve"> 2019. 22 435,-Ft/hó</t>
    </r>
  </si>
  <si>
    <r>
      <t xml:space="preserve">K 121 Képviselők tisztelet díja </t>
    </r>
    <r>
      <rPr>
        <sz val="8"/>
        <rFont val="Arial"/>
        <family val="2"/>
        <charset val="238"/>
      </rPr>
      <t>15 000,-Ft/hó, okt.15-től 20 000,-Ft/hó</t>
    </r>
  </si>
  <si>
    <t>041233/ K 506 Elkülönített állami pénzalapok (közfoglalkoztatás)</t>
  </si>
  <si>
    <r>
      <t xml:space="preserve">K 121 Polgármester tiszteletdíja </t>
    </r>
    <r>
      <rPr>
        <sz val="8"/>
        <rFont val="Arial"/>
        <family val="2"/>
        <charset val="238"/>
      </rPr>
      <t xml:space="preserve"> 2019  149 580,-Ft/hó</t>
    </r>
  </si>
  <si>
    <t>011130/ K 506  Jegyző felmentési bér és végkielég. hozzájárulás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</si>
</sst>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charset val="238"/>
    </font>
    <font>
      <b/>
      <i/>
      <sz val="14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</font>
    <font>
      <sz val="8"/>
      <name val="Arial"/>
      <family val="2"/>
      <charset val="238"/>
    </font>
    <font>
      <b/>
      <i/>
      <sz val="12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i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2"/>
      <color rgb="FF0000FF"/>
      <name val="Arial"/>
      <family val="2"/>
      <charset val="238"/>
    </font>
    <font>
      <sz val="10"/>
      <color rgb="FF0070C0"/>
      <name val="Arial"/>
      <family val="2"/>
      <charset val="238"/>
    </font>
    <font>
      <b/>
      <i/>
      <sz val="12"/>
      <color rgb="FF002060"/>
      <name val="Arial"/>
      <family val="2"/>
      <charset val="238"/>
    </font>
    <font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0" xfId="0" applyBorder="1"/>
    <xf numFmtId="3" fontId="0" fillId="0" borderId="2" xfId="0" applyNumberFormat="1" applyBorder="1" applyAlignment="1">
      <alignment horizontal="left" indent="10"/>
    </xf>
    <xf numFmtId="0" fontId="2" fillId="0" borderId="2" xfId="0" applyFont="1" applyBorder="1"/>
    <xf numFmtId="0" fontId="3" fillId="0" borderId="3" xfId="0" applyFont="1" applyBorder="1" applyAlignment="1">
      <alignment wrapText="1"/>
    </xf>
    <xf numFmtId="0" fontId="3" fillId="0" borderId="3" xfId="0" applyFont="1" applyBorder="1"/>
    <xf numFmtId="3" fontId="4" fillId="0" borderId="2" xfId="0" applyNumberFormat="1" applyFont="1" applyBorder="1" applyAlignment="1">
      <alignment horizontal="left" indent="5"/>
    </xf>
    <xf numFmtId="0" fontId="0" fillId="0" borderId="2" xfId="0" applyBorder="1" applyAlignment="1">
      <alignment horizontal="left" indent="6"/>
    </xf>
    <xf numFmtId="0" fontId="3" fillId="0" borderId="2" xfId="0" applyFont="1" applyBorder="1"/>
    <xf numFmtId="0" fontId="3" fillId="0" borderId="0" xfId="0" applyFont="1" applyBorder="1"/>
    <xf numFmtId="0" fontId="0" fillId="0" borderId="0" xfId="0" applyBorder="1" applyAlignment="1">
      <alignment horizontal="left" indent="6"/>
    </xf>
    <xf numFmtId="0" fontId="5" fillId="0" borderId="0" xfId="0" applyFont="1" applyBorder="1" applyAlignment="1">
      <alignment horizontal="left" indent="3"/>
    </xf>
    <xf numFmtId="0" fontId="4" fillId="0" borderId="0" xfId="0" applyFont="1" applyBorder="1" applyAlignment="1">
      <alignment horizontal="left" indent="3"/>
    </xf>
    <xf numFmtId="3" fontId="4" fillId="0" borderId="0" xfId="0" applyNumberFormat="1" applyFont="1" applyBorder="1"/>
    <xf numFmtId="3" fontId="6" fillId="0" borderId="2" xfId="0" applyNumberFormat="1" applyFont="1" applyBorder="1" applyAlignment="1">
      <alignment horizontal="left" indent="5"/>
    </xf>
    <xf numFmtId="0" fontId="3" fillId="0" borderId="3" xfId="0" applyFont="1" applyBorder="1" applyAlignment="1">
      <alignment horizontal="left" indent="3"/>
    </xf>
    <xf numFmtId="0" fontId="6" fillId="0" borderId="4" xfId="0" applyFont="1" applyBorder="1" applyAlignment="1">
      <alignment horizontal="left" indent="3"/>
    </xf>
    <xf numFmtId="0" fontId="6" fillId="0" borderId="5" xfId="0" applyFont="1" applyBorder="1" applyAlignment="1">
      <alignment horizontal="left" indent="3"/>
    </xf>
    <xf numFmtId="0" fontId="3" fillId="0" borderId="3" xfId="0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/>
    <xf numFmtId="3" fontId="0" fillId="0" borderId="0" xfId="0" applyNumberFormat="1"/>
    <xf numFmtId="3" fontId="0" fillId="0" borderId="6" xfId="0" applyNumberFormat="1" applyBorder="1"/>
    <xf numFmtId="3" fontId="3" fillId="0" borderId="7" xfId="0" applyNumberFormat="1" applyFont="1" applyBorder="1"/>
    <xf numFmtId="3" fontId="6" fillId="0" borderId="6" xfId="0" applyNumberFormat="1" applyFont="1" applyBorder="1"/>
    <xf numFmtId="0" fontId="6" fillId="0" borderId="8" xfId="0" applyFont="1" applyBorder="1" applyAlignment="1">
      <alignment horizontal="left" indent="3"/>
    </xf>
    <xf numFmtId="3" fontId="3" fillId="0" borderId="9" xfId="0" applyNumberFormat="1" applyFont="1" applyBorder="1"/>
    <xf numFmtId="3" fontId="6" fillId="0" borderId="10" xfId="0" applyNumberFormat="1" applyFont="1" applyBorder="1"/>
    <xf numFmtId="3" fontId="6" fillId="0" borderId="11" xfId="0" applyNumberFormat="1" applyFont="1" applyBorder="1"/>
    <xf numFmtId="0" fontId="11" fillId="0" borderId="2" xfId="0" applyFont="1" applyBorder="1"/>
    <xf numFmtId="0" fontId="12" fillId="0" borderId="0" xfId="0" applyFont="1"/>
    <xf numFmtId="0" fontId="8" fillId="0" borderId="2" xfId="0" applyFont="1" applyBorder="1" applyAlignment="1">
      <alignment horizontal="left" indent="6"/>
    </xf>
    <xf numFmtId="3" fontId="8" fillId="0" borderId="2" xfId="0" applyNumberFormat="1" applyFont="1" applyBorder="1" applyAlignment="1">
      <alignment horizontal="left" indent="10"/>
    </xf>
    <xf numFmtId="3" fontId="3" fillId="0" borderId="6" xfId="0" applyNumberFormat="1" applyFont="1" applyBorder="1"/>
    <xf numFmtId="0" fontId="0" fillId="0" borderId="12" xfId="0" applyBorder="1"/>
    <xf numFmtId="3" fontId="0" fillId="0" borderId="6" xfId="0" applyNumberFormat="1" applyFill="1" applyBorder="1"/>
    <xf numFmtId="0" fontId="0" fillId="0" borderId="13" xfId="0" applyBorder="1"/>
    <xf numFmtId="3" fontId="0" fillId="0" borderId="14" xfId="0" applyNumberFormat="1" applyBorder="1"/>
    <xf numFmtId="3" fontId="0" fillId="0" borderId="14" xfId="0" applyNumberFormat="1" applyFill="1" applyBorder="1"/>
    <xf numFmtId="3" fontId="3" fillId="0" borderId="15" xfId="0" applyNumberFormat="1" applyFont="1" applyBorder="1"/>
    <xf numFmtId="3" fontId="3" fillId="0" borderId="14" xfId="0" applyNumberFormat="1" applyFont="1" applyBorder="1"/>
    <xf numFmtId="3" fontId="6" fillId="0" borderId="14" xfId="0" applyNumberFormat="1" applyFont="1" applyBorder="1"/>
    <xf numFmtId="3" fontId="9" fillId="0" borderId="14" xfId="0" applyNumberFormat="1" applyFont="1" applyBorder="1"/>
    <xf numFmtId="3" fontId="9" fillId="0" borderId="7" xfId="0" applyNumberFormat="1" applyFont="1" applyBorder="1" applyAlignment="1">
      <alignment horizontal="center" vertical="center" wrapText="1"/>
    </xf>
    <xf numFmtId="3" fontId="6" fillId="0" borderId="16" xfId="0" applyNumberFormat="1" applyFont="1" applyBorder="1"/>
    <xf numFmtId="3" fontId="6" fillId="0" borderId="17" xfId="0" applyNumberFormat="1" applyFont="1" applyBorder="1"/>
    <xf numFmtId="3" fontId="12" fillId="0" borderId="6" xfId="0" applyNumberFormat="1" applyFont="1" applyBorder="1"/>
    <xf numFmtId="3" fontId="8" fillId="0" borderId="6" xfId="0" applyNumberFormat="1" applyFont="1" applyBorder="1"/>
    <xf numFmtId="3" fontId="6" fillId="0" borderId="18" xfId="0" applyNumberFormat="1" applyFont="1" applyBorder="1"/>
    <xf numFmtId="3" fontId="6" fillId="0" borderId="19" xfId="0" applyNumberFormat="1" applyFont="1" applyBorder="1"/>
    <xf numFmtId="3" fontId="12" fillId="0" borderId="14" xfId="0" applyNumberFormat="1" applyFont="1" applyBorder="1"/>
    <xf numFmtId="3" fontId="8" fillId="0" borderId="14" xfId="0" applyNumberFormat="1" applyFont="1" applyBorder="1"/>
    <xf numFmtId="0" fontId="0" fillId="0" borderId="20" xfId="0" applyBorder="1"/>
    <xf numFmtId="3" fontId="0" fillId="0" borderId="21" xfId="0" applyNumberFormat="1" applyBorder="1"/>
    <xf numFmtId="3" fontId="0" fillId="0" borderId="21" xfId="0" applyNumberFormat="1" applyFill="1" applyBorder="1"/>
    <xf numFmtId="3" fontId="3" fillId="0" borderId="22" xfId="0" applyNumberFormat="1" applyFont="1" applyBorder="1"/>
    <xf numFmtId="3" fontId="3" fillId="0" borderId="21" xfId="0" applyNumberFormat="1" applyFont="1" applyBorder="1"/>
    <xf numFmtId="3" fontId="6" fillId="0" borderId="21" xfId="0" applyNumberFormat="1" applyFont="1" applyBorder="1"/>
    <xf numFmtId="3" fontId="9" fillId="0" borderId="22" xfId="0" applyNumberFormat="1" applyFont="1" applyBorder="1" applyAlignment="1">
      <alignment horizontal="center" vertical="center" wrapText="1"/>
    </xf>
    <xf numFmtId="3" fontId="6" fillId="0" borderId="23" xfId="0" applyNumberFormat="1" applyFont="1" applyBorder="1"/>
    <xf numFmtId="3" fontId="6" fillId="0" borderId="24" xfId="0" applyNumberFormat="1" applyFont="1" applyBorder="1"/>
    <xf numFmtId="3" fontId="12" fillId="0" borderId="21" xfId="0" applyNumberFormat="1" applyFont="1" applyBorder="1"/>
    <xf numFmtId="3" fontId="6" fillId="0" borderId="26" xfId="0" applyNumberFormat="1" applyFont="1" applyBorder="1"/>
    <xf numFmtId="3" fontId="8" fillId="0" borderId="2" xfId="0" applyNumberFormat="1" applyFont="1" applyBorder="1" applyAlignment="1">
      <alignment horizontal="left" indent="5"/>
    </xf>
    <xf numFmtId="3" fontId="14" fillId="0" borderId="6" xfId="0" applyNumberFormat="1" applyFont="1" applyBorder="1"/>
    <xf numFmtId="3" fontId="8" fillId="0" borderId="2" xfId="0" applyNumberFormat="1" applyFont="1" applyBorder="1" applyAlignment="1">
      <alignment horizontal="left" indent="8"/>
    </xf>
    <xf numFmtId="0" fontId="2" fillId="0" borderId="3" xfId="0" applyFont="1" applyBorder="1" applyAlignment="1">
      <alignment wrapText="1"/>
    </xf>
    <xf numFmtId="3" fontId="6" fillId="0" borderId="6" xfId="0" applyNumberFormat="1" applyFont="1" applyFill="1" applyBorder="1"/>
    <xf numFmtId="3" fontId="0" fillId="0" borderId="10" xfId="0" applyNumberFormat="1" applyBorder="1"/>
    <xf numFmtId="3" fontId="0" fillId="0" borderId="10" xfId="0" applyNumberFormat="1" applyFill="1" applyBorder="1"/>
    <xf numFmtId="3" fontId="9" fillId="0" borderId="10" xfId="0" applyNumberFormat="1" applyFont="1" applyBorder="1"/>
    <xf numFmtId="3" fontId="6" fillId="0" borderId="14" xfId="0" applyNumberFormat="1" applyFont="1" applyFill="1" applyBorder="1"/>
    <xf numFmtId="3" fontId="0" fillId="0" borderId="28" xfId="0" applyNumberFormat="1" applyBorder="1" applyAlignment="1">
      <alignment horizontal="left" indent="10"/>
    </xf>
    <xf numFmtId="3" fontId="0" fillId="0" borderId="29" xfId="0" applyNumberFormat="1" applyBorder="1"/>
    <xf numFmtId="3" fontId="0" fillId="0" borderId="30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3" fontId="0" fillId="0" borderId="33" xfId="0" applyNumberFormat="1" applyBorder="1"/>
    <xf numFmtId="0" fontId="13" fillId="0" borderId="34" xfId="0" applyFont="1" applyBorder="1" applyAlignment="1">
      <alignment wrapText="1"/>
    </xf>
    <xf numFmtId="3" fontId="0" fillId="0" borderId="35" xfId="0" applyNumberFormat="1" applyBorder="1"/>
    <xf numFmtId="3" fontId="3" fillId="0" borderId="15" xfId="0" applyNumberFormat="1" applyFont="1" applyFill="1" applyBorder="1"/>
    <xf numFmtId="3" fontId="3" fillId="0" borderId="22" xfId="0" applyNumberFormat="1" applyFont="1" applyFill="1" applyBorder="1"/>
    <xf numFmtId="3" fontId="3" fillId="0" borderId="7" xfId="0" applyNumberFormat="1" applyFont="1" applyFill="1" applyBorder="1"/>
    <xf numFmtId="3" fontId="8" fillId="0" borderId="14" xfId="0" applyNumberFormat="1" applyFont="1" applyFill="1" applyBorder="1"/>
    <xf numFmtId="3" fontId="8" fillId="0" borderId="6" xfId="0" applyNumberFormat="1" applyFont="1" applyFill="1" applyBorder="1"/>
    <xf numFmtId="0" fontId="15" fillId="0" borderId="2" xfId="0" applyFont="1" applyBorder="1"/>
    <xf numFmtId="3" fontId="9" fillId="0" borderId="21" xfId="0" applyNumberFormat="1" applyFont="1" applyBorder="1"/>
    <xf numFmtId="0" fontId="4" fillId="0" borderId="0" xfId="0" applyFont="1"/>
    <xf numFmtId="3" fontId="6" fillId="0" borderId="36" xfId="0" applyNumberFormat="1" applyFont="1" applyFill="1" applyBorder="1"/>
    <xf numFmtId="3" fontId="6" fillId="0" borderId="25" xfId="0" applyNumberFormat="1" applyFont="1" applyFill="1" applyBorder="1"/>
    <xf numFmtId="3" fontId="6" fillId="0" borderId="27" xfId="0" applyNumberFormat="1" applyFont="1" applyFill="1" applyBorder="1"/>
    <xf numFmtId="3" fontId="3" fillId="0" borderId="10" xfId="0" applyNumberFormat="1" applyFont="1" applyBorder="1"/>
    <xf numFmtId="3" fontId="6" fillId="0" borderId="21" xfId="0" applyNumberFormat="1" applyFont="1" applyFill="1" applyBorder="1"/>
    <xf numFmtId="3" fontId="8" fillId="0" borderId="21" xfId="0" applyNumberFormat="1" applyFont="1" applyFill="1" applyBorder="1"/>
    <xf numFmtId="3" fontId="3" fillId="0" borderId="9" xfId="0" applyNumberFormat="1" applyFont="1" applyFill="1" applyBorder="1"/>
    <xf numFmtId="3" fontId="0" fillId="0" borderId="0" xfId="0" applyNumberFormat="1" applyFill="1" applyBorder="1"/>
    <xf numFmtId="0" fontId="16" fillId="0" borderId="2" xfId="0" applyFont="1" applyBorder="1" applyAlignment="1">
      <alignment horizontal="left" indent="6"/>
    </xf>
    <xf numFmtId="3" fontId="6" fillId="0" borderId="36" xfId="0" applyNumberFormat="1" applyFont="1" applyBorder="1"/>
    <xf numFmtId="3" fontId="14" fillId="0" borderId="14" xfId="0" applyNumberFormat="1" applyFont="1" applyBorder="1"/>
    <xf numFmtId="3" fontId="0" fillId="0" borderId="29" xfId="0" applyNumberFormat="1" applyFill="1" applyBorder="1"/>
    <xf numFmtId="3" fontId="0" fillId="0" borderId="30" xfId="0" applyNumberFormat="1" applyFill="1" applyBorder="1"/>
    <xf numFmtId="3" fontId="0" fillId="0" borderId="31" xfId="0" applyNumberFormat="1" applyFill="1" applyBorder="1"/>
    <xf numFmtId="0" fontId="6" fillId="0" borderId="38" xfId="0" applyFont="1" applyBorder="1" applyAlignment="1">
      <alignment horizontal="left" indent="3"/>
    </xf>
    <xf numFmtId="3" fontId="0" fillId="0" borderId="37" xfId="0" applyNumberFormat="1" applyFill="1" applyBorder="1"/>
    <xf numFmtId="3" fontId="0" fillId="0" borderId="39" xfId="0" applyNumberFormat="1" applyFill="1" applyBorder="1"/>
    <xf numFmtId="3" fontId="0" fillId="0" borderId="40" xfId="0" applyNumberFormat="1" applyFill="1" applyBorder="1"/>
    <xf numFmtId="3" fontId="8" fillId="0" borderId="21" xfId="0" applyNumberFormat="1" applyFont="1" applyBorder="1"/>
    <xf numFmtId="3" fontId="6" fillId="0" borderId="41" xfId="0" applyNumberFormat="1" applyFont="1" applyBorder="1"/>
    <xf numFmtId="3" fontId="0" fillId="2" borderId="6" xfId="0" applyNumberFormat="1" applyFill="1" applyBorder="1"/>
    <xf numFmtId="3" fontId="0" fillId="3" borderId="6" xfId="0" applyNumberFormat="1" applyFill="1" applyBorder="1"/>
    <xf numFmtId="3" fontId="0" fillId="4" borderId="6" xfId="0" applyNumberFormat="1" applyFill="1" applyBorder="1"/>
    <xf numFmtId="3" fontId="0" fillId="2" borderId="0" xfId="0" applyNumberFormat="1" applyFill="1"/>
    <xf numFmtId="3" fontId="0" fillId="4" borderId="0" xfId="0" applyNumberFormat="1" applyFill="1"/>
    <xf numFmtId="3" fontId="0" fillId="3" borderId="0" xfId="0" applyNumberFormat="1" applyFill="1"/>
    <xf numFmtId="3" fontId="9" fillId="0" borderId="15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wrapText="1"/>
    </xf>
    <xf numFmtId="3" fontId="0" fillId="0" borderId="18" xfId="0" applyNumberFormat="1" applyBorder="1"/>
    <xf numFmtId="3" fontId="0" fillId="0" borderId="23" xfId="0" applyNumberFormat="1" applyBorder="1"/>
    <xf numFmtId="3" fontId="0" fillId="0" borderId="11" xfId="0" applyNumberFormat="1" applyBorder="1"/>
    <xf numFmtId="3" fontId="6" fillId="0" borderId="25" xfId="0" applyNumberFormat="1" applyFont="1" applyBorder="1"/>
    <xf numFmtId="3" fontId="4" fillId="0" borderId="14" xfId="0" applyNumberFormat="1" applyFont="1" applyBorder="1"/>
    <xf numFmtId="3" fontId="4" fillId="0" borderId="10" xfId="0" applyNumberFormat="1" applyFont="1" applyBorder="1"/>
    <xf numFmtId="0" fontId="8" fillId="0" borderId="2" xfId="0" applyFont="1" applyBorder="1" applyAlignment="1">
      <alignment horizontal="left" indent="10"/>
    </xf>
    <xf numFmtId="0" fontId="17" fillId="0" borderId="2" xfId="0" applyFont="1" applyBorder="1"/>
    <xf numFmtId="0" fontId="8" fillId="0" borderId="28" xfId="0" applyFont="1" applyBorder="1" applyAlignment="1">
      <alignment horizontal="left" indent="6"/>
    </xf>
    <xf numFmtId="3" fontId="0" fillId="0" borderId="20" xfId="0" applyNumberFormat="1" applyBorder="1"/>
    <xf numFmtId="3" fontId="0" fillId="0" borderId="19" xfId="0" applyNumberFormat="1" applyBorder="1"/>
    <xf numFmtId="3" fontId="0" fillId="5" borderId="6" xfId="0" applyNumberFormat="1" applyFill="1" applyBorder="1"/>
    <xf numFmtId="3" fontId="0" fillId="6" borderId="6" xfId="0" applyNumberFormat="1" applyFill="1" applyBorder="1"/>
    <xf numFmtId="3" fontId="0" fillId="6" borderId="31" xfId="0" applyNumberFormat="1" applyFill="1" applyBorder="1"/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8" xfId="0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I215"/>
  <sheetViews>
    <sheetView tabSelected="1" topLeftCell="A61" zoomScaleNormal="100" workbookViewId="0">
      <selection activeCell="A79" sqref="A79"/>
    </sheetView>
  </sheetViews>
  <sheetFormatPr defaultRowHeight="12.75" x14ac:dyDescent="0.2"/>
  <cols>
    <col min="1" max="1" width="67" customWidth="1"/>
    <col min="2" max="2" width="13.28515625" customWidth="1"/>
    <col min="3" max="3" width="13.140625" customWidth="1"/>
    <col min="4" max="4" width="14.140625" customWidth="1"/>
  </cols>
  <sheetData>
    <row r="1" spans="1:4" ht="47.25" customHeight="1" x14ac:dyDescent="0.2">
      <c r="A1" s="133" t="s">
        <v>166</v>
      </c>
      <c r="B1" s="133"/>
      <c r="C1" s="133"/>
      <c r="D1" s="133"/>
    </row>
    <row r="2" spans="1:4" ht="13.5" customHeight="1" thickBot="1" x14ac:dyDescent="0.25">
      <c r="D2" t="s">
        <v>62</v>
      </c>
    </row>
    <row r="3" spans="1:4" ht="12.75" customHeight="1" x14ac:dyDescent="0.2">
      <c r="A3" s="134"/>
      <c r="B3" s="136" t="s">
        <v>167</v>
      </c>
      <c r="C3" s="138" t="s">
        <v>169</v>
      </c>
      <c r="D3" s="140" t="s">
        <v>168</v>
      </c>
    </row>
    <row r="4" spans="1:4" ht="28.5" customHeight="1" thickBot="1" x14ac:dyDescent="0.25">
      <c r="A4" s="135"/>
      <c r="B4" s="137"/>
      <c r="C4" s="139"/>
      <c r="D4" s="141"/>
    </row>
    <row r="5" spans="1:4" ht="35.1" customHeight="1" x14ac:dyDescent="0.25">
      <c r="A5" s="1" t="s">
        <v>12</v>
      </c>
      <c r="B5" s="39"/>
      <c r="C5" s="55"/>
      <c r="D5" s="37"/>
    </row>
    <row r="6" spans="1:4" ht="18" customHeight="1" x14ac:dyDescent="0.2">
      <c r="A6" s="7" t="s">
        <v>13</v>
      </c>
      <c r="B6" s="44">
        <f>SUM(B7:B8)</f>
        <v>0</v>
      </c>
      <c r="C6" s="60">
        <f>SUM(C7:C8)</f>
        <v>0</v>
      </c>
      <c r="D6" s="30">
        <f>SUM(D7:D8)</f>
        <v>0</v>
      </c>
    </row>
    <row r="7" spans="1:4" ht="18" customHeight="1" x14ac:dyDescent="0.2">
      <c r="A7" s="68" t="s">
        <v>14</v>
      </c>
      <c r="B7" s="40">
        <v>0</v>
      </c>
      <c r="C7" s="56"/>
      <c r="D7" s="25">
        <v>0</v>
      </c>
    </row>
    <row r="8" spans="1:4" ht="18" customHeight="1" x14ac:dyDescent="0.2">
      <c r="A8" s="68" t="s">
        <v>15</v>
      </c>
      <c r="B8" s="40">
        <v>0</v>
      </c>
      <c r="C8" s="56"/>
      <c r="D8" s="25">
        <v>0</v>
      </c>
    </row>
    <row r="9" spans="1:4" ht="18" customHeight="1" x14ac:dyDescent="0.2">
      <c r="A9" s="7" t="s">
        <v>16</v>
      </c>
      <c r="B9" s="44">
        <f>SUM(B10:B13)</f>
        <v>2400243</v>
      </c>
      <c r="C9" s="60">
        <f>SUM(C10:C13)</f>
        <v>2400243</v>
      </c>
      <c r="D9" s="30">
        <f>SUM(D10:D13)</f>
        <v>2578883</v>
      </c>
    </row>
    <row r="10" spans="1:4" ht="18" customHeight="1" x14ac:dyDescent="0.2">
      <c r="A10" s="68" t="s">
        <v>17</v>
      </c>
      <c r="B10" s="54">
        <v>1373680</v>
      </c>
      <c r="C10" s="56">
        <v>1373680</v>
      </c>
      <c r="D10" s="50">
        <v>1552320</v>
      </c>
    </row>
    <row r="11" spans="1:4" ht="18" customHeight="1" x14ac:dyDescent="0.2">
      <c r="A11" s="68" t="s">
        <v>18</v>
      </c>
      <c r="B11" s="54">
        <v>480000</v>
      </c>
      <c r="C11" s="56">
        <v>480000</v>
      </c>
      <c r="D11" s="50">
        <v>480000</v>
      </c>
    </row>
    <row r="12" spans="1:4" ht="18" customHeight="1" x14ac:dyDescent="0.2">
      <c r="A12" s="68" t="s">
        <v>21</v>
      </c>
      <c r="B12" s="54">
        <v>237843</v>
      </c>
      <c r="C12" s="56">
        <v>237843</v>
      </c>
      <c r="D12" s="50">
        <v>237843</v>
      </c>
    </row>
    <row r="13" spans="1:4" ht="18" customHeight="1" x14ac:dyDescent="0.2">
      <c r="A13" s="68" t="s">
        <v>19</v>
      </c>
      <c r="B13" s="54">
        <v>308720</v>
      </c>
      <c r="C13" s="56">
        <v>308720</v>
      </c>
      <c r="D13" s="50">
        <v>308720</v>
      </c>
    </row>
    <row r="14" spans="1:4" ht="18" customHeight="1" x14ac:dyDescent="0.2">
      <c r="A14" s="7" t="s">
        <v>20</v>
      </c>
      <c r="B14" s="74">
        <v>0</v>
      </c>
      <c r="C14" s="57">
        <v>0</v>
      </c>
      <c r="D14" s="70">
        <v>0</v>
      </c>
    </row>
    <row r="15" spans="1:4" ht="18" customHeight="1" x14ac:dyDescent="0.2">
      <c r="A15" s="7" t="s">
        <v>22</v>
      </c>
      <c r="B15" s="74">
        <v>5000000</v>
      </c>
      <c r="C15" s="74">
        <v>5000000</v>
      </c>
      <c r="D15" s="70">
        <v>5000000</v>
      </c>
    </row>
    <row r="16" spans="1:4" ht="18" customHeight="1" x14ac:dyDescent="0.2">
      <c r="A16" s="7" t="s">
        <v>33</v>
      </c>
      <c r="B16" s="74">
        <v>3434516</v>
      </c>
      <c r="C16" s="74">
        <v>3434516</v>
      </c>
      <c r="D16" s="70">
        <v>3590684</v>
      </c>
    </row>
    <row r="17" spans="1:9" ht="18" customHeight="1" thickBot="1" x14ac:dyDescent="0.25">
      <c r="A17" s="7" t="s">
        <v>79</v>
      </c>
      <c r="B17" s="74">
        <v>990400</v>
      </c>
      <c r="C17" s="74">
        <v>990400</v>
      </c>
      <c r="D17" s="70">
        <v>954500</v>
      </c>
    </row>
    <row r="18" spans="1:9" ht="39" customHeight="1" thickBot="1" x14ac:dyDescent="0.3">
      <c r="A18" s="69" t="s">
        <v>12</v>
      </c>
      <c r="B18" s="42">
        <f>SUM(B6,B9,B14:B17)</f>
        <v>11825159</v>
      </c>
      <c r="C18" s="42">
        <f>SUM(C6,C9,C14:C17)</f>
        <v>11825159</v>
      </c>
      <c r="D18" s="29">
        <f>SUM(D6,D9,D14:D17)</f>
        <v>12124067</v>
      </c>
    </row>
    <row r="19" spans="1:9" ht="34.5" customHeight="1" x14ac:dyDescent="0.25">
      <c r="A19" s="1" t="s">
        <v>25</v>
      </c>
      <c r="B19" s="43">
        <f t="shared" ref="B19" si="0">SUM(B20,B22,B24,B26)</f>
        <v>5874040</v>
      </c>
      <c r="C19" s="59">
        <f>SUM(C20,C22,C24,C26,C25)</f>
        <v>7348962</v>
      </c>
      <c r="D19" s="94">
        <f>SUM(D20,D23,D24,D26)</f>
        <v>7961040</v>
      </c>
    </row>
    <row r="20" spans="1:9" ht="18" customHeight="1" x14ac:dyDescent="0.2">
      <c r="A20" s="7" t="s">
        <v>43</v>
      </c>
      <c r="B20" s="74">
        <v>1999000</v>
      </c>
      <c r="C20" s="95">
        <v>1999000</v>
      </c>
      <c r="D20" s="70">
        <v>2796000</v>
      </c>
    </row>
    <row r="21" spans="1:9" ht="18" customHeight="1" x14ac:dyDescent="0.2">
      <c r="A21" s="7" t="s">
        <v>8</v>
      </c>
      <c r="B21" s="41"/>
      <c r="C21" s="57"/>
      <c r="D21" s="38"/>
    </row>
    <row r="22" spans="1:9" ht="18" customHeight="1" x14ac:dyDescent="0.2">
      <c r="A22" s="68" t="s">
        <v>170</v>
      </c>
      <c r="B22" s="41">
        <v>775040</v>
      </c>
      <c r="C22" s="57">
        <v>775040</v>
      </c>
      <c r="D22" s="38"/>
    </row>
    <row r="23" spans="1:9" ht="18" customHeight="1" x14ac:dyDescent="0.2">
      <c r="A23" s="68" t="s">
        <v>175</v>
      </c>
      <c r="B23" s="41"/>
      <c r="C23" s="57"/>
      <c r="D23" s="38">
        <v>915040</v>
      </c>
    </row>
    <row r="24" spans="1:9" ht="21" customHeight="1" x14ac:dyDescent="0.2">
      <c r="A24" s="68" t="s">
        <v>128</v>
      </c>
      <c r="B24" s="41">
        <v>3100000</v>
      </c>
      <c r="C24" s="57">
        <v>4250000</v>
      </c>
      <c r="D24" s="38">
        <v>4250000</v>
      </c>
      <c r="I24" s="24"/>
    </row>
    <row r="25" spans="1:9" ht="21" customHeight="1" x14ac:dyDescent="0.2">
      <c r="A25" s="7" t="s">
        <v>197</v>
      </c>
      <c r="B25" s="41"/>
      <c r="C25" s="57">
        <v>184922</v>
      </c>
      <c r="D25" s="38"/>
      <c r="I25" s="24"/>
    </row>
    <row r="26" spans="1:9" ht="21" customHeight="1" thickBot="1" x14ac:dyDescent="0.25">
      <c r="A26" s="7" t="s">
        <v>198</v>
      </c>
      <c r="B26" s="41"/>
      <c r="C26" s="57">
        <v>140000</v>
      </c>
      <c r="D26" s="38"/>
      <c r="I26" s="24"/>
    </row>
    <row r="27" spans="1:9" ht="21" customHeight="1" x14ac:dyDescent="0.2">
      <c r="A27" s="81" t="s">
        <v>23</v>
      </c>
      <c r="B27" s="79">
        <v>1800000</v>
      </c>
      <c r="C27" s="80">
        <v>1800000</v>
      </c>
      <c r="D27" s="82">
        <v>1800000</v>
      </c>
    </row>
    <row r="28" spans="1:9" ht="21" customHeight="1" x14ac:dyDescent="0.2">
      <c r="A28" s="118" t="s">
        <v>56</v>
      </c>
      <c r="B28" s="119"/>
      <c r="C28" s="120">
        <f>SUM(C29:C31)</f>
        <v>2883160</v>
      </c>
      <c r="D28" s="121"/>
    </row>
    <row r="29" spans="1:9" ht="21" customHeight="1" x14ac:dyDescent="0.2">
      <c r="A29" s="68" t="s">
        <v>80</v>
      </c>
      <c r="B29" s="40"/>
      <c r="C29" s="56">
        <v>2580900</v>
      </c>
      <c r="D29" s="71"/>
    </row>
    <row r="30" spans="1:9" ht="21" customHeight="1" x14ac:dyDescent="0.2">
      <c r="A30" s="68" t="s">
        <v>171</v>
      </c>
      <c r="B30" s="40"/>
      <c r="C30" s="56">
        <v>302260</v>
      </c>
      <c r="D30" s="71"/>
    </row>
    <row r="31" spans="1:9" ht="21" customHeight="1" x14ac:dyDescent="0.2">
      <c r="A31" s="68" t="s">
        <v>130</v>
      </c>
      <c r="B31" s="40"/>
      <c r="C31" s="56"/>
      <c r="D31" s="71"/>
    </row>
    <row r="32" spans="1:9" ht="21" customHeight="1" x14ac:dyDescent="0.2">
      <c r="A32" s="118" t="s">
        <v>81</v>
      </c>
      <c r="B32" s="119"/>
      <c r="C32" s="120"/>
      <c r="D32" s="121"/>
    </row>
    <row r="33" spans="1:4" ht="21" customHeight="1" thickBot="1" x14ac:dyDescent="0.25">
      <c r="A33" s="118" t="s">
        <v>179</v>
      </c>
      <c r="B33" s="119"/>
      <c r="C33" s="120">
        <v>55360</v>
      </c>
      <c r="D33" s="121"/>
    </row>
    <row r="34" spans="1:4" ht="26.25" customHeight="1" thickBot="1" x14ac:dyDescent="0.25">
      <c r="A34" s="5" t="s">
        <v>24</v>
      </c>
      <c r="B34" s="42">
        <f>SUM(B18,B19,B27,B29:B31)</f>
        <v>19499199</v>
      </c>
      <c r="C34" s="58">
        <f>SUM(C18,C19,C27,C28,C32,C33)</f>
        <v>23912641</v>
      </c>
      <c r="D34" s="29">
        <f>SUM(D18,D19,D27,D29:D31)</f>
        <v>21885107</v>
      </c>
    </row>
    <row r="35" spans="1:4" ht="18" customHeight="1" x14ac:dyDescent="0.25">
      <c r="A35" s="4" t="s">
        <v>63</v>
      </c>
      <c r="B35" s="40"/>
      <c r="C35" s="56"/>
      <c r="D35" s="25"/>
    </row>
    <row r="36" spans="1:4" ht="18" customHeight="1" x14ac:dyDescent="0.2">
      <c r="A36" s="7" t="s">
        <v>26</v>
      </c>
      <c r="B36" s="41">
        <v>10000</v>
      </c>
      <c r="C36" s="57"/>
      <c r="D36" s="72">
        <v>5000</v>
      </c>
    </row>
    <row r="37" spans="1:4" ht="18" customHeight="1" x14ac:dyDescent="0.2">
      <c r="A37" s="7" t="s">
        <v>27</v>
      </c>
      <c r="B37" s="45">
        <f t="shared" ref="B37:D37" si="1">SUM(B38)</f>
        <v>700000</v>
      </c>
      <c r="C37" s="89">
        <f t="shared" si="1"/>
        <v>748969</v>
      </c>
      <c r="D37" s="73">
        <f t="shared" si="1"/>
        <v>750000</v>
      </c>
    </row>
    <row r="38" spans="1:4" ht="18" customHeight="1" x14ac:dyDescent="0.2">
      <c r="A38" s="35" t="s">
        <v>137</v>
      </c>
      <c r="B38" s="41">
        <v>700000</v>
      </c>
      <c r="C38" s="57">
        <v>748969</v>
      </c>
      <c r="D38" s="72">
        <v>750000</v>
      </c>
    </row>
    <row r="39" spans="1:4" ht="18" customHeight="1" x14ac:dyDescent="0.2">
      <c r="A39" s="7" t="s">
        <v>28</v>
      </c>
      <c r="B39" s="45">
        <f>SUM(B40:B41)</f>
        <v>2740000</v>
      </c>
      <c r="C39" s="45">
        <f t="shared" ref="C39:D39" si="2">SUM(C40:C41)</f>
        <v>1875434</v>
      </c>
      <c r="D39" s="73">
        <f t="shared" si="2"/>
        <v>2050000</v>
      </c>
    </row>
    <row r="40" spans="1:4" ht="18" customHeight="1" x14ac:dyDescent="0.2">
      <c r="A40" s="35" t="s">
        <v>135</v>
      </c>
      <c r="B40" s="41">
        <v>1250000</v>
      </c>
      <c r="C40" s="57">
        <v>1216875</v>
      </c>
      <c r="D40" s="38">
        <v>1250000</v>
      </c>
    </row>
    <row r="41" spans="1:4" ht="18" customHeight="1" x14ac:dyDescent="0.2">
      <c r="A41" s="35" t="s">
        <v>136</v>
      </c>
      <c r="B41" s="40">
        <v>1490000</v>
      </c>
      <c r="C41" s="56">
        <v>658559</v>
      </c>
      <c r="D41" s="25">
        <v>800000</v>
      </c>
    </row>
    <row r="42" spans="1:4" ht="18" customHeight="1" x14ac:dyDescent="0.2">
      <c r="A42" s="7" t="s">
        <v>132</v>
      </c>
      <c r="B42" s="123">
        <v>120000</v>
      </c>
      <c r="C42" s="123">
        <f>SUM(C43:C45)</f>
        <v>205189</v>
      </c>
      <c r="D42" s="124">
        <v>100000</v>
      </c>
    </row>
    <row r="43" spans="1:4" ht="18" customHeight="1" x14ac:dyDescent="0.2">
      <c r="A43" s="35" t="s">
        <v>29</v>
      </c>
      <c r="B43" s="40"/>
      <c r="C43" s="56">
        <v>27000</v>
      </c>
      <c r="D43" s="25"/>
    </row>
    <row r="44" spans="1:4" ht="18" customHeight="1" x14ac:dyDescent="0.2">
      <c r="A44" s="35" t="s">
        <v>181</v>
      </c>
      <c r="B44" s="40"/>
      <c r="C44" s="56">
        <v>174127</v>
      </c>
      <c r="D44" s="25"/>
    </row>
    <row r="45" spans="1:4" ht="18" customHeight="1" thickBot="1" x14ac:dyDescent="0.25">
      <c r="A45" s="75" t="s">
        <v>11</v>
      </c>
      <c r="B45" s="76"/>
      <c r="C45" s="77">
        <v>4062</v>
      </c>
      <c r="D45" s="78"/>
    </row>
    <row r="46" spans="1:4" ht="22.5" customHeight="1" thickBot="1" x14ac:dyDescent="0.25">
      <c r="A46" s="6" t="s">
        <v>64</v>
      </c>
      <c r="B46" s="42">
        <f>SUM(B36,B37,B39,B42)</f>
        <v>3570000</v>
      </c>
      <c r="C46" s="42">
        <f>SUM(C36,C37,C39,C42)</f>
        <v>2829592</v>
      </c>
      <c r="D46" s="29">
        <f>SUM(D36,D37,D39,D42)</f>
        <v>2905000</v>
      </c>
    </row>
    <row r="47" spans="1:4" ht="18" customHeight="1" x14ac:dyDescent="0.25">
      <c r="A47" s="4" t="s">
        <v>65</v>
      </c>
      <c r="B47" s="40"/>
      <c r="C47" s="56"/>
      <c r="D47" s="25"/>
    </row>
    <row r="48" spans="1:4" s="90" customFormat="1" ht="18" customHeight="1" x14ac:dyDescent="0.2">
      <c r="A48" s="7" t="s">
        <v>54</v>
      </c>
      <c r="B48" s="44">
        <f>SUM(B49:B51)</f>
        <v>1521020</v>
      </c>
      <c r="C48" s="60">
        <f>SUM(C49:C52)</f>
        <v>2785134</v>
      </c>
      <c r="D48" s="27">
        <f>SUM(D49:D52)</f>
        <v>1723346</v>
      </c>
    </row>
    <row r="49" spans="1:7" ht="18" customHeight="1" x14ac:dyDescent="0.2">
      <c r="A49" s="66" t="s">
        <v>133</v>
      </c>
      <c r="B49" s="40">
        <v>10000</v>
      </c>
      <c r="C49" s="56">
        <v>94</v>
      </c>
      <c r="D49" s="25">
        <v>5000</v>
      </c>
    </row>
    <row r="50" spans="1:7" ht="18.75" customHeight="1" x14ac:dyDescent="0.2">
      <c r="A50" s="66" t="s">
        <v>196</v>
      </c>
      <c r="B50" s="40">
        <v>1511020</v>
      </c>
      <c r="C50" s="56">
        <v>1809840</v>
      </c>
      <c r="D50" s="25">
        <v>1718346</v>
      </c>
    </row>
    <row r="51" spans="1:7" ht="18" customHeight="1" x14ac:dyDescent="0.2">
      <c r="A51" s="66" t="s">
        <v>134</v>
      </c>
      <c r="B51" s="40"/>
      <c r="C51" s="56"/>
      <c r="D51" s="25"/>
      <c r="F51" s="24"/>
      <c r="G51" s="24"/>
    </row>
    <row r="52" spans="1:7" ht="18" customHeight="1" x14ac:dyDescent="0.2">
      <c r="A52" s="66" t="s">
        <v>178</v>
      </c>
      <c r="B52" s="40"/>
      <c r="C52" s="56">
        <v>975200</v>
      </c>
      <c r="D52" s="25"/>
      <c r="F52" s="24"/>
      <c r="G52" s="24"/>
    </row>
    <row r="53" spans="1:7" ht="18" customHeight="1" x14ac:dyDescent="0.2">
      <c r="A53" s="7" t="s">
        <v>34</v>
      </c>
      <c r="B53" s="44">
        <f>SUM(B54:B55)</f>
        <v>209680</v>
      </c>
      <c r="C53" s="60">
        <f>SUM(C54:C55)</f>
        <v>219452</v>
      </c>
      <c r="D53" s="27">
        <f>SUM(D54:D55)</f>
        <v>220000</v>
      </c>
    </row>
    <row r="54" spans="1:7" ht="18" customHeight="1" x14ac:dyDescent="0.2">
      <c r="A54" s="66" t="s">
        <v>176</v>
      </c>
      <c r="B54" s="41">
        <v>15000</v>
      </c>
      <c r="C54" s="56">
        <v>15000</v>
      </c>
      <c r="D54" s="38">
        <v>15000</v>
      </c>
    </row>
    <row r="55" spans="1:7" ht="18" customHeight="1" thickBot="1" x14ac:dyDescent="0.25">
      <c r="A55" s="66" t="s">
        <v>177</v>
      </c>
      <c r="B55" s="40">
        <v>194680</v>
      </c>
      <c r="C55" s="56">
        <v>204452</v>
      </c>
      <c r="D55" s="25">
        <v>205000</v>
      </c>
    </row>
    <row r="56" spans="1:7" ht="22.5" customHeight="1" thickBot="1" x14ac:dyDescent="0.25">
      <c r="A56" s="6" t="s">
        <v>66</v>
      </c>
      <c r="B56" s="42">
        <f>SUM(B48,B53)</f>
        <v>1730700</v>
      </c>
      <c r="C56" s="58">
        <f>SUM(C48,C53)</f>
        <v>3004586</v>
      </c>
      <c r="D56" s="29">
        <f>SUM(D48,D53)</f>
        <v>1943346</v>
      </c>
    </row>
    <row r="57" spans="1:7" ht="18" customHeight="1" x14ac:dyDescent="0.25">
      <c r="A57" s="4" t="s">
        <v>67</v>
      </c>
      <c r="B57" s="40"/>
      <c r="C57" s="56"/>
      <c r="D57" s="25"/>
    </row>
    <row r="58" spans="1:7" ht="18" customHeight="1" x14ac:dyDescent="0.2">
      <c r="A58" s="15" t="s">
        <v>49</v>
      </c>
      <c r="B58" s="44">
        <f t="shared" ref="B58" si="3">SUM(B59:B61)</f>
        <v>364284</v>
      </c>
      <c r="C58" s="60">
        <f>SUM(C59:C62)</f>
        <v>1594808</v>
      </c>
      <c r="D58" s="30">
        <f t="shared" ref="D58" si="4">SUM(D59:D61)</f>
        <v>474350</v>
      </c>
    </row>
    <row r="59" spans="1:7" ht="18" customHeight="1" x14ac:dyDescent="0.2">
      <c r="A59" s="35" t="s">
        <v>131</v>
      </c>
      <c r="B59" s="40">
        <v>292284</v>
      </c>
      <c r="C59" s="56">
        <v>1062726</v>
      </c>
      <c r="D59" s="25">
        <v>402350</v>
      </c>
      <c r="G59" s="98"/>
    </row>
    <row r="60" spans="1:7" ht="18" customHeight="1" x14ac:dyDescent="0.2">
      <c r="A60" s="35" t="s">
        <v>72</v>
      </c>
      <c r="B60" s="40"/>
      <c r="C60" s="56">
        <v>131306</v>
      </c>
      <c r="D60" s="25"/>
      <c r="G60" s="98"/>
    </row>
    <row r="61" spans="1:7" ht="18" customHeight="1" x14ac:dyDescent="0.2">
      <c r="A61" s="68" t="s">
        <v>30</v>
      </c>
      <c r="B61" s="40">
        <v>72000</v>
      </c>
      <c r="C61" s="56"/>
      <c r="D61" s="71">
        <v>72000</v>
      </c>
    </row>
    <row r="62" spans="1:7" ht="18" customHeight="1" x14ac:dyDescent="0.2">
      <c r="A62" s="68" t="s">
        <v>180</v>
      </c>
      <c r="B62" s="40"/>
      <c r="C62" s="56">
        <v>400776</v>
      </c>
      <c r="D62" s="25"/>
    </row>
    <row r="63" spans="1:7" ht="18" customHeight="1" x14ac:dyDescent="0.2">
      <c r="A63" s="15" t="s">
        <v>50</v>
      </c>
      <c r="B63" s="74">
        <f>SUM(B64:B64)</f>
        <v>0</v>
      </c>
      <c r="C63" s="95">
        <f>SUM(C64:C64)</f>
        <v>0</v>
      </c>
      <c r="D63" s="70">
        <f>SUM(D64:D64)</f>
        <v>0</v>
      </c>
    </row>
    <row r="64" spans="1:7" ht="18" customHeight="1" thickBot="1" x14ac:dyDescent="0.25">
      <c r="A64" s="35"/>
      <c r="B64" s="86"/>
      <c r="C64" s="96"/>
      <c r="D64" s="87"/>
    </row>
    <row r="65" spans="1:4" ht="21.95" customHeight="1" thickBot="1" x14ac:dyDescent="0.25">
      <c r="A65" s="6" t="s">
        <v>68</v>
      </c>
      <c r="B65" s="42">
        <f>SUM(B58,B63)</f>
        <v>364284</v>
      </c>
      <c r="C65" s="58">
        <f>SUM(C58,C63)</f>
        <v>1594808</v>
      </c>
      <c r="D65" s="26">
        <f>SUM(D58,D63)</f>
        <v>474350</v>
      </c>
    </row>
    <row r="66" spans="1:4" ht="16.5" customHeight="1" x14ac:dyDescent="0.25">
      <c r="A66" s="4" t="s">
        <v>69</v>
      </c>
      <c r="B66" s="40"/>
      <c r="C66" s="56"/>
      <c r="D66" s="25"/>
    </row>
    <row r="67" spans="1:4" ht="20.25" customHeight="1" thickBot="1" x14ac:dyDescent="0.25">
      <c r="A67" s="35" t="s">
        <v>129</v>
      </c>
      <c r="B67" s="40"/>
      <c r="C67" s="56"/>
      <c r="D67" s="25"/>
    </row>
    <row r="68" spans="1:4" ht="21.95" customHeight="1" thickBot="1" x14ac:dyDescent="0.25">
      <c r="A68" s="6" t="s">
        <v>70</v>
      </c>
      <c r="B68" s="42">
        <f>SUM(B67:B67)</f>
        <v>0</v>
      </c>
      <c r="C68" s="58">
        <f>SUM(C67:C67)</f>
        <v>0</v>
      </c>
      <c r="D68" s="26">
        <f>SUM(D67:D67)</f>
        <v>0</v>
      </c>
    </row>
    <row r="69" spans="1:4" ht="21.95" customHeight="1" thickBot="1" x14ac:dyDescent="0.25">
      <c r="A69" s="6" t="s">
        <v>71</v>
      </c>
      <c r="B69" s="42">
        <f t="shared" ref="B69:D69" si="5">SUM(B70)</f>
        <v>0</v>
      </c>
      <c r="C69" s="58">
        <f t="shared" si="5"/>
        <v>0</v>
      </c>
      <c r="D69" s="29">
        <f t="shared" si="5"/>
        <v>0</v>
      </c>
    </row>
    <row r="70" spans="1:4" ht="21.95" customHeight="1" thickBot="1" x14ac:dyDescent="0.25">
      <c r="A70" s="68"/>
      <c r="B70" s="40"/>
      <c r="C70" s="56"/>
      <c r="D70" s="71"/>
    </row>
    <row r="71" spans="1:4" ht="21.95" customHeight="1" thickBot="1" x14ac:dyDescent="0.25">
      <c r="A71" s="6" t="s">
        <v>53</v>
      </c>
      <c r="B71" s="42">
        <f t="shared" ref="B71" si="6">SUM(B72:B74)</f>
        <v>8901955</v>
      </c>
      <c r="C71" s="58">
        <f t="shared" ref="C71:D71" si="7">SUM(C72:C74)</f>
        <v>9863782</v>
      </c>
      <c r="D71" s="29">
        <f t="shared" si="7"/>
        <v>8102880</v>
      </c>
    </row>
    <row r="72" spans="1:4" ht="21.95" customHeight="1" x14ac:dyDescent="0.2">
      <c r="A72" s="35" t="s">
        <v>44</v>
      </c>
      <c r="B72" s="40">
        <v>8901955</v>
      </c>
      <c r="C72" s="56">
        <v>8901955</v>
      </c>
      <c r="D72" s="38">
        <v>8102880</v>
      </c>
    </row>
    <row r="73" spans="1:4" ht="21.95" customHeight="1" x14ac:dyDescent="0.2">
      <c r="A73" s="35" t="s">
        <v>45</v>
      </c>
      <c r="B73" s="40"/>
      <c r="C73" s="56">
        <v>961827</v>
      </c>
      <c r="D73" s="25"/>
    </row>
    <row r="74" spans="1:4" ht="21.95" customHeight="1" x14ac:dyDescent="0.2">
      <c r="A74" s="35" t="s">
        <v>46</v>
      </c>
      <c r="B74" s="43">
        <f>SUM(B75:B76)</f>
        <v>0</v>
      </c>
      <c r="C74" s="59">
        <f>SUM(C75:C76)</f>
        <v>0</v>
      </c>
      <c r="D74" s="36">
        <f>SUM(D75:D76)</f>
        <v>0</v>
      </c>
    </row>
    <row r="75" spans="1:4" ht="18" customHeight="1" x14ac:dyDescent="0.2">
      <c r="A75" s="3" t="s">
        <v>47</v>
      </c>
      <c r="B75" s="41"/>
      <c r="C75" s="57"/>
      <c r="D75" s="38"/>
    </row>
    <row r="76" spans="1:4" ht="18" customHeight="1" thickBot="1" x14ac:dyDescent="0.25">
      <c r="A76" s="35" t="s">
        <v>48</v>
      </c>
      <c r="B76" s="101"/>
      <c r="C76" s="77"/>
      <c r="D76" s="67"/>
    </row>
    <row r="77" spans="1:4" ht="27" customHeight="1" thickBot="1" x14ac:dyDescent="0.25">
      <c r="A77" s="22" t="s">
        <v>0</v>
      </c>
      <c r="B77" s="42">
        <f>SUM(B71,B69,B68,B65,B56,B46,B34)</f>
        <v>34066138</v>
      </c>
      <c r="C77" s="58">
        <f>SUM(C71,C69,C68,C65,C56,C46,C34)</f>
        <v>41205409</v>
      </c>
      <c r="D77" s="29">
        <f>SUM(D71,D69,D68,D65,D56,D46,D34)</f>
        <v>35310683</v>
      </c>
    </row>
    <row r="78" spans="1:4" ht="26.25" customHeight="1" x14ac:dyDescent="0.2">
      <c r="A78" s="20"/>
    </row>
    <row r="79" spans="1:4" ht="22.5" customHeight="1" x14ac:dyDescent="0.2">
      <c r="A79" s="2"/>
    </row>
    <row r="80" spans="1:4" ht="20.25" customHeight="1" x14ac:dyDescent="0.2">
      <c r="A80" s="10"/>
    </row>
    <row r="81" spans="1:1" ht="15.75" customHeight="1" x14ac:dyDescent="0.2">
      <c r="A81" s="11"/>
    </row>
    <row r="82" spans="1:1" x14ac:dyDescent="0.2">
      <c r="A82" s="11"/>
    </row>
    <row r="83" spans="1:1" ht="14.25" x14ac:dyDescent="0.2">
      <c r="A83" s="12"/>
    </row>
    <row r="84" spans="1:1" ht="15" x14ac:dyDescent="0.2">
      <c r="A84" s="10"/>
    </row>
    <row r="85" spans="1:1" x14ac:dyDescent="0.2">
      <c r="A85" s="11"/>
    </row>
    <row r="86" spans="1:1" x14ac:dyDescent="0.2">
      <c r="A86" s="11"/>
    </row>
    <row r="87" spans="1:1" x14ac:dyDescent="0.2">
      <c r="A87" s="11"/>
    </row>
    <row r="88" spans="1:1" ht="14.25" x14ac:dyDescent="0.2">
      <c r="A88" s="12"/>
    </row>
    <row r="89" spans="1:1" ht="15" x14ac:dyDescent="0.2">
      <c r="A89" s="10"/>
    </row>
    <row r="90" spans="1:1" x14ac:dyDescent="0.2">
      <c r="A90" s="11"/>
    </row>
    <row r="91" spans="1:1" x14ac:dyDescent="0.2">
      <c r="A91" s="11"/>
    </row>
    <row r="92" spans="1:1" x14ac:dyDescent="0.2">
      <c r="A92" s="11"/>
    </row>
    <row r="93" spans="1:1" x14ac:dyDescent="0.2">
      <c r="A93" s="11"/>
    </row>
    <row r="94" spans="1:1" x14ac:dyDescent="0.2">
      <c r="A94" s="11"/>
    </row>
    <row r="95" spans="1:1" x14ac:dyDescent="0.2">
      <c r="A95" s="13"/>
    </row>
    <row r="96" spans="1:1" x14ac:dyDescent="0.2">
      <c r="A96" s="11"/>
    </row>
    <row r="97" spans="1:1" x14ac:dyDescent="0.2">
      <c r="A97" s="11"/>
    </row>
    <row r="98" spans="1:1" x14ac:dyDescent="0.2">
      <c r="A98" s="11"/>
    </row>
    <row r="99" spans="1:1" x14ac:dyDescent="0.2">
      <c r="A99" s="13"/>
    </row>
    <row r="100" spans="1:1" x14ac:dyDescent="0.2">
      <c r="A100" s="11"/>
    </row>
    <row r="101" spans="1:1" x14ac:dyDescent="0.2">
      <c r="A101" s="11"/>
    </row>
    <row r="102" spans="1:1" x14ac:dyDescent="0.2">
      <c r="A102" s="11"/>
    </row>
    <row r="103" spans="1:1" x14ac:dyDescent="0.2">
      <c r="A103" s="11"/>
    </row>
    <row r="104" spans="1:1" x14ac:dyDescent="0.2">
      <c r="A104" s="11"/>
    </row>
    <row r="105" spans="1:1" x14ac:dyDescent="0.2">
      <c r="A105" s="11"/>
    </row>
    <row r="106" spans="1:1" x14ac:dyDescent="0.2">
      <c r="A106" s="11"/>
    </row>
    <row r="107" spans="1:1" x14ac:dyDescent="0.2">
      <c r="A107" s="11"/>
    </row>
    <row r="108" spans="1:1" x14ac:dyDescent="0.2">
      <c r="A108" s="11"/>
    </row>
    <row r="109" spans="1:1" x14ac:dyDescent="0.2">
      <c r="A109" s="13"/>
    </row>
    <row r="110" spans="1:1" ht="14.25" x14ac:dyDescent="0.2">
      <c r="A110" s="12"/>
    </row>
    <row r="111" spans="1:1" ht="15" x14ac:dyDescent="0.2">
      <c r="A111" s="10"/>
    </row>
    <row r="112" spans="1:1" x14ac:dyDescent="0.2">
      <c r="A112" s="11"/>
    </row>
    <row r="113" spans="1:1" x14ac:dyDescent="0.2">
      <c r="A113" s="11"/>
    </row>
    <row r="114" spans="1:1" x14ac:dyDescent="0.2">
      <c r="A114" s="13"/>
    </row>
    <row r="115" spans="1:1" x14ac:dyDescent="0.2">
      <c r="A115" s="11"/>
    </row>
    <row r="116" spans="1:1" x14ac:dyDescent="0.2">
      <c r="A116" s="11"/>
    </row>
    <row r="117" spans="1:1" x14ac:dyDescent="0.2">
      <c r="A117" s="11"/>
    </row>
    <row r="118" spans="1:1" x14ac:dyDescent="0.2">
      <c r="A118" s="14"/>
    </row>
    <row r="119" spans="1:1" x14ac:dyDescent="0.2">
      <c r="A119" s="11"/>
    </row>
    <row r="120" spans="1:1" x14ac:dyDescent="0.2">
      <c r="A120" s="11"/>
    </row>
    <row r="121" spans="1:1" x14ac:dyDescent="0.2">
      <c r="A121" s="11"/>
    </row>
    <row r="122" spans="1:1" x14ac:dyDescent="0.2">
      <c r="A122" s="11"/>
    </row>
    <row r="123" spans="1:1" x14ac:dyDescent="0.2">
      <c r="A123" s="11"/>
    </row>
    <row r="124" spans="1:1" x14ac:dyDescent="0.2">
      <c r="A124" s="11"/>
    </row>
    <row r="125" spans="1:1" x14ac:dyDescent="0.2">
      <c r="A125" s="11"/>
    </row>
    <row r="126" spans="1:1" x14ac:dyDescent="0.2">
      <c r="A126" s="13"/>
    </row>
    <row r="127" spans="1:1" ht="14.25" x14ac:dyDescent="0.2">
      <c r="A127" s="12"/>
    </row>
    <row r="128" spans="1:1" ht="15" x14ac:dyDescent="0.2">
      <c r="A128" s="10"/>
    </row>
    <row r="129" spans="1:1" x14ac:dyDescent="0.2">
      <c r="A129" s="11"/>
    </row>
    <row r="130" spans="1:1" x14ac:dyDescent="0.2">
      <c r="A130" s="11"/>
    </row>
    <row r="131" spans="1:1" x14ac:dyDescent="0.2">
      <c r="A131" s="11"/>
    </row>
    <row r="132" spans="1:1" ht="14.25" x14ac:dyDescent="0.2">
      <c r="A132" s="12"/>
    </row>
    <row r="133" spans="1:1" ht="15" x14ac:dyDescent="0.2">
      <c r="A133" s="10"/>
    </row>
    <row r="134" spans="1:1" x14ac:dyDescent="0.2">
      <c r="A134" s="11"/>
    </row>
    <row r="135" spans="1:1" x14ac:dyDescent="0.2">
      <c r="A135" s="11"/>
    </row>
    <row r="136" spans="1:1" x14ac:dyDescent="0.2">
      <c r="A136" s="11"/>
    </row>
    <row r="137" spans="1:1" x14ac:dyDescent="0.2">
      <c r="A137" s="13"/>
    </row>
    <row r="138" spans="1:1" x14ac:dyDescent="0.2">
      <c r="A138" s="11"/>
    </row>
    <row r="139" spans="1:1" x14ac:dyDescent="0.2">
      <c r="A139" s="11"/>
    </row>
    <row r="140" spans="1:1" ht="14.25" x14ac:dyDescent="0.2">
      <c r="A140" s="12"/>
    </row>
    <row r="141" spans="1:1" ht="15" x14ac:dyDescent="0.2">
      <c r="A141" s="10"/>
    </row>
    <row r="142" spans="1:1" x14ac:dyDescent="0.2">
      <c r="A142" s="11"/>
    </row>
    <row r="143" spans="1:1" x14ac:dyDescent="0.2">
      <c r="A143" s="11"/>
    </row>
    <row r="144" spans="1:1" x14ac:dyDescent="0.2">
      <c r="A144" s="11"/>
    </row>
    <row r="145" spans="1:1" x14ac:dyDescent="0.2">
      <c r="A145" s="11"/>
    </row>
    <row r="146" spans="1:1" x14ac:dyDescent="0.2">
      <c r="A146" s="11"/>
    </row>
    <row r="147" spans="1:1" x14ac:dyDescent="0.2">
      <c r="A147" s="11"/>
    </row>
    <row r="148" spans="1:1" x14ac:dyDescent="0.2">
      <c r="A148" s="11"/>
    </row>
    <row r="149" spans="1:1" x14ac:dyDescent="0.2">
      <c r="A149" s="11"/>
    </row>
    <row r="150" spans="1:1" x14ac:dyDescent="0.2">
      <c r="A150" s="11"/>
    </row>
    <row r="151" spans="1:1" x14ac:dyDescent="0.2">
      <c r="A151" s="11"/>
    </row>
    <row r="152" spans="1:1" ht="14.25" x14ac:dyDescent="0.2">
      <c r="A152" s="12"/>
    </row>
    <row r="153" spans="1:1" ht="15" x14ac:dyDescent="0.2">
      <c r="A153" s="10"/>
    </row>
    <row r="154" spans="1:1" x14ac:dyDescent="0.2">
      <c r="A154" s="11"/>
    </row>
    <row r="155" spans="1:1" x14ac:dyDescent="0.2">
      <c r="A155" s="11"/>
    </row>
    <row r="156" spans="1:1" x14ac:dyDescent="0.2">
      <c r="A156" s="11"/>
    </row>
    <row r="157" spans="1:1" x14ac:dyDescent="0.2">
      <c r="A157" s="11"/>
    </row>
    <row r="158" spans="1:1" x14ac:dyDescent="0.2">
      <c r="A158" s="11"/>
    </row>
    <row r="159" spans="1:1" ht="14.25" x14ac:dyDescent="0.2">
      <c r="A159" s="12"/>
    </row>
    <row r="160" spans="1:1" ht="15" x14ac:dyDescent="0.2">
      <c r="A160" s="10"/>
    </row>
    <row r="161" spans="1:1" x14ac:dyDescent="0.2">
      <c r="A161" s="11"/>
    </row>
    <row r="162" spans="1:1" x14ac:dyDescent="0.2">
      <c r="A162" s="11"/>
    </row>
    <row r="163" spans="1:1" x14ac:dyDescent="0.2">
      <c r="A163" s="11"/>
    </row>
    <row r="164" spans="1:1" x14ac:dyDescent="0.2">
      <c r="A164" s="11"/>
    </row>
    <row r="165" spans="1:1" ht="14.25" x14ac:dyDescent="0.2">
      <c r="A165" s="12"/>
    </row>
    <row r="166" spans="1:1" ht="15" x14ac:dyDescent="0.2">
      <c r="A166" s="10"/>
    </row>
    <row r="167" spans="1:1" x14ac:dyDescent="0.2">
      <c r="A167" s="11"/>
    </row>
    <row r="168" spans="1:1" x14ac:dyDescent="0.2">
      <c r="A168" s="11"/>
    </row>
    <row r="169" spans="1:1" ht="14.25" x14ac:dyDescent="0.2">
      <c r="A169" s="12"/>
    </row>
    <row r="170" spans="1:1" ht="15" x14ac:dyDescent="0.2">
      <c r="A170" s="10"/>
    </row>
    <row r="171" spans="1:1" x14ac:dyDescent="0.2">
      <c r="A171" s="11"/>
    </row>
    <row r="172" spans="1:1" x14ac:dyDescent="0.2">
      <c r="A172" s="11"/>
    </row>
    <row r="173" spans="1:1" x14ac:dyDescent="0.2">
      <c r="A173" s="11"/>
    </row>
    <row r="174" spans="1:1" ht="14.25" x14ac:dyDescent="0.2">
      <c r="A174" s="12"/>
    </row>
    <row r="175" spans="1:1" ht="15" x14ac:dyDescent="0.2">
      <c r="A175" s="10"/>
    </row>
    <row r="176" spans="1:1" x14ac:dyDescent="0.2">
      <c r="A176" s="11"/>
    </row>
    <row r="177" spans="1:1" x14ac:dyDescent="0.2">
      <c r="A177" s="11"/>
    </row>
    <row r="178" spans="1:1" x14ac:dyDescent="0.2">
      <c r="A178" s="11"/>
    </row>
    <row r="179" spans="1:1" x14ac:dyDescent="0.2">
      <c r="A179" s="11"/>
    </row>
    <row r="180" spans="1:1" x14ac:dyDescent="0.2">
      <c r="A180" s="11"/>
    </row>
    <row r="181" spans="1:1" x14ac:dyDescent="0.2">
      <c r="A181" s="13"/>
    </row>
    <row r="182" spans="1:1" ht="14.25" x14ac:dyDescent="0.2">
      <c r="A182" s="12"/>
    </row>
    <row r="183" spans="1:1" ht="15" x14ac:dyDescent="0.2">
      <c r="A183" s="10"/>
    </row>
    <row r="184" spans="1:1" ht="15" x14ac:dyDescent="0.2">
      <c r="A184" s="10"/>
    </row>
    <row r="185" spans="1:1" ht="15" x14ac:dyDescent="0.2">
      <c r="A185" s="10"/>
    </row>
    <row r="215" ht="30" customHeight="1" x14ac:dyDescent="0.2"/>
  </sheetData>
  <mergeCells count="5">
    <mergeCell ref="A1:D1"/>
    <mergeCell ref="A3:A4"/>
    <mergeCell ref="B3:B4"/>
    <mergeCell ref="C3:C4"/>
    <mergeCell ref="D3:D4"/>
  </mergeCells>
  <printOptions horizontalCentered="1"/>
  <pageMargins left="0.25" right="0.25" top="0.75" bottom="0.75" header="0.3" footer="0.3"/>
  <pageSetup paperSize="9" scale="92" orientation="portrait" r:id="rId1"/>
  <headerFooter alignWithMargins="0">
    <oddFooter>&amp;C&amp;P</oddFooter>
  </headerFooter>
  <rowBreaks count="5" manualBreakCount="5">
    <brk id="34" max="3" man="1"/>
    <brk id="70" max="3" man="1"/>
    <brk id="77" max="3" man="1"/>
    <brk id="118" max="1" man="1"/>
    <brk id="1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G182"/>
  <sheetViews>
    <sheetView topLeftCell="A154" zoomScaleNormal="100" workbookViewId="0">
      <selection activeCell="D177" sqref="D177"/>
    </sheetView>
  </sheetViews>
  <sheetFormatPr defaultRowHeight="12.75" x14ac:dyDescent="0.2"/>
  <cols>
    <col min="1" max="1" width="69.85546875" customWidth="1"/>
    <col min="2" max="2" width="12.85546875" style="24" customWidth="1"/>
    <col min="3" max="3" width="13.5703125" style="24" bestFit="1" customWidth="1"/>
    <col min="4" max="4" width="13" customWidth="1"/>
  </cols>
  <sheetData>
    <row r="1" spans="1:7" ht="39.950000000000003" customHeight="1" x14ac:dyDescent="0.2">
      <c r="A1" s="133" t="s">
        <v>172</v>
      </c>
      <c r="B1" s="133"/>
      <c r="C1" s="133"/>
      <c r="D1" s="133"/>
    </row>
    <row r="2" spans="1:7" ht="13.5" customHeight="1" thickBot="1" x14ac:dyDescent="0.25">
      <c r="A2" s="21"/>
      <c r="C2" s="142" t="s">
        <v>62</v>
      </c>
      <c r="D2" s="142"/>
    </row>
    <row r="3" spans="1:7" ht="46.5" customHeight="1" thickBot="1" x14ac:dyDescent="0.25">
      <c r="A3" s="23"/>
      <c r="B3" s="117" t="s">
        <v>167</v>
      </c>
      <c r="C3" s="61" t="s">
        <v>173</v>
      </c>
      <c r="D3" s="46" t="s">
        <v>168</v>
      </c>
    </row>
    <row r="4" spans="1:7" ht="15" x14ac:dyDescent="0.2">
      <c r="A4" s="126" t="s">
        <v>58</v>
      </c>
      <c r="B4" s="40"/>
      <c r="C4" s="56"/>
      <c r="D4" s="25"/>
    </row>
    <row r="5" spans="1:7" ht="18" customHeight="1" x14ac:dyDescent="0.2">
      <c r="A5" s="34" t="s">
        <v>203</v>
      </c>
      <c r="B5" s="86">
        <v>1794936</v>
      </c>
      <c r="C5" s="56">
        <v>1794960</v>
      </c>
      <c r="D5" s="87">
        <v>1794960</v>
      </c>
    </row>
    <row r="6" spans="1:7" ht="18" customHeight="1" x14ac:dyDescent="0.2">
      <c r="A6" s="34" t="s">
        <v>199</v>
      </c>
      <c r="B6" s="86">
        <v>180000</v>
      </c>
      <c r="C6" s="56">
        <v>172500</v>
      </c>
      <c r="D6" s="87">
        <v>240000</v>
      </c>
    </row>
    <row r="7" spans="1:7" ht="18" customHeight="1" x14ac:dyDescent="0.2">
      <c r="A7" s="34" t="s">
        <v>200</v>
      </c>
      <c r="B7" s="86">
        <v>269220</v>
      </c>
      <c r="C7" s="56">
        <v>269220</v>
      </c>
      <c r="D7" s="87">
        <v>269220</v>
      </c>
    </row>
    <row r="8" spans="1:7" ht="18" customHeight="1" x14ac:dyDescent="0.2">
      <c r="A8" s="34" t="s">
        <v>201</v>
      </c>
      <c r="B8" s="86">
        <v>540000</v>
      </c>
      <c r="C8" s="57">
        <v>517500</v>
      </c>
      <c r="D8" s="87">
        <v>720000</v>
      </c>
    </row>
    <row r="9" spans="1:7" ht="18" customHeight="1" x14ac:dyDescent="0.2">
      <c r="A9" s="34" t="s">
        <v>86</v>
      </c>
      <c r="B9" s="86">
        <v>264000</v>
      </c>
      <c r="C9" s="57">
        <v>379731</v>
      </c>
      <c r="D9" s="87">
        <v>380000</v>
      </c>
    </row>
    <row r="10" spans="1:7" ht="18" customHeight="1" x14ac:dyDescent="0.2">
      <c r="A10" s="17" t="s">
        <v>2</v>
      </c>
      <c r="B10" s="51">
        <f>SUM(B5:B9)</f>
        <v>3048156</v>
      </c>
      <c r="C10" s="62">
        <f>SUM(C5:C9)</f>
        <v>3133911</v>
      </c>
      <c r="D10" s="47">
        <f>SUM(D5:D9)</f>
        <v>3404180</v>
      </c>
    </row>
    <row r="11" spans="1:7" ht="18" customHeight="1" x14ac:dyDescent="0.2">
      <c r="A11" s="34" t="s">
        <v>87</v>
      </c>
      <c r="B11" s="40">
        <v>540632</v>
      </c>
      <c r="C11" s="56">
        <v>546810</v>
      </c>
      <c r="D11" s="25">
        <v>548614</v>
      </c>
    </row>
    <row r="12" spans="1:7" ht="18" customHeight="1" x14ac:dyDescent="0.2">
      <c r="A12" s="17" t="s">
        <v>3</v>
      </c>
      <c r="B12" s="51">
        <f>SUM(B11:B11)</f>
        <v>540632</v>
      </c>
      <c r="C12" s="62">
        <f>SUM(C11:C11)</f>
        <v>546810</v>
      </c>
      <c r="D12" s="47">
        <f>SUM(D11:D11)</f>
        <v>548614</v>
      </c>
    </row>
    <row r="13" spans="1:7" ht="18" customHeight="1" x14ac:dyDescent="0.2">
      <c r="A13" s="34" t="s">
        <v>150</v>
      </c>
      <c r="B13" s="129">
        <v>120000</v>
      </c>
      <c r="C13" s="56">
        <v>82049</v>
      </c>
      <c r="D13" s="25">
        <v>120000</v>
      </c>
      <c r="G13" s="24"/>
    </row>
    <row r="14" spans="1:7" ht="18" customHeight="1" x14ac:dyDescent="0.2">
      <c r="A14" s="34" t="s">
        <v>149</v>
      </c>
      <c r="B14" s="40">
        <v>85000</v>
      </c>
      <c r="C14" s="56">
        <v>146380</v>
      </c>
      <c r="D14" s="25">
        <v>150000</v>
      </c>
      <c r="G14" s="24"/>
    </row>
    <row r="15" spans="1:7" ht="18" customHeight="1" x14ac:dyDescent="0.2">
      <c r="A15" s="34" t="s">
        <v>103</v>
      </c>
      <c r="B15" s="40">
        <v>60000</v>
      </c>
      <c r="C15" s="56">
        <v>29812</v>
      </c>
      <c r="D15" s="25">
        <v>40000</v>
      </c>
      <c r="G15" s="24"/>
    </row>
    <row r="16" spans="1:7" ht="18" customHeight="1" x14ac:dyDescent="0.2">
      <c r="A16" s="34" t="s">
        <v>104</v>
      </c>
      <c r="B16" s="40">
        <v>30000</v>
      </c>
      <c r="C16" s="56"/>
      <c r="D16" s="25">
        <v>30000</v>
      </c>
    </row>
    <row r="17" spans="1:4" ht="18" customHeight="1" x14ac:dyDescent="0.2">
      <c r="A17" s="125" t="s">
        <v>41</v>
      </c>
      <c r="B17" s="40">
        <v>350000</v>
      </c>
      <c r="C17" s="56">
        <v>331283</v>
      </c>
      <c r="D17" s="25">
        <v>350000</v>
      </c>
    </row>
    <row r="18" spans="1:4" ht="18" customHeight="1" x14ac:dyDescent="0.2">
      <c r="A18" s="125" t="s">
        <v>42</v>
      </c>
      <c r="B18" s="40">
        <v>1000</v>
      </c>
      <c r="C18" s="56"/>
      <c r="D18" s="25">
        <v>1000</v>
      </c>
    </row>
    <row r="19" spans="1:4" ht="18" customHeight="1" x14ac:dyDescent="0.2">
      <c r="A19" s="125" t="s">
        <v>82</v>
      </c>
      <c r="B19" s="40">
        <v>92100</v>
      </c>
      <c r="C19" s="56">
        <v>91700</v>
      </c>
      <c r="D19" s="25">
        <v>92100</v>
      </c>
    </row>
    <row r="20" spans="1:4" ht="18" customHeight="1" x14ac:dyDescent="0.2">
      <c r="A20" s="34" t="s">
        <v>105</v>
      </c>
      <c r="B20" s="40">
        <v>96120</v>
      </c>
      <c r="C20" s="56">
        <v>102173</v>
      </c>
      <c r="D20" s="25">
        <v>115100</v>
      </c>
    </row>
    <row r="21" spans="1:4" ht="18" customHeight="1" x14ac:dyDescent="0.2">
      <c r="A21" s="34" t="s">
        <v>89</v>
      </c>
      <c r="B21" s="40"/>
      <c r="C21" s="56">
        <v>153874</v>
      </c>
      <c r="D21" s="25">
        <v>150000</v>
      </c>
    </row>
    <row r="22" spans="1:4" ht="20.25" customHeight="1" x14ac:dyDescent="0.2">
      <c r="A22" s="34" t="s">
        <v>106</v>
      </c>
      <c r="B22" s="41">
        <v>70000</v>
      </c>
      <c r="C22" s="57">
        <v>73000</v>
      </c>
      <c r="D22" s="38">
        <v>70000</v>
      </c>
    </row>
    <row r="23" spans="1:4" ht="18" customHeight="1" x14ac:dyDescent="0.2">
      <c r="A23" s="34" t="s">
        <v>107</v>
      </c>
      <c r="B23" s="40">
        <v>5000</v>
      </c>
      <c r="C23" s="56"/>
      <c r="D23" s="25">
        <v>5000</v>
      </c>
    </row>
    <row r="24" spans="1:4" ht="18" customHeight="1" x14ac:dyDescent="0.2">
      <c r="A24" s="34" t="s">
        <v>108</v>
      </c>
      <c r="B24" s="40">
        <v>55000</v>
      </c>
      <c r="C24" s="56">
        <v>84541</v>
      </c>
      <c r="D24" s="25">
        <v>85000</v>
      </c>
    </row>
    <row r="25" spans="1:4" ht="21.95" customHeight="1" x14ac:dyDescent="0.2">
      <c r="A25" s="18" t="s">
        <v>4</v>
      </c>
      <c r="B25" s="52">
        <f>SUM(B13:B24)</f>
        <v>964220</v>
      </c>
      <c r="C25" s="63">
        <f t="shared" ref="C25:D25" si="0">SUM(C13:C24)</f>
        <v>1094812</v>
      </c>
      <c r="D25" s="65">
        <f t="shared" si="0"/>
        <v>1208200</v>
      </c>
    </row>
    <row r="26" spans="1:4" ht="21.95" customHeight="1" x14ac:dyDescent="0.2">
      <c r="A26" s="17" t="s">
        <v>83</v>
      </c>
      <c r="B26" s="51"/>
      <c r="C26" s="62">
        <f>SUM(C27:C27)</f>
        <v>541880</v>
      </c>
      <c r="D26" s="31"/>
    </row>
    <row r="27" spans="1:4" ht="21.95" customHeight="1" thickBot="1" x14ac:dyDescent="0.25">
      <c r="A27" s="34" t="s">
        <v>84</v>
      </c>
      <c r="B27" s="44"/>
      <c r="C27" s="56">
        <v>541880</v>
      </c>
      <c r="D27" s="25"/>
    </row>
    <row r="28" spans="1:4" s="33" customFormat="1" ht="20.25" customHeight="1" thickBot="1" x14ac:dyDescent="0.25">
      <c r="A28" s="16" t="s">
        <v>1</v>
      </c>
      <c r="B28" s="42">
        <f>SUM(B25,B12,B10)</f>
        <v>4553008</v>
      </c>
      <c r="C28" s="58">
        <f>SUM(C26,C25,C12,C10)</f>
        <v>5317413</v>
      </c>
      <c r="D28" s="29">
        <f>SUM(D25,D12,D10)</f>
        <v>5160994</v>
      </c>
    </row>
    <row r="29" spans="1:4" ht="18" customHeight="1" x14ac:dyDescent="0.2">
      <c r="A29" s="32" t="s">
        <v>35</v>
      </c>
      <c r="B29" s="53"/>
      <c r="C29" s="64"/>
      <c r="D29" s="49"/>
    </row>
    <row r="30" spans="1:4" ht="18" customHeight="1" x14ac:dyDescent="0.2">
      <c r="A30" s="34" t="s">
        <v>109</v>
      </c>
      <c r="B30" s="40">
        <v>244590</v>
      </c>
      <c r="C30" s="56">
        <v>1141420</v>
      </c>
      <c r="D30" s="25">
        <v>489180</v>
      </c>
    </row>
    <row r="31" spans="1:4" ht="18" customHeight="1" x14ac:dyDescent="0.2">
      <c r="A31" s="34" t="s">
        <v>110</v>
      </c>
      <c r="B31" s="40"/>
      <c r="C31" s="56">
        <v>111750</v>
      </c>
      <c r="D31" s="25"/>
    </row>
    <row r="32" spans="1:4" ht="18" customHeight="1" x14ac:dyDescent="0.2">
      <c r="A32" s="17" t="s">
        <v>2</v>
      </c>
      <c r="B32" s="51">
        <f>SUM(B30:B31)</f>
        <v>244590</v>
      </c>
      <c r="C32" s="62">
        <f>SUM(C30:C31)</f>
        <v>1253170</v>
      </c>
      <c r="D32" s="47">
        <f>SUM(D30:D31)</f>
        <v>489180</v>
      </c>
    </row>
    <row r="33" spans="1:4" ht="18" customHeight="1" x14ac:dyDescent="0.2">
      <c r="A33" s="34" t="s">
        <v>111</v>
      </c>
      <c r="B33" s="40">
        <v>47694</v>
      </c>
      <c r="C33" s="56">
        <v>211162</v>
      </c>
      <c r="D33" s="25">
        <v>85608</v>
      </c>
    </row>
    <row r="34" spans="1:4" ht="18" customHeight="1" x14ac:dyDescent="0.2">
      <c r="A34" s="34" t="s">
        <v>112</v>
      </c>
      <c r="B34" s="40"/>
      <c r="C34" s="56">
        <v>19556</v>
      </c>
      <c r="D34" s="25"/>
    </row>
    <row r="35" spans="1:4" ht="18" customHeight="1" x14ac:dyDescent="0.2">
      <c r="A35" s="17" t="s">
        <v>3</v>
      </c>
      <c r="B35" s="51">
        <f>SUM(B33:B34)</f>
        <v>47694</v>
      </c>
      <c r="C35" s="62">
        <f>SUM(C33:C34)</f>
        <v>230718</v>
      </c>
      <c r="D35" s="47">
        <f>SUM(D33:D34)</f>
        <v>85608</v>
      </c>
    </row>
    <row r="36" spans="1:4" ht="18" customHeight="1" x14ac:dyDescent="0.2">
      <c r="A36" s="34" t="s">
        <v>185</v>
      </c>
      <c r="B36" s="54">
        <v>4000</v>
      </c>
      <c r="C36" s="109">
        <v>20192</v>
      </c>
      <c r="D36" s="50">
        <v>25000</v>
      </c>
    </row>
    <row r="37" spans="1:4" ht="18" customHeight="1" x14ac:dyDescent="0.2">
      <c r="A37" s="34" t="s">
        <v>89</v>
      </c>
      <c r="B37" s="40"/>
      <c r="C37" s="56"/>
      <c r="D37" s="25"/>
    </row>
    <row r="38" spans="1:4" ht="18" customHeight="1" x14ac:dyDescent="0.2">
      <c r="A38" s="34" t="s">
        <v>105</v>
      </c>
      <c r="B38" s="40">
        <v>1080</v>
      </c>
      <c r="C38" s="56">
        <v>5453</v>
      </c>
      <c r="D38" s="25">
        <v>6750</v>
      </c>
    </row>
    <row r="39" spans="1:4" ht="18" customHeight="1" thickBot="1" x14ac:dyDescent="0.25">
      <c r="A39" s="17" t="s">
        <v>4</v>
      </c>
      <c r="B39" s="51">
        <f>SUM(B36:B38)</f>
        <v>5080</v>
      </c>
      <c r="C39" s="62">
        <f>SUM(C36:C38)</f>
        <v>25645</v>
      </c>
      <c r="D39" s="31">
        <f>SUM(D36:D38)</f>
        <v>31750</v>
      </c>
    </row>
    <row r="40" spans="1:4" ht="18" customHeight="1" thickBot="1" x14ac:dyDescent="0.25">
      <c r="A40" s="16" t="s">
        <v>1</v>
      </c>
      <c r="B40" s="42">
        <f>SUM(B35,B32,B39)</f>
        <v>297364</v>
      </c>
      <c r="C40" s="58">
        <f>SUM(C35,C32,C39)</f>
        <v>1509533</v>
      </c>
      <c r="D40" s="29">
        <f>SUM(D35,D32,D39)</f>
        <v>606538</v>
      </c>
    </row>
    <row r="41" spans="1:4" ht="18" customHeight="1" x14ac:dyDescent="0.2">
      <c r="A41" s="32" t="s">
        <v>141</v>
      </c>
      <c r="B41" s="43"/>
      <c r="C41" s="59"/>
      <c r="D41" s="36"/>
    </row>
    <row r="42" spans="1:4" ht="18" customHeight="1" x14ac:dyDescent="0.2">
      <c r="A42" s="34" t="s">
        <v>93</v>
      </c>
      <c r="B42" s="40">
        <v>480000</v>
      </c>
      <c r="C42" s="56">
        <v>437786</v>
      </c>
      <c r="D42" s="25">
        <v>480000</v>
      </c>
    </row>
    <row r="43" spans="1:4" ht="18" customHeight="1" x14ac:dyDescent="0.2">
      <c r="A43" s="34" t="s">
        <v>188</v>
      </c>
      <c r="B43" s="40">
        <v>15000</v>
      </c>
      <c r="C43" s="56"/>
      <c r="D43" s="25">
        <v>5000</v>
      </c>
    </row>
    <row r="44" spans="1:4" ht="18" customHeight="1" x14ac:dyDescent="0.2">
      <c r="A44" s="34" t="s">
        <v>89</v>
      </c>
      <c r="B44" s="40">
        <v>600000</v>
      </c>
      <c r="C44" s="56">
        <v>1148554</v>
      </c>
      <c r="D44" s="25">
        <v>700000</v>
      </c>
    </row>
    <row r="45" spans="1:4" ht="18" customHeight="1" x14ac:dyDescent="0.2">
      <c r="A45" s="34" t="s">
        <v>113</v>
      </c>
      <c r="B45" s="40">
        <v>60000</v>
      </c>
      <c r="C45" s="56">
        <v>51000</v>
      </c>
      <c r="D45" s="25">
        <v>60000</v>
      </c>
    </row>
    <row r="46" spans="1:4" ht="18" customHeight="1" x14ac:dyDescent="0.2">
      <c r="A46" s="34" t="s">
        <v>187</v>
      </c>
      <c r="B46" s="40"/>
      <c r="C46" s="56">
        <v>56000</v>
      </c>
      <c r="D46" s="25"/>
    </row>
    <row r="47" spans="1:4" ht="18" customHeight="1" x14ac:dyDescent="0.2">
      <c r="A47" s="34" t="s">
        <v>117</v>
      </c>
      <c r="B47" s="40">
        <v>50000</v>
      </c>
      <c r="C47" s="56">
        <v>113236</v>
      </c>
      <c r="D47" s="25">
        <v>50000</v>
      </c>
    </row>
    <row r="48" spans="1:4" ht="18" customHeight="1" x14ac:dyDescent="0.2">
      <c r="A48" s="34" t="s">
        <v>91</v>
      </c>
      <c r="B48" s="40">
        <v>319950</v>
      </c>
      <c r="C48" s="56">
        <v>236804</v>
      </c>
      <c r="D48" s="25">
        <v>349650</v>
      </c>
    </row>
    <row r="49" spans="1:4" ht="18" customHeight="1" x14ac:dyDescent="0.2">
      <c r="A49" s="17" t="s">
        <v>4</v>
      </c>
      <c r="B49" s="51">
        <f>SUM(B42:B48)</f>
        <v>1524950</v>
      </c>
      <c r="C49" s="62">
        <f>SUM(C42:C48)</f>
        <v>2043380</v>
      </c>
      <c r="D49" s="31">
        <f>SUM(D42:D48)</f>
        <v>1644650</v>
      </c>
    </row>
    <row r="50" spans="1:4" ht="18" customHeight="1" x14ac:dyDescent="0.2">
      <c r="A50" s="28" t="s">
        <v>6</v>
      </c>
      <c r="B50" s="91">
        <f>SUM(B51:B52)</f>
        <v>0</v>
      </c>
      <c r="C50" s="92">
        <f>SUM(C51:C52)</f>
        <v>73990</v>
      </c>
      <c r="D50" s="93">
        <f>SUM(D51:D52)</f>
        <v>0</v>
      </c>
    </row>
    <row r="51" spans="1:4" ht="18" customHeight="1" x14ac:dyDescent="0.2">
      <c r="A51" s="34" t="s">
        <v>143</v>
      </c>
      <c r="B51" s="40"/>
      <c r="C51" s="56">
        <v>58260</v>
      </c>
      <c r="D51" s="25"/>
    </row>
    <row r="52" spans="1:4" ht="18" customHeight="1" thickBot="1" x14ac:dyDescent="0.25">
      <c r="A52" s="34" t="s">
        <v>142</v>
      </c>
      <c r="B52" s="40"/>
      <c r="C52" s="56">
        <v>15730</v>
      </c>
      <c r="D52" s="25"/>
    </row>
    <row r="53" spans="1:4" ht="18" customHeight="1" thickBot="1" x14ac:dyDescent="0.25">
      <c r="A53" s="16" t="s">
        <v>1</v>
      </c>
      <c r="B53" s="42">
        <f>SUM(B49:B50)</f>
        <v>1524950</v>
      </c>
      <c r="C53" s="58">
        <f>SUM(C49:C50)</f>
        <v>2117370</v>
      </c>
      <c r="D53" s="29">
        <f>SUM(D49:D50)</f>
        <v>1644650</v>
      </c>
    </row>
    <row r="54" spans="1:4" ht="18" customHeight="1" x14ac:dyDescent="0.2">
      <c r="A54" s="126" t="s">
        <v>85</v>
      </c>
      <c r="B54" s="40"/>
      <c r="C54" s="56"/>
      <c r="D54" s="25"/>
    </row>
    <row r="55" spans="1:4" ht="17.25" customHeight="1" x14ac:dyDescent="0.2">
      <c r="A55" s="34" t="s">
        <v>114</v>
      </c>
      <c r="B55" s="40">
        <v>20000</v>
      </c>
      <c r="C55" s="56">
        <v>9661</v>
      </c>
      <c r="D55" s="25">
        <v>20000</v>
      </c>
    </row>
    <row r="56" spans="1:4" ht="18" customHeight="1" x14ac:dyDescent="0.2">
      <c r="A56" s="34" t="s">
        <v>115</v>
      </c>
      <c r="B56" s="41">
        <v>40000</v>
      </c>
      <c r="C56" s="56">
        <v>12150</v>
      </c>
      <c r="D56" s="111">
        <v>30000</v>
      </c>
    </row>
    <row r="57" spans="1:4" ht="18" customHeight="1" x14ac:dyDescent="0.2">
      <c r="A57" s="34" t="s">
        <v>116</v>
      </c>
      <c r="B57" s="41">
        <v>40000</v>
      </c>
      <c r="C57" s="56">
        <v>25938</v>
      </c>
      <c r="D57" s="112">
        <v>30000</v>
      </c>
    </row>
    <row r="58" spans="1:4" ht="18" customHeight="1" x14ac:dyDescent="0.2">
      <c r="A58" s="34" t="s">
        <v>89</v>
      </c>
      <c r="B58" s="40">
        <v>172000</v>
      </c>
      <c r="C58" s="56">
        <v>8744</v>
      </c>
      <c r="D58" s="25">
        <v>100000</v>
      </c>
    </row>
    <row r="59" spans="1:4" ht="18" customHeight="1" x14ac:dyDescent="0.2">
      <c r="A59" s="34" t="s">
        <v>96</v>
      </c>
      <c r="B59" s="40">
        <v>20000</v>
      </c>
      <c r="C59" s="56"/>
      <c r="D59" s="25">
        <v>10000</v>
      </c>
    </row>
    <row r="60" spans="1:4" ht="18" customHeight="1" x14ac:dyDescent="0.2">
      <c r="A60" s="34" t="s">
        <v>117</v>
      </c>
      <c r="B60" s="40">
        <v>10000</v>
      </c>
      <c r="C60" s="56"/>
      <c r="D60" s="25">
        <v>10000</v>
      </c>
    </row>
    <row r="61" spans="1:4" ht="18" customHeight="1" x14ac:dyDescent="0.2">
      <c r="A61" s="34" t="s">
        <v>91</v>
      </c>
      <c r="B61" s="40">
        <v>81571</v>
      </c>
      <c r="C61" s="56">
        <v>14957</v>
      </c>
      <c r="D61" s="25">
        <v>51300</v>
      </c>
    </row>
    <row r="62" spans="1:4" ht="18" customHeight="1" x14ac:dyDescent="0.2">
      <c r="A62" s="17" t="s">
        <v>4</v>
      </c>
      <c r="B62" s="51">
        <f>SUM(B55:B61)</f>
        <v>383571</v>
      </c>
      <c r="C62" s="62">
        <f t="shared" ref="C62:D62" si="1">SUM(C55:C61)</f>
        <v>71450</v>
      </c>
      <c r="D62" s="31">
        <f t="shared" si="1"/>
        <v>251300</v>
      </c>
    </row>
    <row r="63" spans="1:4" ht="24" customHeight="1" x14ac:dyDescent="0.2">
      <c r="A63" s="17" t="s">
        <v>83</v>
      </c>
      <c r="B63" s="51">
        <f>SUM(B64)</f>
        <v>0</v>
      </c>
      <c r="C63" s="62">
        <f>SUM(C64)</f>
        <v>0</v>
      </c>
      <c r="D63" s="47">
        <f>SUM(D64)</f>
        <v>0</v>
      </c>
    </row>
    <row r="64" spans="1:4" ht="18" customHeight="1" thickBot="1" x14ac:dyDescent="0.25">
      <c r="A64" s="34"/>
      <c r="B64" s="40"/>
      <c r="C64" s="56"/>
      <c r="D64" s="50"/>
    </row>
    <row r="65" spans="1:4" ht="18" customHeight="1" thickBot="1" x14ac:dyDescent="0.25">
      <c r="A65" s="16" t="s">
        <v>1</v>
      </c>
      <c r="B65" s="42">
        <f>SUM(B62:B63)</f>
        <v>383571</v>
      </c>
      <c r="C65" s="42">
        <f>SUM(C62:C63)</f>
        <v>71450</v>
      </c>
      <c r="D65" s="29">
        <f>SUM(D62:D63)</f>
        <v>251300</v>
      </c>
    </row>
    <row r="66" spans="1:4" ht="18" customHeight="1" x14ac:dyDescent="0.2">
      <c r="A66" s="88" t="s">
        <v>39</v>
      </c>
      <c r="B66" s="40"/>
      <c r="C66" s="56"/>
      <c r="D66" s="25"/>
    </row>
    <row r="67" spans="1:4" ht="18" customHeight="1" x14ac:dyDescent="0.2">
      <c r="A67" s="34" t="s">
        <v>38</v>
      </c>
      <c r="B67" s="41">
        <v>250000</v>
      </c>
      <c r="C67" s="56">
        <v>250064</v>
      </c>
      <c r="D67" s="111">
        <v>260000</v>
      </c>
    </row>
    <row r="68" spans="1:4" ht="18" customHeight="1" x14ac:dyDescent="0.2">
      <c r="A68" s="34" t="s">
        <v>37</v>
      </c>
      <c r="B68" s="40">
        <v>67500</v>
      </c>
      <c r="C68" s="56">
        <v>63878</v>
      </c>
      <c r="D68" s="25">
        <v>70200</v>
      </c>
    </row>
    <row r="69" spans="1:4" ht="18" customHeight="1" thickBot="1" x14ac:dyDescent="0.25">
      <c r="A69" s="17" t="s">
        <v>4</v>
      </c>
      <c r="B69" s="52">
        <f>SUM(B67:B68)</f>
        <v>317500</v>
      </c>
      <c r="C69" s="63">
        <f>SUM(C67:C68)</f>
        <v>313942</v>
      </c>
      <c r="D69" s="48">
        <f>SUM(D67:D68)</f>
        <v>330200</v>
      </c>
    </row>
    <row r="70" spans="1:4" ht="18" customHeight="1" thickBot="1" x14ac:dyDescent="0.25">
      <c r="A70" s="16" t="s">
        <v>1</v>
      </c>
      <c r="B70" s="42">
        <f>SUM(B69)</f>
        <v>317500</v>
      </c>
      <c r="C70" s="58">
        <f>SUM(C69)</f>
        <v>313942</v>
      </c>
      <c r="D70" s="26">
        <f>SUM(D69)</f>
        <v>330200</v>
      </c>
    </row>
    <row r="71" spans="1:4" ht="18" customHeight="1" x14ac:dyDescent="0.2">
      <c r="A71" s="9" t="s">
        <v>7</v>
      </c>
      <c r="B71" s="40"/>
      <c r="C71" s="56"/>
      <c r="D71" s="25"/>
    </row>
    <row r="72" spans="1:4" ht="18" customHeight="1" x14ac:dyDescent="0.2">
      <c r="A72" s="17" t="s">
        <v>121</v>
      </c>
      <c r="B72" s="51">
        <f>SUM(B73:B80)</f>
        <v>848020</v>
      </c>
      <c r="C72" s="51">
        <f>SUM(C73:C80)</f>
        <v>1485816</v>
      </c>
      <c r="D72" s="31">
        <f>SUM(D73:D79)</f>
        <v>875478</v>
      </c>
    </row>
    <row r="73" spans="1:4" ht="18" customHeight="1" x14ac:dyDescent="0.2">
      <c r="A73" s="34" t="s">
        <v>184</v>
      </c>
      <c r="B73" s="41">
        <v>464330</v>
      </c>
      <c r="C73" s="57">
        <v>923330</v>
      </c>
      <c r="D73" s="130"/>
    </row>
    <row r="74" spans="1:4" ht="18" customHeight="1" x14ac:dyDescent="0.2">
      <c r="A74" s="34" t="s">
        <v>204</v>
      </c>
      <c r="B74" s="41"/>
      <c r="C74" s="57"/>
      <c r="D74" s="130">
        <v>489950</v>
      </c>
    </row>
    <row r="75" spans="1:4" ht="18" customHeight="1" x14ac:dyDescent="0.2">
      <c r="A75" s="34" t="s">
        <v>123</v>
      </c>
      <c r="B75" s="41">
        <v>32250</v>
      </c>
      <c r="C75" s="57"/>
      <c r="D75" s="38"/>
    </row>
    <row r="76" spans="1:4" ht="18" customHeight="1" x14ac:dyDescent="0.2">
      <c r="A76" s="34" t="s">
        <v>118</v>
      </c>
      <c r="B76" s="41">
        <v>200640</v>
      </c>
      <c r="C76" s="56">
        <v>232728</v>
      </c>
      <c r="D76" s="38">
        <v>232728</v>
      </c>
    </row>
    <row r="77" spans="1:4" ht="18" customHeight="1" x14ac:dyDescent="0.2">
      <c r="A77" s="34" t="s">
        <v>140</v>
      </c>
      <c r="B77" s="41"/>
      <c r="C77" s="56"/>
      <c r="D77" s="38"/>
    </row>
    <row r="78" spans="1:4" ht="18" customHeight="1" x14ac:dyDescent="0.2">
      <c r="A78" s="34" t="s">
        <v>119</v>
      </c>
      <c r="B78" s="41">
        <v>50800</v>
      </c>
      <c r="C78" s="56">
        <v>50800</v>
      </c>
      <c r="D78" s="38">
        <v>52800</v>
      </c>
    </row>
    <row r="79" spans="1:4" ht="18" customHeight="1" x14ac:dyDescent="0.2">
      <c r="A79" s="34" t="s">
        <v>120</v>
      </c>
      <c r="B79" s="41">
        <v>100000</v>
      </c>
      <c r="C79" s="57">
        <v>100000</v>
      </c>
      <c r="D79" s="38">
        <v>100000</v>
      </c>
    </row>
    <row r="80" spans="1:4" ht="18" customHeight="1" x14ac:dyDescent="0.2">
      <c r="A80" s="34" t="s">
        <v>202</v>
      </c>
      <c r="B80" s="41"/>
      <c r="C80" s="57">
        <v>178958</v>
      </c>
      <c r="D80" s="38"/>
    </row>
    <row r="81" spans="1:7" ht="18" customHeight="1" x14ac:dyDescent="0.2">
      <c r="A81" s="17" t="s">
        <v>122</v>
      </c>
      <c r="B81" s="51">
        <f>SUM(B82:B85)</f>
        <v>45400</v>
      </c>
      <c r="C81" s="62">
        <f>SUM(C82:C85)</f>
        <v>2657300</v>
      </c>
      <c r="D81" s="31">
        <f>SUM(D82:D85)</f>
        <v>46400</v>
      </c>
    </row>
    <row r="82" spans="1:7" ht="18" customHeight="1" x14ac:dyDescent="0.2">
      <c r="A82" s="34" t="s">
        <v>139</v>
      </c>
      <c r="B82" s="54">
        <v>25400</v>
      </c>
      <c r="C82" s="109">
        <v>26400</v>
      </c>
      <c r="D82" s="50">
        <v>26400</v>
      </c>
    </row>
    <row r="83" spans="1:7" ht="18" customHeight="1" x14ac:dyDescent="0.2">
      <c r="A83" s="8" t="s">
        <v>57</v>
      </c>
      <c r="B83" s="40">
        <v>20000</v>
      </c>
      <c r="C83" s="56"/>
      <c r="D83" s="25">
        <v>20000</v>
      </c>
    </row>
    <row r="84" spans="1:7" ht="18" customHeight="1" x14ac:dyDescent="0.2">
      <c r="A84" s="34" t="s">
        <v>164</v>
      </c>
      <c r="B84" s="40"/>
      <c r="C84" s="56">
        <v>50000</v>
      </c>
      <c r="D84" s="25"/>
    </row>
    <row r="85" spans="1:7" ht="20.25" customHeight="1" x14ac:dyDescent="0.2">
      <c r="A85" s="34" t="s">
        <v>186</v>
      </c>
      <c r="B85" s="40"/>
      <c r="C85" s="56">
        <v>2580900</v>
      </c>
      <c r="D85" s="25"/>
    </row>
    <row r="86" spans="1:7" ht="21" customHeight="1" thickBot="1" x14ac:dyDescent="0.25">
      <c r="A86" s="105" t="s">
        <v>124</v>
      </c>
      <c r="B86" s="106"/>
      <c r="C86" s="107"/>
      <c r="D86" s="108"/>
    </row>
    <row r="87" spans="1:7" ht="21" customHeight="1" thickBot="1" x14ac:dyDescent="0.25">
      <c r="A87" s="105" t="s">
        <v>125</v>
      </c>
      <c r="B87" s="102"/>
      <c r="C87" s="103"/>
      <c r="D87" s="104"/>
    </row>
    <row r="88" spans="1:7" ht="18" customHeight="1" thickBot="1" x14ac:dyDescent="0.25">
      <c r="A88" s="16" t="s">
        <v>1</v>
      </c>
      <c r="B88" s="42">
        <f>SUM(B72,B81,B86)</f>
        <v>893420</v>
      </c>
      <c r="C88" s="58">
        <f>SUM(C72,C81,C86,C87)</f>
        <v>4143116</v>
      </c>
      <c r="D88" s="26">
        <f>SUM(D72,D81,D86)</f>
        <v>921878</v>
      </c>
    </row>
    <row r="89" spans="1:7" ht="18" customHeight="1" x14ac:dyDescent="0.2">
      <c r="A89" s="9" t="s">
        <v>32</v>
      </c>
      <c r="B89" s="40"/>
      <c r="C89" s="56"/>
      <c r="D89" s="25"/>
    </row>
    <row r="90" spans="1:7" ht="18" customHeight="1" thickBot="1" x14ac:dyDescent="0.25">
      <c r="A90" s="34" t="s">
        <v>88</v>
      </c>
      <c r="B90" s="40">
        <v>72000</v>
      </c>
      <c r="C90" s="56"/>
      <c r="D90" s="25">
        <v>72000</v>
      </c>
    </row>
    <row r="91" spans="1:7" ht="18" customHeight="1" thickBot="1" x14ac:dyDescent="0.25">
      <c r="A91" s="16" t="s">
        <v>1</v>
      </c>
      <c r="B91" s="42">
        <f>SUM(B90)</f>
        <v>72000</v>
      </c>
      <c r="C91" s="58">
        <f>SUM(C90)</f>
        <v>0</v>
      </c>
      <c r="D91" s="26">
        <f>SUM(D90)</f>
        <v>72000</v>
      </c>
    </row>
    <row r="92" spans="1:7" ht="18.75" customHeight="1" x14ac:dyDescent="0.2">
      <c r="A92" s="9" t="s">
        <v>55</v>
      </c>
      <c r="B92" s="40"/>
      <c r="C92" s="56"/>
      <c r="D92" s="25"/>
      <c r="G92" s="24"/>
    </row>
    <row r="93" spans="1:7" ht="18" customHeight="1" x14ac:dyDescent="0.2">
      <c r="A93" s="99" t="s">
        <v>126</v>
      </c>
      <c r="B93" s="41">
        <v>1999000</v>
      </c>
      <c r="C93" s="57">
        <v>2225540</v>
      </c>
      <c r="D93" s="38">
        <v>2796000</v>
      </c>
    </row>
    <row r="94" spans="1:7" ht="18" customHeight="1" thickBot="1" x14ac:dyDescent="0.25">
      <c r="A94" s="99" t="s">
        <v>165</v>
      </c>
      <c r="B94" s="41">
        <v>336000</v>
      </c>
      <c r="C94" s="57">
        <v>658325</v>
      </c>
      <c r="D94" s="38"/>
    </row>
    <row r="95" spans="1:7" ht="18" customHeight="1" thickBot="1" x14ac:dyDescent="0.25">
      <c r="A95" s="16" t="s">
        <v>1</v>
      </c>
      <c r="B95" s="42">
        <f>SUM(B93:B94)</f>
        <v>2335000</v>
      </c>
      <c r="C95" s="58">
        <f>SUM(C93:C94)</f>
        <v>2883865</v>
      </c>
      <c r="D95" s="29">
        <f>SUM(D93:D94)</f>
        <v>2796000</v>
      </c>
    </row>
    <row r="96" spans="1:7" ht="18" customHeight="1" x14ac:dyDescent="0.2">
      <c r="A96" s="88" t="s">
        <v>144</v>
      </c>
      <c r="B96" s="40"/>
      <c r="C96" s="56"/>
      <c r="D96" s="25"/>
    </row>
    <row r="97" spans="1:4" ht="18" customHeight="1" x14ac:dyDescent="0.2">
      <c r="A97" s="34" t="s">
        <v>145</v>
      </c>
      <c r="B97" s="86">
        <v>11544</v>
      </c>
      <c r="C97" s="57">
        <v>10218</v>
      </c>
      <c r="D97" s="87">
        <v>11544</v>
      </c>
    </row>
    <row r="98" spans="1:4" ht="18" customHeight="1" thickBot="1" x14ac:dyDescent="0.25">
      <c r="A98" s="34" t="s">
        <v>73</v>
      </c>
      <c r="B98" s="86">
        <v>3117</v>
      </c>
      <c r="C98" s="57">
        <v>2758</v>
      </c>
      <c r="D98" s="87">
        <v>3117</v>
      </c>
    </row>
    <row r="99" spans="1:4" ht="18" customHeight="1" thickBot="1" x14ac:dyDescent="0.25">
      <c r="A99" s="16" t="s">
        <v>1</v>
      </c>
      <c r="B99" s="42">
        <f>SUM(B97:B98)</f>
        <v>14661</v>
      </c>
      <c r="C99" s="58">
        <f>SUM(C97:C98)</f>
        <v>12976</v>
      </c>
      <c r="D99" s="26">
        <f>SUM(D97:D98)</f>
        <v>14661</v>
      </c>
    </row>
    <row r="100" spans="1:4" ht="18" customHeight="1" x14ac:dyDescent="0.2">
      <c r="A100" s="88" t="s">
        <v>40</v>
      </c>
      <c r="B100" s="40"/>
      <c r="C100" s="56"/>
      <c r="D100" s="25"/>
    </row>
    <row r="101" spans="1:4" ht="18" customHeight="1" x14ac:dyDescent="0.2">
      <c r="A101" s="34" t="s">
        <v>89</v>
      </c>
      <c r="B101" s="40">
        <v>25000</v>
      </c>
      <c r="C101" s="56"/>
      <c r="D101" s="25">
        <v>25000</v>
      </c>
    </row>
    <row r="102" spans="1:4" ht="18" customHeight="1" x14ac:dyDescent="0.2">
      <c r="A102" s="34" t="s">
        <v>90</v>
      </c>
      <c r="B102" s="40">
        <v>5000</v>
      </c>
      <c r="C102" s="56">
        <v>8633</v>
      </c>
      <c r="D102" s="25">
        <v>5000</v>
      </c>
    </row>
    <row r="103" spans="1:4" ht="18" customHeight="1" thickBot="1" x14ac:dyDescent="0.25">
      <c r="A103" s="34" t="s">
        <v>91</v>
      </c>
      <c r="B103" s="40">
        <v>8100</v>
      </c>
      <c r="C103" s="56">
        <v>2297</v>
      </c>
      <c r="D103" s="25">
        <v>8100</v>
      </c>
    </row>
    <row r="104" spans="1:4" ht="18" customHeight="1" thickBot="1" x14ac:dyDescent="0.25">
      <c r="A104" s="16" t="s">
        <v>1</v>
      </c>
      <c r="B104" s="42">
        <f>SUM(B101:B103)</f>
        <v>38100</v>
      </c>
      <c r="C104" s="58">
        <f>SUM(C101:C103)</f>
        <v>10930</v>
      </c>
      <c r="D104" s="26">
        <f>SUM(D101:D103)</f>
        <v>38100</v>
      </c>
    </row>
    <row r="105" spans="1:4" ht="18" customHeight="1" x14ac:dyDescent="0.2">
      <c r="A105" s="9" t="s">
        <v>60</v>
      </c>
      <c r="B105" s="40"/>
      <c r="C105" s="56"/>
      <c r="D105" s="25"/>
    </row>
    <row r="106" spans="1:4" ht="18" customHeight="1" x14ac:dyDescent="0.2">
      <c r="A106" s="34" t="s">
        <v>92</v>
      </c>
      <c r="B106" s="40">
        <v>312000</v>
      </c>
      <c r="C106" s="56">
        <v>312000</v>
      </c>
      <c r="D106" s="38">
        <v>312000</v>
      </c>
    </row>
    <row r="107" spans="1:4" ht="22.5" customHeight="1" x14ac:dyDescent="0.2">
      <c r="A107" s="17" t="s">
        <v>2</v>
      </c>
      <c r="B107" s="51">
        <f>SUM(B106)</f>
        <v>312000</v>
      </c>
      <c r="C107" s="51">
        <f>SUM(C106)</f>
        <v>312000</v>
      </c>
      <c r="D107" s="47">
        <f>SUM(D106)</f>
        <v>312000</v>
      </c>
    </row>
    <row r="108" spans="1:4" ht="18" customHeight="1" x14ac:dyDescent="0.2">
      <c r="A108" s="34" t="s">
        <v>87</v>
      </c>
      <c r="B108" s="40">
        <v>54756</v>
      </c>
      <c r="C108" s="56">
        <v>52416</v>
      </c>
      <c r="D108" s="38">
        <v>52416</v>
      </c>
    </row>
    <row r="109" spans="1:4" ht="22.5" customHeight="1" x14ac:dyDescent="0.2">
      <c r="A109" s="17" t="s">
        <v>3</v>
      </c>
      <c r="B109" s="51">
        <f>SUM(B108)</f>
        <v>54756</v>
      </c>
      <c r="C109" s="51">
        <f>SUM(C108)</f>
        <v>52416</v>
      </c>
      <c r="D109" s="47">
        <f>SUM(D108)</f>
        <v>52416</v>
      </c>
    </row>
    <row r="110" spans="1:4" ht="18" customHeight="1" x14ac:dyDescent="0.2">
      <c r="A110" s="34" t="s">
        <v>156</v>
      </c>
      <c r="B110" s="40">
        <v>35000</v>
      </c>
      <c r="C110" s="56">
        <v>36416</v>
      </c>
      <c r="D110" s="25">
        <v>40000</v>
      </c>
    </row>
    <row r="111" spans="1:4" ht="18" customHeight="1" x14ac:dyDescent="0.2">
      <c r="A111" s="34" t="s">
        <v>155</v>
      </c>
      <c r="B111" s="40">
        <v>565000</v>
      </c>
      <c r="C111" s="56">
        <v>611313</v>
      </c>
      <c r="D111" s="25">
        <v>600000</v>
      </c>
    </row>
    <row r="112" spans="1:4" ht="18" customHeight="1" x14ac:dyDescent="0.2">
      <c r="A112" s="34" t="s">
        <v>157</v>
      </c>
      <c r="B112" s="40">
        <v>50000</v>
      </c>
      <c r="C112" s="56"/>
      <c r="D112" s="25">
        <v>20000</v>
      </c>
    </row>
    <row r="113" spans="1:4" ht="18" customHeight="1" x14ac:dyDescent="0.2">
      <c r="A113" s="34" t="s">
        <v>158</v>
      </c>
      <c r="B113" s="41">
        <v>300000</v>
      </c>
      <c r="C113" s="56">
        <v>423862</v>
      </c>
      <c r="D113" s="113">
        <v>300000</v>
      </c>
    </row>
    <row r="114" spans="1:4" ht="18" customHeight="1" x14ac:dyDescent="0.2">
      <c r="A114" s="34" t="s">
        <v>115</v>
      </c>
      <c r="B114" s="41">
        <v>215000</v>
      </c>
      <c r="C114" s="56"/>
      <c r="D114" s="111">
        <v>215000</v>
      </c>
    </row>
    <row r="115" spans="1:4" ht="18" customHeight="1" x14ac:dyDescent="0.2">
      <c r="A115" s="34" t="s">
        <v>159</v>
      </c>
      <c r="B115" s="41">
        <v>60000</v>
      </c>
      <c r="C115" s="56"/>
      <c r="D115" s="112">
        <v>60000</v>
      </c>
    </row>
    <row r="116" spans="1:4" ht="18" customHeight="1" x14ac:dyDescent="0.2">
      <c r="A116" s="34" t="s">
        <v>160</v>
      </c>
      <c r="B116" s="40">
        <v>110000</v>
      </c>
      <c r="C116" s="56">
        <v>160573</v>
      </c>
      <c r="D116" s="25">
        <v>170000</v>
      </c>
    </row>
    <row r="117" spans="1:4" ht="18" customHeight="1" x14ac:dyDescent="0.2">
      <c r="A117" s="34" t="s">
        <v>163</v>
      </c>
      <c r="B117" s="40">
        <v>20000</v>
      </c>
      <c r="C117" s="56">
        <v>116000</v>
      </c>
      <c r="D117" s="25">
        <v>120000</v>
      </c>
    </row>
    <row r="118" spans="1:4" ht="18" customHeight="1" x14ac:dyDescent="0.2">
      <c r="A118" s="34" t="s">
        <v>174</v>
      </c>
      <c r="B118" s="40">
        <v>249154</v>
      </c>
      <c r="C118" s="56">
        <v>225867</v>
      </c>
      <c r="D118" s="25">
        <v>150000</v>
      </c>
    </row>
    <row r="119" spans="1:4" ht="18" customHeight="1" x14ac:dyDescent="0.2">
      <c r="A119" s="34" t="s">
        <v>161</v>
      </c>
      <c r="B119" s="40">
        <v>100000</v>
      </c>
      <c r="C119" s="56"/>
      <c r="D119" s="25">
        <v>100000</v>
      </c>
    </row>
    <row r="120" spans="1:4" ht="18" customHeight="1" x14ac:dyDescent="0.2">
      <c r="A120" s="34" t="s">
        <v>96</v>
      </c>
      <c r="B120" s="40"/>
      <c r="C120" s="56">
        <v>35742</v>
      </c>
      <c r="D120" s="25">
        <v>35000</v>
      </c>
    </row>
    <row r="121" spans="1:4" ht="18" customHeight="1" x14ac:dyDescent="0.2">
      <c r="A121" s="34" t="s">
        <v>162</v>
      </c>
      <c r="B121" s="40">
        <v>320000</v>
      </c>
      <c r="C121" s="56">
        <v>340000</v>
      </c>
      <c r="D121" s="25">
        <v>340000</v>
      </c>
    </row>
    <row r="122" spans="1:4" ht="18" customHeight="1" x14ac:dyDescent="0.2">
      <c r="A122" s="34" t="s">
        <v>74</v>
      </c>
      <c r="B122" s="40">
        <v>578381</v>
      </c>
      <c r="C122" s="56">
        <v>363058</v>
      </c>
      <c r="D122" s="25">
        <v>498150</v>
      </c>
    </row>
    <row r="123" spans="1:4" ht="18" customHeight="1" x14ac:dyDescent="0.2">
      <c r="A123" s="34" t="s">
        <v>75</v>
      </c>
      <c r="B123" s="40">
        <v>80000</v>
      </c>
      <c r="C123" s="56">
        <v>135305</v>
      </c>
      <c r="D123" s="25">
        <v>135000</v>
      </c>
    </row>
    <row r="124" spans="1:4" ht="18" customHeight="1" x14ac:dyDescent="0.2">
      <c r="A124" s="17" t="s">
        <v>4</v>
      </c>
      <c r="B124" s="51">
        <f>SUM(B110:B123)</f>
        <v>2682535</v>
      </c>
      <c r="C124" s="62">
        <f>SUM(C110:C123)</f>
        <v>2448136</v>
      </c>
      <c r="D124" s="31">
        <f>SUM(D110:D123)</f>
        <v>2783150</v>
      </c>
    </row>
    <row r="125" spans="1:4" ht="18" customHeight="1" x14ac:dyDescent="0.2">
      <c r="A125" s="28" t="s">
        <v>61</v>
      </c>
      <c r="B125" s="100">
        <f>SUM(B126:B127)</f>
        <v>0</v>
      </c>
      <c r="C125" s="122">
        <f>SUM(C126:C127)</f>
        <v>1526530</v>
      </c>
      <c r="D125" s="110">
        <f>SUM(D126:D127)</f>
        <v>0</v>
      </c>
    </row>
    <row r="126" spans="1:4" ht="18" customHeight="1" x14ac:dyDescent="0.2">
      <c r="A126" s="34" t="s">
        <v>189</v>
      </c>
      <c r="B126" s="40"/>
      <c r="C126" s="56">
        <v>1201992</v>
      </c>
      <c r="D126" s="25"/>
    </row>
    <row r="127" spans="1:4" ht="18" customHeight="1" thickBot="1" x14ac:dyDescent="0.25">
      <c r="A127" s="34" t="s">
        <v>190</v>
      </c>
      <c r="B127" s="40"/>
      <c r="C127" s="56">
        <v>324538</v>
      </c>
      <c r="D127" s="25"/>
    </row>
    <row r="128" spans="1:4" ht="23.25" customHeight="1" thickBot="1" x14ac:dyDescent="0.25">
      <c r="A128" s="16" t="s">
        <v>1</v>
      </c>
      <c r="B128" s="42">
        <f>SUM(B124,B125,B107,B109)</f>
        <v>3049291</v>
      </c>
      <c r="C128" s="42">
        <f>SUM(C124,C125,C107,C109)</f>
        <v>4339082</v>
      </c>
      <c r="D128" s="29">
        <f>SUM(D107,D109,D124,D125)</f>
        <v>3147566</v>
      </c>
    </row>
    <row r="129" spans="1:4" ht="18" customHeight="1" x14ac:dyDescent="0.2">
      <c r="A129" s="32" t="s">
        <v>9</v>
      </c>
      <c r="B129" s="43"/>
      <c r="C129" s="59"/>
      <c r="D129" s="36"/>
    </row>
    <row r="130" spans="1:4" ht="18" customHeight="1" x14ac:dyDescent="0.2">
      <c r="A130" s="34" t="s">
        <v>138</v>
      </c>
      <c r="B130" s="41">
        <v>1964326</v>
      </c>
      <c r="C130" s="56">
        <v>1907681</v>
      </c>
      <c r="D130" s="38">
        <v>1964326</v>
      </c>
    </row>
    <row r="131" spans="1:4" ht="18" customHeight="1" thickBot="1" x14ac:dyDescent="0.25">
      <c r="A131" s="34" t="s">
        <v>91</v>
      </c>
      <c r="B131" s="41">
        <v>492485</v>
      </c>
      <c r="C131" s="56">
        <v>515072</v>
      </c>
      <c r="D131" s="38">
        <v>530368</v>
      </c>
    </row>
    <row r="132" spans="1:4" ht="18" customHeight="1" thickBot="1" x14ac:dyDescent="0.25">
      <c r="A132" s="16" t="s">
        <v>1</v>
      </c>
      <c r="B132" s="42">
        <f>SUM(B130:B131)</f>
        <v>2456811</v>
      </c>
      <c r="C132" s="58">
        <f>SUM(C130:C131)</f>
        <v>2422753</v>
      </c>
      <c r="D132" s="26">
        <f>SUM(D130:D131)</f>
        <v>2494694</v>
      </c>
    </row>
    <row r="133" spans="1:4" ht="18" customHeight="1" x14ac:dyDescent="0.2">
      <c r="A133" s="32" t="s">
        <v>10</v>
      </c>
      <c r="B133" s="43"/>
      <c r="C133" s="59"/>
      <c r="D133" s="36"/>
    </row>
    <row r="134" spans="1:4" ht="18" customHeight="1" x14ac:dyDescent="0.2">
      <c r="A134" s="34" t="s">
        <v>191</v>
      </c>
      <c r="B134" s="40">
        <v>2325500</v>
      </c>
      <c r="C134" s="56">
        <v>2325500</v>
      </c>
      <c r="D134" s="25">
        <v>2511600</v>
      </c>
    </row>
    <row r="135" spans="1:4" ht="18" customHeight="1" x14ac:dyDescent="0.2">
      <c r="A135" s="34" t="s">
        <v>192</v>
      </c>
      <c r="B135" s="40">
        <v>141650</v>
      </c>
      <c r="C135" s="56">
        <v>155851</v>
      </c>
      <c r="D135" s="25">
        <v>158292</v>
      </c>
    </row>
    <row r="136" spans="1:4" ht="18" customHeight="1" x14ac:dyDescent="0.2">
      <c r="A136" s="34" t="s">
        <v>194</v>
      </c>
      <c r="B136" s="40"/>
      <c r="C136" s="56">
        <v>195000</v>
      </c>
      <c r="D136" s="25"/>
    </row>
    <row r="137" spans="1:4" ht="18" customHeight="1" x14ac:dyDescent="0.2">
      <c r="A137" s="34" t="s">
        <v>195</v>
      </c>
      <c r="B137" s="40"/>
      <c r="C137" s="56"/>
      <c r="D137" s="25">
        <v>421200</v>
      </c>
    </row>
    <row r="138" spans="1:4" ht="18" customHeight="1" x14ac:dyDescent="0.2">
      <c r="A138" s="34" t="s">
        <v>193</v>
      </c>
      <c r="B138" s="40">
        <v>96000</v>
      </c>
      <c r="C138" s="56"/>
      <c r="D138" s="25">
        <v>0</v>
      </c>
    </row>
    <row r="139" spans="1:4" ht="18" customHeight="1" x14ac:dyDescent="0.2">
      <c r="A139" s="17" t="s">
        <v>2</v>
      </c>
      <c r="B139" s="51">
        <f>SUM(B134:B138)</f>
        <v>2563150</v>
      </c>
      <c r="C139" s="62">
        <f>SUM(C134:C138)</f>
        <v>2676351</v>
      </c>
      <c r="D139" s="31">
        <f>SUM(D134:D138)</f>
        <v>3091092</v>
      </c>
    </row>
    <row r="140" spans="1:4" ht="18" customHeight="1" x14ac:dyDescent="0.2">
      <c r="A140" s="34" t="s">
        <v>87</v>
      </c>
      <c r="B140" s="40">
        <v>481094</v>
      </c>
      <c r="C140" s="56">
        <v>497166</v>
      </c>
      <c r="D140" s="25">
        <v>540941</v>
      </c>
    </row>
    <row r="141" spans="1:4" ht="18" customHeight="1" x14ac:dyDescent="0.2">
      <c r="A141" s="34" t="s">
        <v>151</v>
      </c>
      <c r="B141" s="40">
        <v>47578</v>
      </c>
      <c r="C141" s="56">
        <v>0</v>
      </c>
      <c r="D141" s="25">
        <v>0</v>
      </c>
    </row>
    <row r="142" spans="1:4" ht="18" customHeight="1" x14ac:dyDescent="0.2">
      <c r="A142" s="17" t="s">
        <v>3</v>
      </c>
      <c r="B142" s="51">
        <f>SUM(B140:B141)</f>
        <v>528672</v>
      </c>
      <c r="C142" s="62">
        <f>SUM(C140:C141)</f>
        <v>497166</v>
      </c>
      <c r="D142" s="31">
        <f>SUM(D140:D141)</f>
        <v>540941</v>
      </c>
    </row>
    <row r="143" spans="1:4" ht="18" customHeight="1" x14ac:dyDescent="0.2">
      <c r="A143" s="34" t="s">
        <v>152</v>
      </c>
      <c r="B143" s="40">
        <v>210000</v>
      </c>
      <c r="C143" s="56">
        <v>225239</v>
      </c>
      <c r="D143" s="25">
        <v>250000</v>
      </c>
    </row>
    <row r="144" spans="1:4" ht="18" customHeight="1" x14ac:dyDescent="0.2">
      <c r="A144" s="34" t="s">
        <v>97</v>
      </c>
      <c r="B144" s="40">
        <v>30000</v>
      </c>
      <c r="C144" s="56"/>
      <c r="D144" s="25">
        <v>30000</v>
      </c>
    </row>
    <row r="145" spans="1:4" ht="18" customHeight="1" x14ac:dyDescent="0.2">
      <c r="A145" s="34" t="s">
        <v>94</v>
      </c>
      <c r="B145" s="40">
        <v>20000</v>
      </c>
      <c r="C145" s="56">
        <v>20000</v>
      </c>
      <c r="D145" s="25">
        <v>20000</v>
      </c>
    </row>
    <row r="146" spans="1:4" ht="18" customHeight="1" x14ac:dyDescent="0.2">
      <c r="A146" s="34" t="s">
        <v>95</v>
      </c>
      <c r="B146" s="40">
        <v>100792</v>
      </c>
      <c r="C146" s="56">
        <v>49309</v>
      </c>
      <c r="D146" s="25">
        <v>100000</v>
      </c>
    </row>
    <row r="147" spans="1:4" ht="18" customHeight="1" x14ac:dyDescent="0.2">
      <c r="A147" s="34" t="s">
        <v>89</v>
      </c>
      <c r="B147" s="40">
        <v>250000</v>
      </c>
      <c r="C147" s="56">
        <v>743980</v>
      </c>
      <c r="D147" s="25">
        <v>250000</v>
      </c>
    </row>
    <row r="148" spans="1:4" ht="18" customHeight="1" x14ac:dyDescent="0.2">
      <c r="A148" s="34" t="s">
        <v>96</v>
      </c>
      <c r="B148" s="40">
        <v>100000</v>
      </c>
      <c r="C148" s="56"/>
      <c r="D148" s="25">
        <v>50000</v>
      </c>
    </row>
    <row r="149" spans="1:4" ht="18" customHeight="1" x14ac:dyDescent="0.2">
      <c r="A149" s="34" t="s">
        <v>98</v>
      </c>
      <c r="B149" s="40">
        <v>20000</v>
      </c>
      <c r="C149" s="56">
        <v>137166</v>
      </c>
      <c r="D149" s="25">
        <v>140000</v>
      </c>
    </row>
    <row r="150" spans="1:4" ht="18" customHeight="1" x14ac:dyDescent="0.2">
      <c r="A150" s="34" t="s">
        <v>154</v>
      </c>
      <c r="B150" s="40">
        <v>5000</v>
      </c>
      <c r="C150" s="56"/>
      <c r="D150" s="25">
        <v>5000</v>
      </c>
    </row>
    <row r="151" spans="1:4" ht="18" customHeight="1" x14ac:dyDescent="0.2">
      <c r="A151" s="34" t="s">
        <v>153</v>
      </c>
      <c r="B151" s="40">
        <v>183023</v>
      </c>
      <c r="C151" s="56">
        <v>267859</v>
      </c>
      <c r="D151" s="25">
        <v>191700</v>
      </c>
    </row>
    <row r="152" spans="1:4" ht="18" customHeight="1" thickBot="1" x14ac:dyDescent="0.25">
      <c r="A152" s="17" t="s">
        <v>4</v>
      </c>
      <c r="B152" s="51">
        <f>SUM(B143:B151)</f>
        <v>918815</v>
      </c>
      <c r="C152" s="62">
        <f>SUM(C143:C151)</f>
        <v>1443553</v>
      </c>
      <c r="D152" s="47">
        <f>SUM(D143:D151)</f>
        <v>1036700</v>
      </c>
    </row>
    <row r="153" spans="1:4" ht="18" customHeight="1" thickBot="1" x14ac:dyDescent="0.25">
      <c r="A153" s="16" t="s">
        <v>1</v>
      </c>
      <c r="B153" s="42">
        <f>SUM(B139,B142,B152)</f>
        <v>4010637</v>
      </c>
      <c r="C153" s="58">
        <f>SUM(C139,C142,C152)</f>
        <v>4617070</v>
      </c>
      <c r="D153" s="29">
        <f>SUM(D139,D142,D152)</f>
        <v>4668733</v>
      </c>
    </row>
    <row r="154" spans="1:4" ht="20.25" customHeight="1" x14ac:dyDescent="0.2">
      <c r="A154" s="32" t="s">
        <v>36</v>
      </c>
      <c r="B154" s="43"/>
      <c r="C154" s="59"/>
      <c r="D154" s="36"/>
    </row>
    <row r="155" spans="1:4" ht="18" customHeight="1" x14ac:dyDescent="0.2">
      <c r="A155" s="34" t="s">
        <v>99</v>
      </c>
      <c r="B155" s="40">
        <v>203087</v>
      </c>
      <c r="C155" s="56">
        <v>3081726</v>
      </c>
      <c r="D155" s="25">
        <v>203087</v>
      </c>
    </row>
    <row r="156" spans="1:4" ht="18" customHeight="1" x14ac:dyDescent="0.2">
      <c r="A156" s="34" t="s">
        <v>146</v>
      </c>
      <c r="B156" s="40">
        <v>40000</v>
      </c>
      <c r="C156" s="56"/>
      <c r="D156" s="25">
        <v>40000</v>
      </c>
    </row>
    <row r="157" spans="1:4" ht="18" customHeight="1" thickBot="1" x14ac:dyDescent="0.25">
      <c r="A157" s="34" t="s">
        <v>91</v>
      </c>
      <c r="B157" s="40">
        <v>65633</v>
      </c>
      <c r="C157" s="56">
        <v>832066</v>
      </c>
      <c r="D157" s="25">
        <v>65633</v>
      </c>
    </row>
    <row r="158" spans="1:4" ht="21.75" customHeight="1" thickBot="1" x14ac:dyDescent="0.25">
      <c r="A158" s="16" t="s">
        <v>1</v>
      </c>
      <c r="B158" s="42">
        <f>SUM(B155:B157)</f>
        <v>308720</v>
      </c>
      <c r="C158" s="58">
        <f>SUM(C155:C157)</f>
        <v>3913792</v>
      </c>
      <c r="D158" s="26">
        <f>SUM(D155:D157)</f>
        <v>308720</v>
      </c>
    </row>
    <row r="159" spans="1:4" ht="24.75" customHeight="1" thickBot="1" x14ac:dyDescent="0.25">
      <c r="A159" s="6" t="s">
        <v>6</v>
      </c>
      <c r="B159" s="83">
        <f>SUM(B160:B161)</f>
        <v>4378020</v>
      </c>
      <c r="C159" s="84">
        <f>SUM(C160:C161)</f>
        <v>0</v>
      </c>
      <c r="D159" s="85">
        <f>SUM(D160:D161)</f>
        <v>0</v>
      </c>
    </row>
    <row r="160" spans="1:4" ht="18" customHeight="1" x14ac:dyDescent="0.2">
      <c r="A160" s="34" t="s">
        <v>147</v>
      </c>
      <c r="B160" s="40">
        <v>3526000</v>
      </c>
      <c r="C160" s="128"/>
      <c r="D160" s="131"/>
    </row>
    <row r="161" spans="1:4" ht="18" customHeight="1" thickBot="1" x14ac:dyDescent="0.25">
      <c r="A161" s="127" t="s">
        <v>148</v>
      </c>
      <c r="B161" s="76">
        <v>852020</v>
      </c>
      <c r="C161" s="77"/>
      <c r="D161" s="132"/>
    </row>
    <row r="162" spans="1:4" ht="18" customHeight="1" x14ac:dyDescent="0.2">
      <c r="A162" s="32" t="s">
        <v>59</v>
      </c>
      <c r="B162" s="43"/>
      <c r="C162" s="59"/>
      <c r="D162" s="36"/>
    </row>
    <row r="163" spans="1:4" ht="18" customHeight="1" x14ac:dyDescent="0.2">
      <c r="A163" s="34" t="s">
        <v>100</v>
      </c>
      <c r="B163" s="41">
        <v>851487</v>
      </c>
      <c r="C163" s="56"/>
      <c r="D163" s="38">
        <v>851487</v>
      </c>
    </row>
    <row r="164" spans="1:4" ht="18" customHeight="1" x14ac:dyDescent="0.2">
      <c r="A164" s="34" t="s">
        <v>99</v>
      </c>
      <c r="B164" s="41"/>
      <c r="C164" s="56"/>
      <c r="D164" s="38"/>
    </row>
    <row r="165" spans="1:4" ht="18" customHeight="1" x14ac:dyDescent="0.2">
      <c r="A165" s="34" t="s">
        <v>73</v>
      </c>
      <c r="B165" s="41">
        <v>229901</v>
      </c>
      <c r="C165" s="56"/>
      <c r="D165" s="38">
        <v>229901</v>
      </c>
    </row>
    <row r="166" spans="1:4" ht="18" customHeight="1" x14ac:dyDescent="0.2">
      <c r="A166" s="34" t="s">
        <v>102</v>
      </c>
      <c r="B166" s="41">
        <v>543663</v>
      </c>
      <c r="C166" s="56"/>
      <c r="D166" s="38">
        <v>543663</v>
      </c>
    </row>
    <row r="167" spans="1:4" ht="18" customHeight="1" thickBot="1" x14ac:dyDescent="0.25">
      <c r="A167" s="34" t="s">
        <v>101</v>
      </c>
      <c r="B167" s="41">
        <v>146789</v>
      </c>
      <c r="C167" s="56"/>
      <c r="D167" s="38">
        <v>146789</v>
      </c>
    </row>
    <row r="168" spans="1:4" ht="24" customHeight="1" thickBot="1" x14ac:dyDescent="0.25">
      <c r="A168" s="16" t="s">
        <v>1</v>
      </c>
      <c r="B168" s="42">
        <f>SUM(B163:B167)</f>
        <v>1771840</v>
      </c>
      <c r="C168" s="58">
        <f>SUM(C163:C167)</f>
        <v>0</v>
      </c>
      <c r="D168" s="26">
        <f>SUM(D163:D167)</f>
        <v>1771840</v>
      </c>
    </row>
    <row r="169" spans="1:4" ht="18" customHeight="1" x14ac:dyDescent="0.2">
      <c r="A169" s="32" t="s">
        <v>182</v>
      </c>
      <c r="B169" s="43"/>
      <c r="C169" s="59"/>
      <c r="D169" s="36"/>
    </row>
    <row r="170" spans="1:4" ht="18" customHeight="1" x14ac:dyDescent="0.2">
      <c r="A170" s="34" t="s">
        <v>183</v>
      </c>
      <c r="B170" s="40"/>
      <c r="C170" s="56">
        <v>337402</v>
      </c>
      <c r="D170" s="25"/>
    </row>
    <row r="171" spans="1:4" ht="18" customHeight="1" thickBot="1" x14ac:dyDescent="0.25">
      <c r="A171" s="34" t="s">
        <v>91</v>
      </c>
      <c r="B171" s="40"/>
      <c r="C171" s="56">
        <v>91098</v>
      </c>
      <c r="D171" s="25"/>
    </row>
    <row r="172" spans="1:4" ht="24" customHeight="1" thickBot="1" x14ac:dyDescent="0.25">
      <c r="A172" s="16" t="s">
        <v>1</v>
      </c>
      <c r="B172" s="42">
        <f>SUM(B170:B171)</f>
        <v>0</v>
      </c>
      <c r="C172" s="58">
        <f>SUM(C170:C171)</f>
        <v>428500</v>
      </c>
      <c r="D172" s="26">
        <f>SUM(D170:D171)</f>
        <v>0</v>
      </c>
    </row>
    <row r="173" spans="1:4" ht="21.75" customHeight="1" thickBot="1" x14ac:dyDescent="0.25">
      <c r="A173" s="6" t="s">
        <v>51</v>
      </c>
      <c r="B173" s="83">
        <f t="shared" ref="B173" si="2">SUM(B174:B175)</f>
        <v>779968</v>
      </c>
      <c r="C173" s="84">
        <f t="shared" ref="C173:D173" si="3">SUM(C174:C175)</f>
        <v>866390</v>
      </c>
      <c r="D173" s="97">
        <f t="shared" si="3"/>
        <v>875405</v>
      </c>
    </row>
    <row r="174" spans="1:4" ht="18" customHeight="1" x14ac:dyDescent="0.2">
      <c r="A174" s="34" t="s">
        <v>127</v>
      </c>
      <c r="B174" s="40">
        <v>779968</v>
      </c>
      <c r="C174" s="56">
        <v>866390</v>
      </c>
      <c r="D174" s="25">
        <v>875405</v>
      </c>
    </row>
    <row r="175" spans="1:4" ht="18" customHeight="1" thickBot="1" x14ac:dyDescent="0.25">
      <c r="A175" s="34" t="s">
        <v>52</v>
      </c>
      <c r="B175" s="40"/>
      <c r="C175" s="56"/>
      <c r="D175" s="25"/>
    </row>
    <row r="176" spans="1:4" ht="24.75" customHeight="1" thickBot="1" x14ac:dyDescent="0.25">
      <c r="A176" s="6" t="s">
        <v>31</v>
      </c>
      <c r="B176" s="83">
        <v>6881277</v>
      </c>
      <c r="C176" s="84"/>
      <c r="D176" s="85">
        <v>10207404</v>
      </c>
    </row>
    <row r="177" spans="1:4" ht="18.75" customHeight="1" thickBot="1" x14ac:dyDescent="0.25">
      <c r="A177" s="19" t="s">
        <v>5</v>
      </c>
      <c r="B177" s="42">
        <f>SUM(B28,B40,B53,B65,B70,B88,B91,B95,B99,B104,B128,B132,B153,B159,B168,B172,B173,B176,B158)</f>
        <v>34066138</v>
      </c>
      <c r="C177" s="42">
        <f>SUM(C28,C40,C53,C65,C70,C88,C91,C95,C99,C104,C128,C132,C153,C159,C168,C172,C173,C176,C158)</f>
        <v>32968182</v>
      </c>
      <c r="D177" s="42">
        <f>SUM(D28,D40,D53,D65,D70,D88,D91,D95,D99,D104,D128,D132,D153,D159,D168,D172,D173,D176,D158)</f>
        <v>35310683</v>
      </c>
    </row>
    <row r="178" spans="1:4" x14ac:dyDescent="0.2">
      <c r="D178" s="24"/>
    </row>
    <row r="180" spans="1:4" x14ac:dyDescent="0.2">
      <c r="C180" s="24" t="s">
        <v>76</v>
      </c>
      <c r="D180" s="116">
        <f>SUM(D57,D115)</f>
        <v>90000</v>
      </c>
    </row>
    <row r="181" spans="1:4" x14ac:dyDescent="0.2">
      <c r="C181" s="24" t="s">
        <v>77</v>
      </c>
      <c r="D181" s="115">
        <f>SUM(D113)</f>
        <v>300000</v>
      </c>
    </row>
    <row r="182" spans="1:4" x14ac:dyDescent="0.2">
      <c r="C182" s="24" t="s">
        <v>78</v>
      </c>
      <c r="D182" s="114">
        <f>SUM(D56,D67,D114)</f>
        <v>505000</v>
      </c>
    </row>
  </sheetData>
  <mergeCells count="2">
    <mergeCell ref="A1:D1"/>
    <mergeCell ref="C2:D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headerFooter alignWithMargins="0">
    <oddFooter>&amp;C&amp;P</oddFooter>
  </headerFooter>
  <rowBreaks count="4" manualBreakCount="4">
    <brk id="40" max="16383" man="1"/>
    <brk id="80" max="16383" man="1"/>
    <brk id="117" max="3" man="1"/>
    <brk id="15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Gsziget 2020.01.06</vt:lpstr>
      <vt:lpstr>szig kiadás 2020.01.06</vt:lpstr>
      <vt:lpstr>'Gsziget 2020.01.06'!Nyomtatási_cím</vt:lpstr>
      <vt:lpstr>'szig kiadás 2020.01.06'!Nyomtatási_cím</vt:lpstr>
      <vt:lpstr>'Gsziget 2020.01.06'!Nyomtatási_terület</vt:lpstr>
    </vt:vector>
  </TitlesOfParts>
  <Company>Gelse Község Önkormányzata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Kovácsné Zs. Ildikó</dc:creator>
  <cp:lastModifiedBy>Ildi</cp:lastModifiedBy>
  <cp:lastPrinted>2020-01-16T21:08:33Z</cp:lastPrinted>
  <dcterms:created xsi:type="dcterms:W3CDTF">2003-12-30T14:07:57Z</dcterms:created>
  <dcterms:modified xsi:type="dcterms:W3CDTF">2020-01-16T21:08:36Z</dcterms:modified>
</cp:coreProperties>
</file>