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00" activeTab="0"/>
  </bookViews>
  <sheets>
    <sheet name="2015. költségvetés kiadás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<sst xmlns="http://schemas.openxmlformats.org/spreadsheetml/2006/main" count="120" uniqueCount="107">
  <si>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Megnevezés</t>
  </si>
  <si>
    <t>Köztisztviselők ruházati költségtérítése</t>
  </si>
  <si>
    <t>Állományba nem tartozók megbízási díja</t>
  </si>
  <si>
    <t>Képviselők juttatása</t>
  </si>
  <si>
    <t>TB járulék</t>
  </si>
  <si>
    <t>Gyógyszer</t>
  </si>
  <si>
    <t>Irodaszer, nyomtatvány</t>
  </si>
  <si>
    <t>Könyvbeszerzés</t>
  </si>
  <si>
    <t>Egyéb inf.hord. beszerzés</t>
  </si>
  <si>
    <t>Tüzelőanyag</t>
  </si>
  <si>
    <t>Hajtó és kenőanyag</t>
  </si>
  <si>
    <t>Szakmai anyag</t>
  </si>
  <si>
    <t>Szakmai kisértékű tárgyi eszköz</t>
  </si>
  <si>
    <t>Munka és védőruha</t>
  </si>
  <si>
    <t>Egyéb anyagbeszerzés</t>
  </si>
  <si>
    <t>Vásárolt élelmezés</t>
  </si>
  <si>
    <t>Bérleti és lizingdíj</t>
  </si>
  <si>
    <t>ÁFA</t>
  </si>
  <si>
    <t>ÁFA befizetés</t>
  </si>
  <si>
    <t>Felügyeleti szerv támogatása (körjegyzőség)</t>
  </si>
  <si>
    <t>Kiadásnem</t>
  </si>
  <si>
    <t>terv</t>
  </si>
  <si>
    <t>közalk.közl.ktgtérítése</t>
  </si>
  <si>
    <t>köztiszt étk hozzájárulása</t>
  </si>
  <si>
    <t>közalk étk. Hozzájárulása</t>
  </si>
  <si>
    <t>nyomtatvány</t>
  </si>
  <si>
    <t>textilia</t>
  </si>
  <si>
    <t>tisztitószer</t>
  </si>
  <si>
    <t>bérleti és lizing díj</t>
  </si>
  <si>
    <t>posta ktg</t>
  </si>
  <si>
    <t>rovarírtás</t>
  </si>
  <si>
    <t>különf adók díjak</t>
  </si>
  <si>
    <t>egyéb pézbeni jut.</t>
  </si>
  <si>
    <t>Önk. Egy., DSE támogatás</t>
  </si>
  <si>
    <t>többc kist társ</t>
  </si>
  <si>
    <t>Összesen:</t>
  </si>
  <si>
    <t>mük.célu. Átad. Váll.</t>
  </si>
  <si>
    <t>kifizetetlen számlák</t>
  </si>
  <si>
    <t>kistérség</t>
  </si>
  <si>
    <t>Működési kiadások összesen:</t>
  </si>
  <si>
    <t>Rendszeres személyi jutt. összesen:</t>
  </si>
  <si>
    <t>Teljes munkaidőben fogl. összesen:</t>
  </si>
  <si>
    <t>Bér összesen:</t>
  </si>
  <si>
    <t>Járulékok összesen:</t>
  </si>
  <si>
    <t>Támogatás összesen:</t>
  </si>
  <si>
    <t>Dologi kiadások összesen:</t>
  </si>
  <si>
    <t>összesen:</t>
  </si>
  <si>
    <t>Kiadások összesen:</t>
  </si>
  <si>
    <t>KEOP 7.1.2.0 - szennyvíz (Tolna)</t>
  </si>
  <si>
    <t>KEOP 7.1.1.1 - hulladék (Paks)</t>
  </si>
  <si>
    <t>karbantartás kis javítás</t>
  </si>
  <si>
    <t>Temetési segély, köztemetés</t>
  </si>
  <si>
    <t>LEADER  hit visszafiz</t>
  </si>
  <si>
    <t>tény</t>
  </si>
  <si>
    <t>egyéb pénz. Jut. - köztemetés</t>
  </si>
  <si>
    <t>I. mód.</t>
  </si>
  <si>
    <t>LEADER Falunapi rend.</t>
  </si>
  <si>
    <t>körjegyzőség</t>
  </si>
  <si>
    <t xml:space="preserve">     </t>
  </si>
  <si>
    <t>KEOP</t>
  </si>
  <si>
    <t>egyéb juttatás / ker. kieg./</t>
  </si>
  <si>
    <t>egyéb juttatás (Kafetéria)</t>
  </si>
  <si>
    <t>rendsz szoc. segély</t>
  </si>
  <si>
    <t xml:space="preserve"> összesen:</t>
  </si>
  <si>
    <t>Folyóirat /Gerjeni hírek/</t>
  </si>
  <si>
    <t>karb tart anyag + szerszámok beszerzése</t>
  </si>
  <si>
    <t>Kamatkiadások szla. vez. Díj, bizt. Díj. Tagdíj</t>
  </si>
  <si>
    <t xml:space="preserve">bursa </t>
  </si>
  <si>
    <t>önk. hoz.étk + norm étk tám</t>
  </si>
  <si>
    <t>Köztisztviselők alapilletménye Polgármester</t>
  </si>
  <si>
    <t>jub jut.</t>
  </si>
  <si>
    <t>egyéb ktg tér Polgármester</t>
  </si>
  <si>
    <t>áfa, START áfa,</t>
  </si>
  <si>
    <t>Mezővíz</t>
  </si>
  <si>
    <t>háztartásoknak kamatmentes kölcsön</t>
  </si>
  <si>
    <t>szerszámok, üzemeltetési anyagok</t>
  </si>
  <si>
    <t>üzemorvosi szolgálat, egyéb szolg.</t>
  </si>
  <si>
    <t>Közalkalamzottak , közhaszn.illetmény</t>
  </si>
  <si>
    <t>család támogatás</t>
  </si>
  <si>
    <t>Gerjeni Napköziotthonos Konyha támogatás</t>
  </si>
  <si>
    <t>ügyelet, stb tám</t>
  </si>
  <si>
    <t>előző évi norm tám vissza</t>
  </si>
  <si>
    <t>Egyéb szolgáltatás</t>
  </si>
  <si>
    <t>reklám propaganda</t>
  </si>
  <si>
    <t>Közüzemi díjak</t>
  </si>
  <si>
    <t>egyéb szolg.  Informatikai</t>
  </si>
  <si>
    <t>Informatikai beszerzés</t>
  </si>
  <si>
    <t>egyéb szolgáltatás</t>
  </si>
  <si>
    <t>egyéb dologi</t>
  </si>
  <si>
    <t>Szakmai anyagok</t>
  </si>
  <si>
    <t>üzemeltetési anyagok</t>
  </si>
  <si>
    <t xml:space="preserve"> egyéb kommunikációs szolgáltatás, karb.</t>
  </si>
  <si>
    <t>Karbantartás, kis javítások</t>
  </si>
  <si>
    <t>lak.fen. tart. tám.egyéb tám</t>
  </si>
  <si>
    <t>állam házt. Megelőlegezés vissza fiz.</t>
  </si>
  <si>
    <t>építmény, ingatlan felújítás , vásárlás beszerzés</t>
  </si>
  <si>
    <t>egyéb tárgyi eszk létesítés</t>
  </si>
  <si>
    <t>beruh.ált. forg.adó</t>
  </si>
  <si>
    <t>- áram díj</t>
  </si>
  <si>
    <t>- gáz díj</t>
  </si>
  <si>
    <t>-vízdíj</t>
  </si>
  <si>
    <t>- szemét szállítás</t>
  </si>
  <si>
    <t>közhaszn ill</t>
  </si>
  <si>
    <t>ingatlanok felújítása</t>
  </si>
  <si>
    <t>top pályázat</t>
  </si>
  <si>
    <t>gép berend vás komp javítás</t>
  </si>
  <si>
    <t>kútfúrás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</si>
</sst>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10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41" fontId="1" fillId="0" borderId="1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1" fontId="3" fillId="0" borderId="16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41" fontId="1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41" fontId="3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8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41" fontId="1" fillId="0" borderId="16" xfId="0" applyNumberFormat="1" applyFont="1" applyBorder="1" applyAlignment="1">
      <alignment horizontal="right" vertical="center" wrapText="1"/>
    </xf>
    <xf numFmtId="41" fontId="3" fillId="0" borderId="18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9" fillId="0" borderId="25" xfId="0" applyFont="1" applyBorder="1" applyAlignment="1">
      <alignment/>
    </xf>
    <xf numFmtId="0" fontId="3" fillId="0" borderId="18" xfId="0" applyFont="1" applyBorder="1" applyAlignment="1">
      <alignment wrapText="1"/>
    </xf>
    <xf numFmtId="41" fontId="1" fillId="0" borderId="10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>
      <alignment horizontal="right" vertical="center" wrapText="1"/>
    </xf>
    <xf numFmtId="41" fontId="1" fillId="33" borderId="10" xfId="0" applyNumberFormat="1" applyFont="1" applyFill="1" applyBorder="1" applyAlignment="1">
      <alignment horizontal="right" vertical="center" wrapText="1"/>
    </xf>
    <xf numFmtId="41" fontId="3" fillId="33" borderId="13" xfId="0" applyNumberFormat="1" applyFont="1" applyFill="1" applyBorder="1" applyAlignment="1">
      <alignment horizontal="right" vertical="center" wrapText="1"/>
    </xf>
    <xf numFmtId="41" fontId="1" fillId="33" borderId="12" xfId="0" applyNumberFormat="1" applyFont="1" applyFill="1" applyBorder="1" applyAlignment="1">
      <alignment horizontal="right" vertical="center" wrapText="1"/>
    </xf>
    <xf numFmtId="41" fontId="1" fillId="33" borderId="17" xfId="0" applyNumberFormat="1" applyFont="1" applyFill="1" applyBorder="1" applyAlignment="1">
      <alignment horizontal="right" vertical="center" wrapText="1"/>
    </xf>
    <xf numFmtId="41" fontId="1" fillId="33" borderId="18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41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view="pageLayout" workbookViewId="0" topLeftCell="A1">
      <selection activeCell="D1" sqref="D1:G1"/>
    </sheetView>
  </sheetViews>
  <sheetFormatPr defaultColWidth="9.00390625" defaultRowHeight="12.75"/>
  <cols>
    <col min="1" max="1" width="11.00390625" style="21" customWidth="1"/>
    <col min="2" max="2" width="45.7109375" style="13" customWidth="1"/>
    <col min="3" max="3" width="0.85546875" style="10" customWidth="1"/>
    <col min="4" max="4" width="18.140625" style="10" hidden="1" customWidth="1"/>
    <col min="5" max="5" width="17.140625" style="10" customWidth="1"/>
    <col min="6" max="6" width="18.140625" style="10" customWidth="1"/>
    <col min="7" max="7" width="17.00390625" style="10" customWidth="1"/>
    <col min="8" max="8" width="0.9921875" style="10" customWidth="1"/>
    <col min="9" max="9" width="16.7109375" style="10" customWidth="1"/>
    <col min="10" max="11" width="0.13671875" style="10" customWidth="1"/>
    <col min="12" max="16" width="9.00390625" style="10" customWidth="1"/>
    <col min="17" max="16384" width="9.00390625" style="1" customWidth="1"/>
  </cols>
  <sheetData>
    <row r="1" spans="1:16" s="3" customFormat="1" ht="29.25" customHeight="1" thickBot="1">
      <c r="A1" s="75" t="s">
        <v>20</v>
      </c>
      <c r="B1" s="76" t="s">
        <v>0</v>
      </c>
      <c r="C1" s="77"/>
      <c r="D1" s="105">
        <v>2017</v>
      </c>
      <c r="E1" s="106"/>
      <c r="F1" s="106"/>
      <c r="G1" s="107"/>
      <c r="H1" s="77"/>
      <c r="I1" s="105">
        <v>2018</v>
      </c>
      <c r="J1" s="108"/>
      <c r="K1" s="9"/>
      <c r="L1" s="9"/>
      <c r="M1" s="9"/>
      <c r="N1" s="9"/>
      <c r="O1" s="9"/>
      <c r="P1" s="9"/>
    </row>
    <row r="2" spans="1:16" s="3" customFormat="1" ht="15.75">
      <c r="A2" s="72"/>
      <c r="B2" s="73"/>
      <c r="C2" s="36"/>
      <c r="D2" s="78" t="s">
        <v>21</v>
      </c>
      <c r="E2" s="74" t="s">
        <v>55</v>
      </c>
      <c r="F2" s="74"/>
      <c r="G2" s="74" t="s">
        <v>53</v>
      </c>
      <c r="H2" s="36"/>
      <c r="I2" s="78" t="s">
        <v>21</v>
      </c>
      <c r="J2" s="74"/>
      <c r="K2" s="9"/>
      <c r="L2" s="9"/>
      <c r="M2" s="9"/>
      <c r="N2" s="9"/>
      <c r="O2" s="9"/>
      <c r="P2" s="9"/>
    </row>
    <row r="3" spans="1:10" ht="15">
      <c r="A3" s="55"/>
      <c r="B3" s="19" t="s">
        <v>69</v>
      </c>
      <c r="C3" s="33"/>
      <c r="D3" s="33">
        <v>5000000</v>
      </c>
      <c r="E3" s="33">
        <v>5000000</v>
      </c>
      <c r="F3" s="33">
        <v>6100000</v>
      </c>
      <c r="G3" s="33">
        <v>6094412</v>
      </c>
      <c r="H3" s="33"/>
      <c r="I3" s="33">
        <v>6100000</v>
      </c>
      <c r="J3" s="33"/>
    </row>
    <row r="4" spans="1:10" ht="15">
      <c r="A4" s="55"/>
      <c r="B4" s="19" t="s">
        <v>77</v>
      </c>
      <c r="C4" s="1"/>
      <c r="D4" s="33">
        <v>30000000</v>
      </c>
      <c r="E4" s="33">
        <v>30000000</v>
      </c>
      <c r="F4" s="33">
        <v>23200000</v>
      </c>
      <c r="G4" s="33">
        <v>23038072</v>
      </c>
      <c r="H4" s="33"/>
      <c r="I4" s="33">
        <v>10000000</v>
      </c>
      <c r="J4" s="33"/>
    </row>
    <row r="5" spans="1:10" ht="15.75" thickBot="1">
      <c r="A5" s="56"/>
      <c r="B5" s="49" t="s">
        <v>102</v>
      </c>
      <c r="C5" s="40"/>
      <c r="D5" s="38"/>
      <c r="E5" s="38"/>
      <c r="F5" s="38"/>
      <c r="G5" s="38"/>
      <c r="H5" s="38"/>
      <c r="I5" s="38">
        <v>11000000</v>
      </c>
      <c r="J5" s="38"/>
    </row>
    <row r="6" spans="1:16" s="3" customFormat="1" ht="24.75" customHeight="1" thickBot="1">
      <c r="A6" s="57"/>
      <c r="B6" s="81" t="s">
        <v>40</v>
      </c>
      <c r="C6" s="37"/>
      <c r="D6" s="37">
        <v>35000000</v>
      </c>
      <c r="E6" s="37">
        <v>35000000</v>
      </c>
      <c r="F6" s="37">
        <v>29300000</v>
      </c>
      <c r="G6" s="37">
        <v>29132484</v>
      </c>
      <c r="H6" s="37"/>
      <c r="I6" s="37">
        <v>27100000</v>
      </c>
      <c r="J6" s="37">
        <f>SUM(J3:J5)</f>
        <v>0</v>
      </c>
      <c r="K6" s="85"/>
      <c r="L6" s="9"/>
      <c r="M6" s="9"/>
      <c r="N6" s="9"/>
      <c r="O6" s="9"/>
      <c r="P6" s="9"/>
    </row>
    <row r="7" spans="1:16" s="3" customFormat="1" ht="6" customHeight="1">
      <c r="A7" s="58"/>
      <c r="B7" s="35"/>
      <c r="C7" s="36"/>
      <c r="D7" s="36"/>
      <c r="E7" s="36"/>
      <c r="F7" s="36"/>
      <c r="G7" s="36"/>
      <c r="H7" s="36"/>
      <c r="I7" s="36"/>
      <c r="J7" s="36"/>
      <c r="K7" s="9"/>
      <c r="L7" s="9"/>
      <c r="M7" s="9"/>
      <c r="N7" s="9"/>
      <c r="O7" s="9"/>
      <c r="P7" s="9"/>
    </row>
    <row r="8" spans="1:10" ht="15" customHeight="1" hidden="1">
      <c r="A8" s="55"/>
      <c r="C8" s="1"/>
      <c r="D8" s="33"/>
      <c r="E8" s="33"/>
      <c r="F8" s="33"/>
      <c r="G8" s="33"/>
      <c r="H8" s="33"/>
      <c r="I8" s="33"/>
      <c r="J8" s="33"/>
    </row>
    <row r="9" spans="1:10" ht="15" customHeight="1" hidden="1">
      <c r="A9" s="55"/>
      <c r="C9" s="33"/>
      <c r="D9" s="33"/>
      <c r="E9" s="33">
        <v>3000000</v>
      </c>
      <c r="F9" s="33"/>
      <c r="G9" s="33"/>
      <c r="H9" s="33"/>
      <c r="I9" s="33"/>
      <c r="J9" s="33"/>
    </row>
    <row r="10" spans="1:10" ht="15">
      <c r="A10" s="55"/>
      <c r="B10" s="19" t="s">
        <v>70</v>
      </c>
      <c r="C10" s="1"/>
      <c r="D10" s="33"/>
      <c r="E10" s="33"/>
      <c r="F10" s="33"/>
      <c r="G10" s="33"/>
      <c r="H10" s="33"/>
      <c r="I10" s="33"/>
      <c r="J10" s="33"/>
    </row>
    <row r="11" spans="1:10" ht="15.75" thickBot="1">
      <c r="A11" s="56"/>
      <c r="B11" s="39" t="s">
        <v>60</v>
      </c>
      <c r="C11" s="40"/>
      <c r="D11" s="38">
        <v>3000000</v>
      </c>
      <c r="E11" s="38">
        <v>3000000</v>
      </c>
      <c r="F11" s="38">
        <v>2610000</v>
      </c>
      <c r="G11" s="38">
        <v>2524123</v>
      </c>
      <c r="H11" s="38"/>
      <c r="I11" s="38">
        <v>2000000</v>
      </c>
      <c r="J11" s="38"/>
    </row>
    <row r="12" spans="1:10" ht="15.75" thickBot="1">
      <c r="A12" s="59"/>
      <c r="B12" s="43" t="s">
        <v>63</v>
      </c>
      <c r="C12" s="50"/>
      <c r="D12" s="50">
        <v>3000000</v>
      </c>
      <c r="E12" s="50">
        <v>3000000</v>
      </c>
      <c r="F12" s="50">
        <v>2610000</v>
      </c>
      <c r="G12" s="50">
        <v>2524123</v>
      </c>
      <c r="H12" s="50">
        <f>SUM(H10:H11)</f>
        <v>0</v>
      </c>
      <c r="I12" s="50">
        <v>2000000</v>
      </c>
      <c r="J12" s="50"/>
    </row>
    <row r="13" spans="1:10" ht="6" customHeight="1">
      <c r="A13" s="60"/>
      <c r="B13" s="35"/>
      <c r="C13" s="5"/>
      <c r="D13" s="5"/>
      <c r="E13" s="5"/>
      <c r="F13" s="5"/>
      <c r="G13" s="5"/>
      <c r="H13" s="5"/>
      <c r="I13" s="5"/>
      <c r="J13" s="5"/>
    </row>
    <row r="14" spans="1:10" ht="15" customHeight="1" hidden="1">
      <c r="A14" s="55"/>
      <c r="C14" s="1"/>
      <c r="D14" s="33"/>
      <c r="E14" s="33"/>
      <c r="F14" s="33"/>
      <c r="G14" s="33"/>
      <c r="H14" s="33"/>
      <c r="I14" s="33"/>
      <c r="J14" s="33"/>
    </row>
    <row r="15" spans="1:10" ht="15" customHeight="1" hidden="1">
      <c r="A15" s="55"/>
      <c r="C15" s="1"/>
      <c r="D15" s="33"/>
      <c r="E15" s="33">
        <v>200000</v>
      </c>
      <c r="F15" s="33"/>
      <c r="G15" s="33"/>
      <c r="H15" s="33"/>
      <c r="I15" s="33"/>
      <c r="J15" s="33"/>
    </row>
    <row r="16" spans="1:16" s="2" customFormat="1" ht="15" customHeight="1" hidden="1">
      <c r="A16" s="61"/>
      <c r="B16" s="16"/>
      <c r="D16" s="33"/>
      <c r="E16" s="33">
        <v>200000</v>
      </c>
      <c r="F16" s="33"/>
      <c r="G16" s="33"/>
      <c r="H16" s="33"/>
      <c r="I16" s="33"/>
      <c r="J16" s="33"/>
      <c r="K16" s="11"/>
      <c r="L16" s="11"/>
      <c r="M16" s="11"/>
      <c r="N16" s="11"/>
      <c r="O16" s="11"/>
      <c r="P16" s="11"/>
    </row>
    <row r="17" spans="1:10" ht="15.75" customHeight="1" hidden="1" thickBot="1">
      <c r="A17" s="56"/>
      <c r="B17" s="39"/>
      <c r="C17" s="38"/>
      <c r="D17" s="38"/>
      <c r="E17" s="38">
        <v>400000</v>
      </c>
      <c r="F17" s="38"/>
      <c r="G17" s="38"/>
      <c r="H17" s="38"/>
      <c r="I17" s="38"/>
      <c r="J17" s="38"/>
    </row>
    <row r="18" spans="1:16" s="5" customFormat="1" ht="15" customHeight="1" hidden="1">
      <c r="A18" s="60"/>
      <c r="B18" s="18" t="s">
        <v>1</v>
      </c>
      <c r="C18" s="42"/>
      <c r="D18" s="42"/>
      <c r="E18" s="42"/>
      <c r="F18" s="42"/>
      <c r="G18" s="42"/>
      <c r="H18" s="42"/>
      <c r="I18" s="42"/>
      <c r="J18" s="42"/>
      <c r="K18" s="10"/>
      <c r="L18" s="10"/>
      <c r="M18" s="10"/>
      <c r="N18" s="10"/>
      <c r="O18" s="10"/>
      <c r="P18" s="10"/>
    </row>
    <row r="19" spans="1:10" ht="15" customHeight="1" hidden="1">
      <c r="A19" s="55"/>
      <c r="B19" s="13" t="s">
        <v>22</v>
      </c>
      <c r="C19" s="1"/>
      <c r="D19" s="1"/>
      <c r="E19" s="1"/>
      <c r="F19" s="42"/>
      <c r="G19" s="42"/>
      <c r="H19" s="1"/>
      <c r="I19" s="1"/>
      <c r="J19" s="1"/>
    </row>
    <row r="20" spans="1:10" ht="15" customHeight="1" hidden="1">
      <c r="A20" s="55"/>
      <c r="B20" s="13" t="s">
        <v>23</v>
      </c>
      <c r="C20" s="1"/>
      <c r="D20" s="42"/>
      <c r="E20" s="42"/>
      <c r="F20" s="42"/>
      <c r="G20" s="42"/>
      <c r="H20" s="42"/>
      <c r="I20" s="42"/>
      <c r="J20" s="42"/>
    </row>
    <row r="21" spans="1:10" ht="15" customHeight="1" hidden="1">
      <c r="A21" s="55"/>
      <c r="B21" s="13" t="s">
        <v>24</v>
      </c>
      <c r="C21" s="1"/>
      <c r="D21" s="42"/>
      <c r="E21" s="42"/>
      <c r="F21" s="42"/>
      <c r="G21" s="42"/>
      <c r="H21" s="42"/>
      <c r="I21" s="42"/>
      <c r="J21" s="42"/>
    </row>
    <row r="22" spans="1:10" ht="15" customHeight="1">
      <c r="A22" s="55"/>
      <c r="B22" s="13" t="s">
        <v>22</v>
      </c>
      <c r="C22" s="1"/>
      <c r="D22" s="42"/>
      <c r="E22" s="42"/>
      <c r="F22" s="42"/>
      <c r="G22" s="42"/>
      <c r="H22" s="42"/>
      <c r="I22" s="42"/>
      <c r="J22" s="42"/>
    </row>
    <row r="23" spans="1:10" ht="15">
      <c r="A23" s="55"/>
      <c r="B23" s="19" t="s">
        <v>71</v>
      </c>
      <c r="C23" s="1"/>
      <c r="D23" s="42">
        <v>200000</v>
      </c>
      <c r="E23" s="42">
        <v>200000</v>
      </c>
      <c r="F23" s="42"/>
      <c r="G23" s="42"/>
      <c r="H23" s="42"/>
      <c r="I23" s="42">
        <v>200000</v>
      </c>
      <c r="J23" s="42"/>
    </row>
    <row r="24" spans="1:10" ht="15.75" thickBot="1">
      <c r="A24" s="56"/>
      <c r="B24" s="39" t="s">
        <v>61</v>
      </c>
      <c r="C24" s="38"/>
      <c r="D24" s="38">
        <v>200000</v>
      </c>
      <c r="E24" s="38">
        <v>200000</v>
      </c>
      <c r="F24" s="38"/>
      <c r="G24" s="38"/>
      <c r="H24" s="38"/>
      <c r="I24" s="38">
        <v>200000</v>
      </c>
      <c r="J24" s="38"/>
    </row>
    <row r="25" spans="1:16" s="8" customFormat="1" ht="16.5" thickBot="1">
      <c r="A25" s="63"/>
      <c r="B25" s="43" t="s">
        <v>63</v>
      </c>
      <c r="C25" s="50"/>
      <c r="D25" s="50">
        <v>400000</v>
      </c>
      <c r="E25" s="50">
        <v>400000</v>
      </c>
      <c r="F25" s="50"/>
      <c r="G25" s="50"/>
      <c r="H25" s="50">
        <f>SUM(H22:H24)</f>
        <v>0</v>
      </c>
      <c r="I25" s="50">
        <v>400000</v>
      </c>
      <c r="J25" s="50">
        <f>SUM(J20:J24)</f>
        <v>0</v>
      </c>
      <c r="K25" s="85"/>
      <c r="L25" s="11"/>
      <c r="M25" s="11"/>
      <c r="N25" s="11"/>
      <c r="O25" s="11"/>
      <c r="P25" s="11"/>
    </row>
    <row r="26" spans="1:16" s="3" customFormat="1" ht="33" customHeight="1" thickBot="1">
      <c r="A26" s="23"/>
      <c r="B26" s="53"/>
      <c r="C26" s="44"/>
      <c r="D26" s="44"/>
      <c r="E26" s="44"/>
      <c r="F26" s="44"/>
      <c r="G26" s="44"/>
      <c r="H26" s="44" t="e">
        <f>SUM(H12,#REF!,H25)</f>
        <v>#REF!</v>
      </c>
      <c r="I26" s="44"/>
      <c r="J26" s="44" t="e">
        <f>SUM(J12,#REF!,J25)</f>
        <v>#REF!</v>
      </c>
      <c r="K26" s="9"/>
      <c r="L26" s="9"/>
      <c r="M26" s="9"/>
      <c r="N26" s="9"/>
      <c r="O26" s="9"/>
      <c r="P26" s="9"/>
    </row>
    <row r="27" spans="1:16" s="3" customFormat="1" ht="19.5" customHeight="1" thickBot="1">
      <c r="A27" s="23"/>
      <c r="B27" s="53" t="s">
        <v>41</v>
      </c>
      <c r="C27" s="44"/>
      <c r="D27" s="44">
        <v>38400000</v>
      </c>
      <c r="E27" s="44">
        <v>38400000</v>
      </c>
      <c r="F27" s="44">
        <v>31910000</v>
      </c>
      <c r="G27" s="44">
        <v>31656607</v>
      </c>
      <c r="H27" s="44" t="e">
        <f>SUM(H6,H26,H12)</f>
        <v>#REF!</v>
      </c>
      <c r="I27" s="44">
        <v>29500000</v>
      </c>
      <c r="J27" s="44" t="e">
        <f>SUM(J6,J26,J12)</f>
        <v>#REF!</v>
      </c>
      <c r="K27" s="85"/>
      <c r="L27" s="9"/>
      <c r="M27" s="9"/>
      <c r="N27" s="9"/>
      <c r="O27" s="9"/>
      <c r="P27" s="9"/>
    </row>
    <row r="28" spans="1:11" ht="16.5" thickBot="1">
      <c r="A28" s="65"/>
      <c r="B28" s="20"/>
      <c r="C28" s="51"/>
      <c r="D28" s="51"/>
      <c r="E28" s="51"/>
      <c r="F28" s="51"/>
      <c r="G28" s="51"/>
      <c r="H28" s="51" t="e">
        <f>SUM(#REF!)</f>
        <v>#REF!</v>
      </c>
      <c r="I28" s="51"/>
      <c r="J28" s="51" t="e">
        <f>SUM(#REF!)</f>
        <v>#REF!</v>
      </c>
      <c r="K28" s="85"/>
    </row>
    <row r="29" spans="1:16" s="6" customFormat="1" ht="16.5" thickBot="1">
      <c r="A29" s="22"/>
      <c r="B29" s="53" t="s">
        <v>63</v>
      </c>
      <c r="C29" s="44"/>
      <c r="D29" s="44">
        <v>38400000</v>
      </c>
      <c r="E29" s="44">
        <v>38400000</v>
      </c>
      <c r="F29" s="44">
        <v>31910000</v>
      </c>
      <c r="G29" s="44">
        <v>31656607</v>
      </c>
      <c r="H29" s="44" t="e">
        <f>SUM(H27,H28)</f>
        <v>#REF!</v>
      </c>
      <c r="I29" s="44">
        <v>29500000</v>
      </c>
      <c r="J29" s="44" t="e">
        <f>SUM(J27,J28)</f>
        <v>#REF!</v>
      </c>
      <c r="K29" s="85"/>
      <c r="L29" s="12"/>
      <c r="M29" s="12"/>
      <c r="N29" s="12"/>
      <c r="O29" s="12"/>
      <c r="P29" s="12"/>
    </row>
    <row r="30" spans="1:16" s="54" customFormat="1" ht="6" customHeight="1">
      <c r="A30" s="89"/>
      <c r="B30" s="90"/>
      <c r="C30" s="84"/>
      <c r="D30" s="84"/>
      <c r="E30" s="84"/>
      <c r="F30" s="84"/>
      <c r="G30" s="84"/>
      <c r="H30" s="84"/>
      <c r="I30" s="84"/>
      <c r="J30" s="84"/>
      <c r="K30" s="12"/>
      <c r="L30" s="12"/>
      <c r="M30" s="12"/>
      <c r="N30" s="12"/>
      <c r="O30" s="12"/>
      <c r="P30" s="12"/>
    </row>
    <row r="31" spans="1:16" s="5" customFormat="1" ht="15" customHeight="1">
      <c r="A31" s="60"/>
      <c r="B31" s="18" t="s">
        <v>2</v>
      </c>
      <c r="C31" s="42"/>
      <c r="D31" s="42">
        <v>2700000</v>
      </c>
      <c r="E31" s="42">
        <v>2700000</v>
      </c>
      <c r="F31" s="42">
        <v>5100000</v>
      </c>
      <c r="G31" s="42">
        <v>5070960</v>
      </c>
      <c r="H31" s="42"/>
      <c r="I31" s="42">
        <v>1000000</v>
      </c>
      <c r="J31" s="42"/>
      <c r="K31" s="10"/>
      <c r="L31" s="10"/>
      <c r="M31" s="10"/>
      <c r="N31" s="10"/>
      <c r="O31" s="10"/>
      <c r="P31" s="10"/>
    </row>
    <row r="32" spans="1:16" s="4" customFormat="1" ht="15.75" thickBot="1">
      <c r="A32" s="55"/>
      <c r="B32" s="13" t="s">
        <v>3</v>
      </c>
      <c r="C32" s="1"/>
      <c r="D32" s="42"/>
      <c r="E32" s="42"/>
      <c r="F32" s="42"/>
      <c r="G32" s="42"/>
      <c r="H32" s="42"/>
      <c r="I32" s="42"/>
      <c r="J32" s="42"/>
      <c r="K32" s="10"/>
      <c r="L32" s="10"/>
      <c r="M32" s="10"/>
      <c r="N32" s="10"/>
      <c r="O32" s="10"/>
      <c r="P32" s="10"/>
    </row>
    <row r="33" spans="1:16" s="7" customFormat="1" ht="18.75" thickBot="1">
      <c r="A33" s="23"/>
      <c r="B33" s="20" t="s">
        <v>63</v>
      </c>
      <c r="C33" s="51"/>
      <c r="D33" s="51">
        <v>2700000</v>
      </c>
      <c r="E33" s="51">
        <v>2700000</v>
      </c>
      <c r="F33" s="51">
        <v>5100000</v>
      </c>
      <c r="G33" s="51">
        <v>5070960</v>
      </c>
      <c r="H33" s="51">
        <f>SUM(H31:H32)</f>
        <v>0</v>
      </c>
      <c r="I33" s="51">
        <v>1000000</v>
      </c>
      <c r="J33" s="51">
        <f>SUM(J31:J32)</f>
        <v>0</v>
      </c>
      <c r="K33" s="85"/>
      <c r="L33" s="32"/>
      <c r="M33" s="32"/>
      <c r="N33" s="32"/>
      <c r="O33" s="32"/>
      <c r="P33" s="32"/>
    </row>
    <row r="34" spans="1:16" s="5" customFormat="1" ht="21" customHeight="1" thickBot="1">
      <c r="A34" s="65"/>
      <c r="B34" s="47" t="s">
        <v>42</v>
      </c>
      <c r="C34" s="44"/>
      <c r="D34" s="44">
        <v>41100000</v>
      </c>
      <c r="E34" s="44">
        <v>41100000</v>
      </c>
      <c r="F34" s="44">
        <v>37010000</v>
      </c>
      <c r="G34" s="44">
        <v>36727567</v>
      </c>
      <c r="H34" s="44" t="e">
        <f>SUM(H29,H33)</f>
        <v>#REF!</v>
      </c>
      <c r="I34" s="44">
        <v>30500000</v>
      </c>
      <c r="J34" s="44" t="e">
        <f>SUM(J29,J33)</f>
        <v>#REF!</v>
      </c>
      <c r="K34" s="85"/>
      <c r="L34" s="10"/>
      <c r="M34" s="10"/>
      <c r="N34" s="10"/>
      <c r="O34" s="10"/>
      <c r="P34" s="10"/>
    </row>
    <row r="35" spans="1:16" s="5" customFormat="1" ht="8.25" customHeight="1">
      <c r="A35" s="60"/>
      <c r="B35" s="31"/>
      <c r="K35" s="10"/>
      <c r="L35" s="10"/>
      <c r="M35" s="10"/>
      <c r="N35" s="10"/>
      <c r="O35" s="10"/>
      <c r="P35" s="10"/>
    </row>
    <row r="36" spans="1:10" ht="15.75" thickBot="1">
      <c r="A36" s="55"/>
      <c r="B36" s="13" t="s">
        <v>4</v>
      </c>
      <c r="C36" s="33"/>
      <c r="D36" s="33">
        <v>11000000</v>
      </c>
      <c r="E36" s="33">
        <v>11000000</v>
      </c>
      <c r="F36" s="33">
        <v>10825584</v>
      </c>
      <c r="G36" s="33">
        <v>6981504</v>
      </c>
      <c r="H36" s="33"/>
      <c r="I36" s="33">
        <v>8000000</v>
      </c>
      <c r="J36" s="33"/>
    </row>
    <row r="37" spans="1:10" ht="15" customHeight="1" hidden="1">
      <c r="A37" s="55"/>
      <c r="B37" s="13" t="s">
        <v>48</v>
      </c>
      <c r="C37" s="1"/>
      <c r="D37" s="33"/>
      <c r="E37" s="33"/>
      <c r="F37" s="33"/>
      <c r="G37" s="33"/>
      <c r="H37" s="33"/>
      <c r="I37" s="33"/>
      <c r="J37" s="33"/>
    </row>
    <row r="38" spans="2:10" ht="15" customHeight="1" hidden="1">
      <c r="B38" s="13" t="s">
        <v>49</v>
      </c>
      <c r="C38" s="1"/>
      <c r="D38" s="33"/>
      <c r="E38" s="33">
        <v>13158301</v>
      </c>
      <c r="F38" s="33"/>
      <c r="G38" s="33"/>
      <c r="H38" s="33"/>
      <c r="I38" s="33"/>
      <c r="J38" s="33"/>
    </row>
    <row r="39" spans="1:16" s="25" customFormat="1" ht="15.75" thickBot="1">
      <c r="A39" s="65"/>
      <c r="B39" s="20"/>
      <c r="C39" s="51"/>
      <c r="D39" s="51"/>
      <c r="E39" s="51"/>
      <c r="F39" s="51"/>
      <c r="G39" s="51"/>
      <c r="H39" s="51">
        <f>SUM(H36:H38)</f>
        <v>0</v>
      </c>
      <c r="I39" s="51"/>
      <c r="J39" s="51">
        <f>SUM(J36:J38)</f>
        <v>0</v>
      </c>
      <c r="K39" s="10"/>
      <c r="L39" s="10"/>
      <c r="M39" s="10"/>
      <c r="N39" s="10"/>
      <c r="O39" s="10"/>
      <c r="P39" s="10"/>
    </row>
    <row r="40" spans="1:16" s="7" customFormat="1" ht="24" customHeight="1" thickBot="1">
      <c r="A40" s="23"/>
      <c r="B40" s="47" t="s">
        <v>43</v>
      </c>
      <c r="C40" s="44"/>
      <c r="D40" s="44">
        <v>11000000</v>
      </c>
      <c r="E40" s="44">
        <v>11000000</v>
      </c>
      <c r="F40" s="44">
        <v>10825584</v>
      </c>
      <c r="G40" s="44">
        <v>6981504</v>
      </c>
      <c r="H40" s="44">
        <f>SUM(H39)</f>
        <v>0</v>
      </c>
      <c r="I40" s="44">
        <v>8000000</v>
      </c>
      <c r="J40" s="44">
        <f>SUM(J39)</f>
        <v>0</v>
      </c>
      <c r="K40" s="85"/>
      <c r="L40" s="32"/>
      <c r="M40" s="32"/>
      <c r="N40" s="32"/>
      <c r="O40" s="32"/>
      <c r="P40" s="32"/>
    </row>
    <row r="41" spans="1:16" s="34" customFormat="1" ht="7.5" customHeight="1">
      <c r="A41" s="66"/>
      <c r="B41" s="46"/>
      <c r="C41" s="45"/>
      <c r="D41" s="45"/>
      <c r="E41" s="45"/>
      <c r="F41" s="45"/>
      <c r="G41" s="45"/>
      <c r="H41" s="45"/>
      <c r="I41" s="45"/>
      <c r="J41" s="45"/>
      <c r="K41" s="85"/>
      <c r="L41" s="32"/>
      <c r="M41" s="32"/>
      <c r="N41" s="32"/>
      <c r="O41" s="32"/>
      <c r="P41" s="32"/>
    </row>
    <row r="42" spans="1:16" s="5" customFormat="1" ht="15">
      <c r="A42" s="60"/>
      <c r="B42" s="18"/>
      <c r="C42" s="33"/>
      <c r="D42" s="33"/>
      <c r="E42" s="33"/>
      <c r="F42" s="33"/>
      <c r="G42" s="33"/>
      <c r="H42" s="33"/>
      <c r="I42" s="33"/>
      <c r="J42" s="33"/>
      <c r="K42" s="10"/>
      <c r="L42" s="10"/>
      <c r="M42" s="10"/>
      <c r="N42" s="10"/>
      <c r="O42" s="10"/>
      <c r="P42" s="10"/>
    </row>
    <row r="43" spans="1:10" ht="15">
      <c r="A43" s="55"/>
      <c r="B43" s="13" t="s">
        <v>5</v>
      </c>
      <c r="C43" s="1"/>
      <c r="D43" s="33"/>
      <c r="E43" s="33"/>
      <c r="F43" s="33"/>
      <c r="G43" s="33"/>
      <c r="H43" s="33"/>
      <c r="I43" s="33">
        <v>50000</v>
      </c>
      <c r="J43" s="33"/>
    </row>
    <row r="44" spans="1:10" ht="15">
      <c r="A44" s="55"/>
      <c r="B44" s="13" t="s">
        <v>6</v>
      </c>
      <c r="C44" s="1"/>
      <c r="D44" s="33">
        <v>700000</v>
      </c>
      <c r="E44" s="33">
        <v>700000</v>
      </c>
      <c r="F44" s="33"/>
      <c r="G44" s="33"/>
      <c r="H44" s="33"/>
      <c r="I44" s="33">
        <v>1000000</v>
      </c>
      <c r="J44" s="33"/>
    </row>
    <row r="45" spans="1:10" ht="15" customHeight="1" hidden="1">
      <c r="A45" s="55"/>
      <c r="B45" s="13" t="s">
        <v>25</v>
      </c>
      <c r="C45" s="1"/>
      <c r="D45" s="33"/>
      <c r="E45" s="33">
        <v>25958301</v>
      </c>
      <c r="F45" s="33"/>
      <c r="G45" s="33"/>
      <c r="H45" s="33"/>
      <c r="I45" s="33"/>
      <c r="J45" s="33"/>
    </row>
    <row r="46" spans="1:10" ht="15">
      <c r="A46" s="55"/>
      <c r="B46" s="13" t="s">
        <v>7</v>
      </c>
      <c r="C46" s="1"/>
      <c r="D46" s="33"/>
      <c r="E46" s="33"/>
      <c r="F46" s="33"/>
      <c r="G46" s="33"/>
      <c r="H46" s="33"/>
      <c r="I46" s="33"/>
      <c r="J46" s="33"/>
    </row>
    <row r="47" spans="1:10" ht="15">
      <c r="A47" s="55"/>
      <c r="B47" s="19" t="s">
        <v>64</v>
      </c>
      <c r="C47" s="1"/>
      <c r="D47" s="33"/>
      <c r="E47" s="33"/>
      <c r="F47" s="33"/>
      <c r="G47" s="33"/>
      <c r="H47" s="33"/>
      <c r="I47" s="33">
        <v>1000000</v>
      </c>
      <c r="J47" s="33"/>
    </row>
    <row r="48" spans="1:10" ht="15">
      <c r="A48" s="55"/>
      <c r="B48" s="13" t="s">
        <v>8</v>
      </c>
      <c r="C48" s="1"/>
      <c r="D48" s="33"/>
      <c r="E48" s="33"/>
      <c r="F48" s="33"/>
      <c r="G48" s="33"/>
      <c r="H48" s="33"/>
      <c r="I48" s="33"/>
      <c r="J48" s="33"/>
    </row>
    <row r="49" spans="1:10" ht="15" customHeight="1" hidden="1">
      <c r="A49" s="55"/>
      <c r="B49" s="13" t="s">
        <v>9</v>
      </c>
      <c r="C49" s="1"/>
      <c r="D49" s="33"/>
      <c r="E49" s="33">
        <v>1000000</v>
      </c>
      <c r="F49" s="33"/>
      <c r="G49" s="33"/>
      <c r="H49" s="33"/>
      <c r="I49" s="33"/>
      <c r="J49" s="33"/>
    </row>
    <row r="50" spans="1:16" s="4" customFormat="1" ht="15">
      <c r="A50" s="64"/>
      <c r="B50" s="17" t="s">
        <v>10</v>
      </c>
      <c r="C50" s="1"/>
      <c r="D50" s="33">
        <v>13158301</v>
      </c>
      <c r="E50" s="33">
        <v>13158301</v>
      </c>
      <c r="F50" s="33"/>
      <c r="G50" s="33"/>
      <c r="H50" s="33"/>
      <c r="I50" s="33">
        <v>7000000</v>
      </c>
      <c r="J50" s="33"/>
      <c r="K50" s="10"/>
      <c r="L50" s="10"/>
      <c r="M50" s="10"/>
      <c r="N50" s="10"/>
      <c r="O50" s="10"/>
      <c r="P50" s="10"/>
    </row>
    <row r="51" spans="1:10" ht="15" customHeight="1" hidden="1">
      <c r="A51" s="55"/>
      <c r="B51" s="13" t="s">
        <v>11</v>
      </c>
      <c r="C51" s="1"/>
      <c r="D51" s="33"/>
      <c r="E51" s="33"/>
      <c r="F51" s="33"/>
      <c r="G51" s="33"/>
      <c r="H51" s="33"/>
      <c r="I51" s="33"/>
      <c r="J51" s="33"/>
    </row>
    <row r="52" spans="1:16" s="5" customFormat="1" ht="15" customHeight="1" hidden="1">
      <c r="A52" s="60"/>
      <c r="B52" s="18" t="s">
        <v>12</v>
      </c>
      <c r="C52" s="1"/>
      <c r="D52" s="33"/>
      <c r="E52" s="33"/>
      <c r="F52" s="33"/>
      <c r="G52" s="33"/>
      <c r="H52" s="33"/>
      <c r="I52" s="33"/>
      <c r="J52" s="33"/>
      <c r="K52" s="10"/>
      <c r="L52" s="10"/>
      <c r="M52" s="10"/>
      <c r="N52" s="10"/>
      <c r="O52" s="10"/>
      <c r="P52" s="10"/>
    </row>
    <row r="53" spans="1:10" ht="15">
      <c r="A53" s="55"/>
      <c r="B53" s="13" t="s">
        <v>13</v>
      </c>
      <c r="C53" s="1"/>
      <c r="D53" s="33"/>
      <c r="E53" s="33"/>
      <c r="F53" s="33"/>
      <c r="G53" s="33"/>
      <c r="H53" s="33"/>
      <c r="I53" s="33"/>
      <c r="J53" s="33"/>
    </row>
    <row r="54" spans="1:10" ht="15" customHeight="1" hidden="1">
      <c r="A54" s="55"/>
      <c r="B54" s="13" t="s">
        <v>14</v>
      </c>
      <c r="C54" s="1"/>
      <c r="D54" s="33"/>
      <c r="E54" s="33"/>
      <c r="F54" s="33"/>
      <c r="G54" s="33"/>
      <c r="H54" s="33"/>
      <c r="I54" s="33"/>
      <c r="J54" s="33"/>
    </row>
    <row r="55" spans="1:10" ht="15">
      <c r="A55" s="55"/>
      <c r="B55" s="19" t="s">
        <v>83</v>
      </c>
      <c r="C55" s="1"/>
      <c r="D55" s="33">
        <v>400000</v>
      </c>
      <c r="E55" s="33">
        <v>400000</v>
      </c>
      <c r="F55" s="33">
        <v>100000</v>
      </c>
      <c r="G55" s="33">
        <v>74000</v>
      </c>
      <c r="H55" s="33"/>
      <c r="I55" s="33">
        <v>400000</v>
      </c>
      <c r="J55" s="33"/>
    </row>
    <row r="56" spans="1:10" ht="15">
      <c r="A56" s="55"/>
      <c r="B56" s="19" t="s">
        <v>65</v>
      </c>
      <c r="C56" s="1"/>
      <c r="D56" s="33">
        <v>1000000</v>
      </c>
      <c r="E56" s="33">
        <v>1000000</v>
      </c>
      <c r="F56" s="33"/>
      <c r="G56" s="33"/>
      <c r="H56" s="33"/>
      <c r="I56" s="33"/>
      <c r="J56" s="33"/>
    </row>
    <row r="57" spans="1:10" ht="15">
      <c r="A57" s="55"/>
      <c r="B57" s="19" t="s">
        <v>75</v>
      </c>
      <c r="C57" s="1"/>
      <c r="D57" s="33">
        <v>700000</v>
      </c>
      <c r="E57" s="33">
        <v>700000</v>
      </c>
      <c r="F57" s="33"/>
      <c r="G57" s="33"/>
      <c r="H57" s="33"/>
      <c r="I57" s="33"/>
      <c r="J57" s="33"/>
    </row>
    <row r="58" spans="1:10" ht="15">
      <c r="A58" s="55"/>
      <c r="B58" s="13" t="s">
        <v>26</v>
      </c>
      <c r="C58" s="1"/>
      <c r="D58" s="33"/>
      <c r="E58" s="33"/>
      <c r="F58" s="33"/>
      <c r="G58" s="33"/>
      <c r="H58" s="33"/>
      <c r="I58" s="33">
        <v>100000</v>
      </c>
      <c r="J58" s="33"/>
    </row>
    <row r="59" spans="1:10" ht="15">
      <c r="A59" s="55"/>
      <c r="B59" s="13" t="s">
        <v>27</v>
      </c>
      <c r="C59" s="1"/>
      <c r="D59" s="33"/>
      <c r="E59" s="33"/>
      <c r="F59" s="33"/>
      <c r="G59" s="33"/>
      <c r="H59" s="33"/>
      <c r="I59" s="33">
        <v>1600000</v>
      </c>
      <c r="J59" s="33"/>
    </row>
    <row r="60" spans="1:10" ht="15">
      <c r="A60" s="55"/>
      <c r="B60" s="19" t="s">
        <v>82</v>
      </c>
      <c r="C60" s="1"/>
      <c r="D60" s="33">
        <v>10700000</v>
      </c>
      <c r="E60" s="33">
        <v>10700000</v>
      </c>
      <c r="F60" s="33"/>
      <c r="G60" s="33"/>
      <c r="H60" s="33"/>
      <c r="I60" s="33">
        <v>4000000</v>
      </c>
      <c r="J60" s="33"/>
    </row>
    <row r="61" spans="1:10" ht="15.75" thickBot="1">
      <c r="A61" s="56"/>
      <c r="B61" s="49"/>
      <c r="C61" s="38"/>
      <c r="D61" s="38"/>
      <c r="E61" s="38"/>
      <c r="F61" s="38"/>
      <c r="G61" s="38"/>
      <c r="H61" s="38"/>
      <c r="I61" s="38"/>
      <c r="J61" s="38"/>
    </row>
    <row r="62" spans="1:16" s="2" customFormat="1" ht="16.5" thickBot="1">
      <c r="A62" s="67"/>
      <c r="B62" s="20" t="s">
        <v>63</v>
      </c>
      <c r="C62" s="51"/>
      <c r="D62" s="51">
        <v>25958301</v>
      </c>
      <c r="E62" s="51">
        <v>25958301</v>
      </c>
      <c r="F62" s="51">
        <v>100000</v>
      </c>
      <c r="G62" s="51">
        <v>74000</v>
      </c>
      <c r="H62" s="51">
        <f>SUM(H42:H61)</f>
        <v>0</v>
      </c>
      <c r="I62" s="51">
        <v>15150000</v>
      </c>
      <c r="J62" s="51">
        <f>SUM(J42:J61)</f>
        <v>0</v>
      </c>
      <c r="K62" s="85"/>
      <c r="L62" s="11"/>
      <c r="M62" s="11"/>
      <c r="N62" s="11"/>
      <c r="O62" s="11"/>
      <c r="P62" s="11"/>
    </row>
    <row r="63" spans="1:16" s="2" customFormat="1" ht="6" customHeight="1">
      <c r="A63" s="68"/>
      <c r="B63" s="48"/>
      <c r="C63" s="24"/>
      <c r="D63" s="24"/>
      <c r="E63" s="101"/>
      <c r="F63" s="24"/>
      <c r="G63" s="24"/>
      <c r="H63" s="24"/>
      <c r="I63" s="24"/>
      <c r="J63" s="24"/>
      <c r="K63" s="11"/>
      <c r="L63" s="11"/>
      <c r="M63" s="11"/>
      <c r="N63" s="11"/>
      <c r="O63" s="11"/>
      <c r="P63" s="11"/>
    </row>
    <row r="64" spans="1:10" ht="15">
      <c r="A64" s="55"/>
      <c r="B64" s="19" t="s">
        <v>89</v>
      </c>
      <c r="C64" s="33"/>
      <c r="D64" s="33"/>
      <c r="E64" s="33"/>
      <c r="F64" s="33">
        <v>1000000</v>
      </c>
      <c r="G64" s="33">
        <v>910693</v>
      </c>
      <c r="H64" s="33"/>
      <c r="I64" s="33">
        <v>1000000</v>
      </c>
      <c r="J64" s="33"/>
    </row>
    <row r="65" spans="1:10" ht="15">
      <c r="A65" s="55"/>
      <c r="B65" s="19" t="s">
        <v>90</v>
      </c>
      <c r="C65" s="1"/>
      <c r="D65" s="33"/>
      <c r="E65" s="33"/>
      <c r="F65" s="33">
        <v>7700000</v>
      </c>
      <c r="G65" s="33">
        <v>7310354</v>
      </c>
      <c r="H65" s="33"/>
      <c r="I65" s="33">
        <v>2000000</v>
      </c>
      <c r="J65" s="33"/>
    </row>
    <row r="66" spans="1:10" ht="15">
      <c r="A66" s="55"/>
      <c r="B66" s="19" t="s">
        <v>91</v>
      </c>
      <c r="C66" s="1"/>
      <c r="D66" s="33">
        <v>1000000</v>
      </c>
      <c r="E66" s="33">
        <v>1000000</v>
      </c>
      <c r="F66" s="33">
        <v>1500000</v>
      </c>
      <c r="G66" s="33">
        <v>1475633</v>
      </c>
      <c r="H66" s="33"/>
      <c r="I66" s="33">
        <v>1600000</v>
      </c>
      <c r="J66" s="33"/>
    </row>
    <row r="67" spans="1:10" ht="15" customHeight="1" hidden="1">
      <c r="A67" s="55"/>
      <c r="B67" s="13" t="s">
        <v>28</v>
      </c>
      <c r="C67" s="1"/>
      <c r="D67" s="33"/>
      <c r="E67" s="33"/>
      <c r="F67" s="33"/>
      <c r="G67" s="33"/>
      <c r="H67" s="33"/>
      <c r="I67" s="33"/>
      <c r="J67" s="33"/>
    </row>
    <row r="68" spans="1:10" ht="15" customHeight="1" hidden="1">
      <c r="A68" s="55"/>
      <c r="B68" s="13" t="s">
        <v>15</v>
      </c>
      <c r="C68" s="1"/>
      <c r="D68" s="33"/>
      <c r="E68" s="33">
        <v>7000000</v>
      </c>
      <c r="F68" s="33"/>
      <c r="G68" s="33"/>
      <c r="H68" s="33"/>
      <c r="I68" s="33"/>
      <c r="J68" s="33"/>
    </row>
    <row r="69" spans="1:10" ht="15" customHeight="1" hidden="1">
      <c r="A69" s="55"/>
      <c r="B69" s="13" t="s">
        <v>16</v>
      </c>
      <c r="C69" s="1"/>
      <c r="D69" s="33"/>
      <c r="E69" s="33"/>
      <c r="F69" s="33"/>
      <c r="G69" s="33"/>
      <c r="H69" s="33"/>
      <c r="I69" s="33"/>
      <c r="J69" s="33"/>
    </row>
    <row r="70" spans="1:10" ht="15">
      <c r="A70" s="55"/>
      <c r="B70" s="19" t="s">
        <v>84</v>
      </c>
      <c r="C70" s="1"/>
      <c r="D70" s="33">
        <v>7000000</v>
      </c>
      <c r="E70" s="33">
        <v>7000000</v>
      </c>
      <c r="F70" s="33">
        <v>10100000</v>
      </c>
      <c r="G70" s="87">
        <v>10021417</v>
      </c>
      <c r="H70" s="33"/>
      <c r="I70" s="33">
        <v>15000000</v>
      </c>
      <c r="J70" s="33"/>
    </row>
    <row r="71" spans="1:10" ht="15">
      <c r="A71" s="55"/>
      <c r="B71" s="103" t="s">
        <v>99</v>
      </c>
      <c r="C71" s="1"/>
      <c r="D71" s="33"/>
      <c r="E71" s="33"/>
      <c r="F71" s="33"/>
      <c r="G71" s="104"/>
      <c r="H71" s="33"/>
      <c r="I71" s="33">
        <v>4000000</v>
      </c>
      <c r="J71" s="33"/>
    </row>
    <row r="72" spans="1:10" ht="15">
      <c r="A72" s="55"/>
      <c r="B72" s="103" t="s">
        <v>98</v>
      </c>
      <c r="C72" s="1"/>
      <c r="D72" s="33"/>
      <c r="E72" s="33"/>
      <c r="F72" s="33"/>
      <c r="G72" s="104"/>
      <c r="H72" s="33"/>
      <c r="I72" s="33">
        <v>6000000</v>
      </c>
      <c r="J72" s="33"/>
    </row>
    <row r="73" spans="1:10" ht="15">
      <c r="A73" s="55"/>
      <c r="B73" s="103" t="s">
        <v>100</v>
      </c>
      <c r="C73" s="1"/>
      <c r="D73" s="33"/>
      <c r="E73" s="33"/>
      <c r="F73" s="33"/>
      <c r="G73" s="87"/>
      <c r="H73" s="33"/>
      <c r="I73" s="33">
        <v>3000000</v>
      </c>
      <c r="J73" s="33"/>
    </row>
    <row r="74" spans="1:10" ht="15">
      <c r="A74" s="55"/>
      <c r="B74" s="103" t="s">
        <v>101</v>
      </c>
      <c r="C74" s="1"/>
      <c r="D74" s="33"/>
      <c r="E74" s="33"/>
      <c r="F74" s="33"/>
      <c r="G74" s="104"/>
      <c r="H74" s="33"/>
      <c r="I74" s="33">
        <v>2000000</v>
      </c>
      <c r="J74" s="33"/>
    </row>
    <row r="75" spans="1:10" ht="15">
      <c r="A75" s="55"/>
      <c r="B75" s="19" t="s">
        <v>92</v>
      </c>
      <c r="C75" s="1"/>
      <c r="D75" s="33"/>
      <c r="E75" s="33"/>
      <c r="F75" s="33">
        <v>2500000</v>
      </c>
      <c r="G75" s="33">
        <v>1674299</v>
      </c>
      <c r="H75" s="33"/>
      <c r="I75" s="33">
        <v>2600000</v>
      </c>
      <c r="J75" s="33"/>
    </row>
    <row r="76" spans="1:10" ht="15">
      <c r="A76" s="55"/>
      <c r="B76" s="19"/>
      <c r="C76" s="1"/>
      <c r="D76" s="33"/>
      <c r="E76" s="33"/>
      <c r="F76" s="33"/>
      <c r="G76" s="33"/>
      <c r="H76" s="33"/>
      <c r="I76" s="33"/>
      <c r="J76" s="33"/>
    </row>
    <row r="77" spans="1:10" ht="15" customHeight="1" hidden="1">
      <c r="A77" s="55"/>
      <c r="B77" s="13" t="s">
        <v>50</v>
      </c>
      <c r="C77" s="1"/>
      <c r="D77" s="33"/>
      <c r="E77" s="33"/>
      <c r="F77" s="33"/>
      <c r="G77" s="33"/>
      <c r="H77" s="33"/>
      <c r="I77" s="33"/>
      <c r="J77" s="33"/>
    </row>
    <row r="78" spans="1:10" ht="15">
      <c r="A78" s="55"/>
      <c r="B78" s="19" t="s">
        <v>88</v>
      </c>
      <c r="C78" s="1"/>
      <c r="D78" s="33"/>
      <c r="E78" s="33"/>
      <c r="F78" s="33">
        <v>846</v>
      </c>
      <c r="G78" s="33">
        <v>62</v>
      </c>
      <c r="H78" s="33"/>
      <c r="I78" s="33"/>
      <c r="J78" s="33"/>
    </row>
    <row r="79" spans="1:10" ht="15">
      <c r="A79" s="55"/>
      <c r="B79" s="13" t="s">
        <v>29</v>
      </c>
      <c r="C79" s="1"/>
      <c r="D79" s="33"/>
      <c r="E79" s="33"/>
      <c r="F79" s="33"/>
      <c r="G79" s="33"/>
      <c r="H79" s="33"/>
      <c r="I79" s="33">
        <v>500000</v>
      </c>
      <c r="J79" s="33"/>
    </row>
    <row r="80" spans="1:10" ht="15">
      <c r="A80" s="55"/>
      <c r="B80" s="13" t="s">
        <v>30</v>
      </c>
      <c r="C80" s="1"/>
      <c r="D80" s="33"/>
      <c r="E80" s="33"/>
      <c r="F80" s="33"/>
      <c r="G80" s="33"/>
      <c r="H80" s="33"/>
      <c r="I80" s="33">
        <v>100000</v>
      </c>
      <c r="J80" s="33"/>
    </row>
    <row r="81" spans="1:10" ht="15">
      <c r="A81" s="55"/>
      <c r="B81" s="19" t="s">
        <v>85</v>
      </c>
      <c r="C81" s="1"/>
      <c r="D81" s="33">
        <v>2000000</v>
      </c>
      <c r="E81" s="33">
        <v>2000000</v>
      </c>
      <c r="F81" s="33">
        <v>1158301</v>
      </c>
      <c r="G81" s="33">
        <v>821897</v>
      </c>
      <c r="H81" s="33"/>
      <c r="I81" s="33"/>
      <c r="J81" s="33"/>
    </row>
    <row r="82" spans="1:10" ht="15" customHeight="1" hidden="1">
      <c r="A82" s="55"/>
      <c r="B82" s="13" t="s">
        <v>59</v>
      </c>
      <c r="C82" s="1"/>
      <c r="D82" s="33"/>
      <c r="E82" s="33"/>
      <c r="F82" s="33"/>
      <c r="G82" s="33"/>
      <c r="H82" s="33"/>
      <c r="I82" s="33"/>
      <c r="J82" s="33"/>
    </row>
    <row r="83" spans="1:10" ht="15">
      <c r="A83" s="55"/>
      <c r="B83" s="19" t="s">
        <v>87</v>
      </c>
      <c r="C83" s="1"/>
      <c r="D83" s="33"/>
      <c r="E83" s="33"/>
      <c r="F83" s="33">
        <v>10934000</v>
      </c>
      <c r="G83" s="33">
        <v>10226452</v>
      </c>
      <c r="H83" s="33"/>
      <c r="I83" s="33"/>
      <c r="J83" s="33"/>
    </row>
    <row r="84" spans="1:10" ht="15.75" thickBot="1">
      <c r="A84" s="56"/>
      <c r="B84" s="49" t="s">
        <v>76</v>
      </c>
      <c r="C84" s="38"/>
      <c r="D84" s="38"/>
      <c r="E84" s="38"/>
      <c r="F84" s="38"/>
      <c r="G84" s="38"/>
      <c r="H84" s="38"/>
      <c r="I84" s="38"/>
      <c r="J84" s="38"/>
    </row>
    <row r="85" spans="1:16" s="2" customFormat="1" ht="16.5" thickBot="1">
      <c r="A85" s="22"/>
      <c r="B85" s="20" t="s">
        <v>63</v>
      </c>
      <c r="C85" s="51"/>
      <c r="D85" s="51">
        <v>10000000</v>
      </c>
      <c r="E85" s="51">
        <v>10000000</v>
      </c>
      <c r="F85" s="51">
        <v>34893147</v>
      </c>
      <c r="G85" s="51">
        <v>32440807</v>
      </c>
      <c r="H85" s="51">
        <f>SUM(H64:H84)</f>
        <v>0</v>
      </c>
      <c r="I85" s="51">
        <v>33800000</v>
      </c>
      <c r="J85" s="51">
        <f>SUM(J64:J84)</f>
        <v>0</v>
      </c>
      <c r="K85" s="85"/>
      <c r="L85" s="11"/>
      <c r="M85" s="11"/>
      <c r="N85" s="11"/>
      <c r="O85" s="11"/>
      <c r="P85" s="11"/>
    </row>
    <row r="86" spans="1:16" s="2" customFormat="1" ht="6" customHeight="1">
      <c r="A86" s="69"/>
      <c r="B86" s="48"/>
      <c r="C86" s="24"/>
      <c r="D86" s="24"/>
      <c r="E86" s="24"/>
      <c r="F86" s="24"/>
      <c r="G86" s="24"/>
      <c r="H86" s="24"/>
      <c r="I86" s="24"/>
      <c r="J86" s="24"/>
      <c r="K86" s="11"/>
      <c r="L86" s="11"/>
      <c r="M86" s="11"/>
      <c r="N86" s="11"/>
      <c r="O86" s="11"/>
      <c r="P86" s="11"/>
    </row>
    <row r="87" spans="1:10" ht="15">
      <c r="A87" s="55"/>
      <c r="B87" s="13" t="s">
        <v>17</v>
      </c>
      <c r="C87" s="33"/>
      <c r="D87" s="91">
        <v>6000000</v>
      </c>
      <c r="E87" s="91">
        <v>6000000</v>
      </c>
      <c r="F87" s="33">
        <v>7000000</v>
      </c>
      <c r="G87" s="33">
        <v>6909192</v>
      </c>
      <c r="H87" s="33"/>
      <c r="I87" s="91">
        <v>8000000</v>
      </c>
      <c r="J87" s="33"/>
    </row>
    <row r="88" spans="1:10" ht="15">
      <c r="A88" s="55"/>
      <c r="B88" s="13" t="s">
        <v>18</v>
      </c>
      <c r="C88" s="1"/>
      <c r="D88" s="91">
        <v>1000000</v>
      </c>
      <c r="E88" s="91">
        <v>1000000</v>
      </c>
      <c r="F88" s="33"/>
      <c r="G88" s="33"/>
      <c r="H88" s="33"/>
      <c r="I88" s="91"/>
      <c r="J88" s="33"/>
    </row>
    <row r="89" spans="1:10" ht="15" customHeight="1" hidden="1">
      <c r="A89" s="55"/>
      <c r="C89" s="1"/>
      <c r="D89" s="33"/>
      <c r="E89" s="33"/>
      <c r="F89" s="33"/>
      <c r="G89" s="33"/>
      <c r="H89" s="33"/>
      <c r="I89" s="33"/>
      <c r="J89" s="33"/>
    </row>
    <row r="90" spans="1:10" ht="15.75" thickBot="1">
      <c r="A90" s="56"/>
      <c r="B90" s="39"/>
      <c r="C90" s="38"/>
      <c r="D90" s="38"/>
      <c r="E90" s="38"/>
      <c r="F90" s="38"/>
      <c r="G90" s="38"/>
      <c r="H90" s="38"/>
      <c r="I90" s="38"/>
      <c r="J90" s="38"/>
    </row>
    <row r="91" spans="1:11" ht="16.5" thickBot="1">
      <c r="A91" s="65"/>
      <c r="B91" s="20" t="s">
        <v>63</v>
      </c>
      <c r="C91" s="51"/>
      <c r="D91" s="51">
        <v>7000000</v>
      </c>
      <c r="E91" s="51">
        <v>7000000</v>
      </c>
      <c r="F91" s="51">
        <v>7000000</v>
      </c>
      <c r="G91" s="51">
        <v>6909192</v>
      </c>
      <c r="H91" s="51">
        <f>SUM(H87:H90)</f>
        <v>0</v>
      </c>
      <c r="I91" s="51">
        <v>8000000</v>
      </c>
      <c r="J91" s="51">
        <f>SUM(J87:J90)</f>
        <v>0</v>
      </c>
      <c r="K91" s="85"/>
    </row>
    <row r="92" spans="1:10" ht="6" customHeight="1">
      <c r="A92" s="60"/>
      <c r="B92" s="35"/>
      <c r="C92" s="5"/>
      <c r="D92" s="5"/>
      <c r="E92" s="102"/>
      <c r="F92" s="5"/>
      <c r="G92" s="5"/>
      <c r="H92" s="5"/>
      <c r="I92" s="5"/>
      <c r="J92" s="5"/>
    </row>
    <row r="93" spans="1:10" ht="15" customHeight="1" hidden="1">
      <c r="A93" s="55">
        <v>57223</v>
      </c>
      <c r="B93" s="13" t="s">
        <v>31</v>
      </c>
      <c r="C93" s="1"/>
      <c r="D93" s="42"/>
      <c r="E93" s="42">
        <v>5000000</v>
      </c>
      <c r="F93" s="42"/>
      <c r="G93" s="42"/>
      <c r="H93" s="42"/>
      <c r="I93" s="42"/>
      <c r="J93" s="42"/>
    </row>
    <row r="94" spans="1:10" ht="30">
      <c r="A94" s="55"/>
      <c r="B94" s="19" t="s">
        <v>66</v>
      </c>
      <c r="C94" s="1"/>
      <c r="D94" s="42">
        <v>2000000</v>
      </c>
      <c r="E94" s="42">
        <v>2000000</v>
      </c>
      <c r="F94" s="42">
        <v>500000</v>
      </c>
      <c r="G94" s="42">
        <v>497520</v>
      </c>
      <c r="H94" s="42"/>
      <c r="I94" s="42">
        <v>600000</v>
      </c>
      <c r="J94" s="42"/>
    </row>
    <row r="95" spans="1:10" ht="15.75" thickBot="1">
      <c r="A95" s="56"/>
      <c r="B95" s="39"/>
      <c r="C95" s="38"/>
      <c r="D95" s="38"/>
      <c r="E95" s="38"/>
      <c r="F95" s="38"/>
      <c r="G95" s="38"/>
      <c r="H95" s="38"/>
      <c r="I95" s="38"/>
      <c r="J95" s="38"/>
    </row>
    <row r="96" spans="1:11" ht="16.5" thickBot="1">
      <c r="A96" s="23"/>
      <c r="B96" s="20" t="s">
        <v>63</v>
      </c>
      <c r="C96" s="51"/>
      <c r="D96" s="51">
        <v>2000000</v>
      </c>
      <c r="E96" s="51">
        <v>2000000</v>
      </c>
      <c r="F96" s="51">
        <v>500000</v>
      </c>
      <c r="G96" s="51">
        <v>497520</v>
      </c>
      <c r="H96" s="51">
        <f>SUM(H93:H95)</f>
        <v>0</v>
      </c>
      <c r="I96" s="51">
        <v>600000</v>
      </c>
      <c r="J96" s="51">
        <f>SUM(J93:J95)</f>
        <v>0</v>
      </c>
      <c r="K96" s="85"/>
    </row>
    <row r="97" spans="1:11" ht="6" customHeight="1" thickBot="1">
      <c r="A97" s="58"/>
      <c r="B97" s="35"/>
      <c r="C97" s="5"/>
      <c r="D97" s="5"/>
      <c r="E97" s="102"/>
      <c r="F97" s="5"/>
      <c r="G97" s="5"/>
      <c r="H97" s="5"/>
      <c r="I97" s="5"/>
      <c r="J97" s="5"/>
      <c r="K97" s="85"/>
    </row>
    <row r="98" spans="1:11" ht="15.75" customHeight="1" thickBot="1">
      <c r="A98" s="23"/>
      <c r="B98" s="15" t="s">
        <v>45</v>
      </c>
      <c r="C98" s="44"/>
      <c r="D98" s="44">
        <v>44958301</v>
      </c>
      <c r="E98" s="44">
        <v>44958301</v>
      </c>
      <c r="F98" s="92">
        <v>42493147</v>
      </c>
      <c r="G98" s="94">
        <v>39921519</v>
      </c>
      <c r="H98" s="44"/>
      <c r="I98" s="44">
        <v>57550000</v>
      </c>
      <c r="J98" s="44">
        <f>SUM(J96,J91,J85,J62)</f>
        <v>0</v>
      </c>
      <c r="K98" s="85"/>
    </row>
    <row r="99" spans="1:10" ht="16.5" customHeight="1">
      <c r="A99" s="55"/>
      <c r="B99" s="13" t="s">
        <v>51</v>
      </c>
      <c r="C99" s="1"/>
      <c r="D99" s="33">
        <v>250000</v>
      </c>
      <c r="E99" s="33">
        <v>250000</v>
      </c>
      <c r="F99" s="33"/>
      <c r="G99" s="33"/>
      <c r="H99" s="33"/>
      <c r="I99" s="33"/>
      <c r="J99" s="33"/>
    </row>
    <row r="100" spans="1:10" ht="15" customHeight="1" hidden="1">
      <c r="A100" s="55"/>
      <c r="B100" s="13" t="s">
        <v>54</v>
      </c>
      <c r="C100" s="1"/>
      <c r="D100" s="33"/>
      <c r="E100" s="33"/>
      <c r="F100" s="33"/>
      <c r="G100" s="93"/>
      <c r="H100" s="33"/>
      <c r="I100" s="33"/>
      <c r="J100" s="33"/>
    </row>
    <row r="101" spans="1:10" ht="15">
      <c r="A101" s="55"/>
      <c r="B101" s="19" t="s">
        <v>78</v>
      </c>
      <c r="C101" s="1"/>
      <c r="D101" s="33">
        <v>900000</v>
      </c>
      <c r="E101" s="33">
        <v>900000</v>
      </c>
      <c r="F101" s="33">
        <v>900000</v>
      </c>
      <c r="G101" s="93">
        <v>888000</v>
      </c>
      <c r="H101" s="33"/>
      <c r="I101" s="33">
        <v>1000000</v>
      </c>
      <c r="J101" s="33"/>
    </row>
    <row r="102" spans="1:10" ht="15">
      <c r="A102" s="55"/>
      <c r="B102" s="19" t="s">
        <v>67</v>
      </c>
      <c r="C102" s="1"/>
      <c r="D102" s="33"/>
      <c r="E102" s="33"/>
      <c r="F102" s="33"/>
      <c r="G102" s="33"/>
      <c r="H102" s="33"/>
      <c r="I102" s="33"/>
      <c r="J102" s="33"/>
    </row>
    <row r="103" spans="1:10" ht="15">
      <c r="A103" s="55"/>
      <c r="B103" s="19" t="s">
        <v>93</v>
      </c>
      <c r="C103" s="1"/>
      <c r="D103" s="33">
        <v>250000</v>
      </c>
      <c r="E103" s="33">
        <v>250000</v>
      </c>
      <c r="F103" s="33">
        <v>1000000</v>
      </c>
      <c r="G103" s="33">
        <v>902136</v>
      </c>
      <c r="H103" s="33"/>
      <c r="I103" s="33">
        <v>1000000</v>
      </c>
      <c r="J103" s="33"/>
    </row>
    <row r="104" spans="1:16" s="4" customFormat="1" ht="15">
      <c r="A104" s="64"/>
      <c r="B104" s="82" t="s">
        <v>68</v>
      </c>
      <c r="C104" s="1"/>
      <c r="D104" s="33">
        <v>7000000</v>
      </c>
      <c r="E104" s="33">
        <v>7000000</v>
      </c>
      <c r="F104" s="33"/>
      <c r="G104" s="33"/>
      <c r="H104" s="33"/>
      <c r="I104" s="33"/>
      <c r="J104" s="33"/>
      <c r="K104" s="10"/>
      <c r="L104" s="10"/>
      <c r="M104" s="10"/>
      <c r="N104" s="10"/>
      <c r="O104" s="10"/>
      <c r="P104" s="10"/>
    </row>
    <row r="105" spans="1:10" ht="15.75" thickBot="1">
      <c r="A105" s="55"/>
      <c r="B105" s="13" t="s">
        <v>62</v>
      </c>
      <c r="C105" s="1"/>
      <c r="D105" s="33"/>
      <c r="E105" s="33"/>
      <c r="F105" s="33"/>
      <c r="G105" s="33"/>
      <c r="H105" s="33"/>
      <c r="I105" s="33"/>
      <c r="J105" s="33"/>
    </row>
    <row r="106" spans="1:10" ht="15.75" customHeight="1" hidden="1" thickBot="1">
      <c r="A106" s="56">
        <v>58825</v>
      </c>
      <c r="B106" s="39" t="s">
        <v>32</v>
      </c>
      <c r="C106" s="38"/>
      <c r="D106" s="38"/>
      <c r="E106" s="38">
        <v>3620000</v>
      </c>
      <c r="F106" s="38"/>
      <c r="G106" s="38"/>
      <c r="H106" s="38"/>
      <c r="I106" s="38"/>
      <c r="J106" s="38"/>
    </row>
    <row r="107" spans="1:11" ht="16.5" thickBot="1">
      <c r="A107" s="65"/>
      <c r="B107" s="20" t="s">
        <v>63</v>
      </c>
      <c r="C107" s="51"/>
      <c r="D107" s="51">
        <v>8400000</v>
      </c>
      <c r="E107" s="51">
        <v>8400000</v>
      </c>
      <c r="F107" s="51">
        <v>1900000</v>
      </c>
      <c r="G107" s="51">
        <v>1790136</v>
      </c>
      <c r="H107" s="51">
        <f>SUM(H99:H106)</f>
        <v>0</v>
      </c>
      <c r="I107" s="51">
        <v>2000000</v>
      </c>
      <c r="J107" s="51"/>
      <c r="K107" s="85"/>
    </row>
    <row r="108" spans="1:16" s="24" customFormat="1" ht="6" customHeight="1">
      <c r="A108" s="68"/>
      <c r="B108" s="26"/>
      <c r="K108" s="11"/>
      <c r="L108" s="11"/>
      <c r="M108" s="11"/>
      <c r="N108" s="11"/>
      <c r="O108" s="11"/>
      <c r="P108" s="11"/>
    </row>
    <row r="109" spans="1:11" ht="17.25" customHeight="1">
      <c r="A109" s="55"/>
      <c r="B109" s="13" t="s">
        <v>19</v>
      </c>
      <c r="C109" s="1"/>
      <c r="D109" s="93"/>
      <c r="E109" s="93"/>
      <c r="F109" s="33"/>
      <c r="G109" s="33"/>
      <c r="H109" s="33">
        <v>200</v>
      </c>
      <c r="I109" s="93">
        <v>5600000</v>
      </c>
      <c r="J109" s="33"/>
      <c r="K109" s="85"/>
    </row>
    <row r="110" spans="1:10" ht="15">
      <c r="A110" s="55"/>
      <c r="B110" s="19" t="s">
        <v>81</v>
      </c>
      <c r="C110" s="33"/>
      <c r="D110" s="93">
        <v>5100000</v>
      </c>
      <c r="E110" s="93">
        <v>5100000</v>
      </c>
      <c r="F110" s="33">
        <v>5300000</v>
      </c>
      <c r="G110" s="33">
        <v>5115943</v>
      </c>
      <c r="H110" s="33"/>
      <c r="I110" s="93">
        <v>8000000</v>
      </c>
      <c r="J110" s="33"/>
    </row>
    <row r="111" spans="1:10" ht="15">
      <c r="A111" s="55"/>
      <c r="B111" s="13" t="s">
        <v>34</v>
      </c>
      <c r="C111" s="1"/>
      <c r="D111" s="93"/>
      <c r="E111" s="93">
        <v>700000</v>
      </c>
      <c r="F111" s="33"/>
      <c r="G111" s="33"/>
      <c r="H111" s="33"/>
      <c r="I111" s="93"/>
      <c r="J111" s="33"/>
    </row>
    <row r="112" spans="1:10" ht="15" customHeight="1" hidden="1">
      <c r="A112" s="55"/>
      <c r="B112" s="13" t="s">
        <v>36</v>
      </c>
      <c r="C112" s="1"/>
      <c r="D112" s="93"/>
      <c r="E112" s="93"/>
      <c r="F112" s="33"/>
      <c r="G112" s="33"/>
      <c r="H112" s="33"/>
      <c r="I112" s="93"/>
      <c r="J112" s="33"/>
    </row>
    <row r="113" spans="1:10" ht="15">
      <c r="A113" s="55"/>
      <c r="B113" s="13" t="s">
        <v>33</v>
      </c>
      <c r="C113" s="33"/>
      <c r="D113" s="93">
        <v>5000000</v>
      </c>
      <c r="E113" s="93">
        <v>5000000</v>
      </c>
      <c r="F113" s="33">
        <v>11000000</v>
      </c>
      <c r="G113" s="93">
        <v>10955500</v>
      </c>
      <c r="H113" s="33"/>
      <c r="I113" s="93">
        <v>11000000</v>
      </c>
      <c r="J113" s="33"/>
    </row>
    <row r="114" spans="1:16" s="4" customFormat="1" ht="15">
      <c r="A114" s="60"/>
      <c r="B114" s="98" t="s">
        <v>80</v>
      </c>
      <c r="C114" s="42"/>
      <c r="D114" s="95">
        <v>5000000</v>
      </c>
      <c r="E114" s="95">
        <v>5000000</v>
      </c>
      <c r="F114" s="33">
        <v>6400000</v>
      </c>
      <c r="G114" s="93">
        <v>6373423</v>
      </c>
      <c r="H114" s="42"/>
      <c r="I114" s="95">
        <v>8000000</v>
      </c>
      <c r="J114" s="42"/>
      <c r="K114" s="10"/>
      <c r="L114" s="10"/>
      <c r="M114" s="10"/>
      <c r="N114" s="10"/>
      <c r="O114" s="10"/>
      <c r="P114" s="10"/>
    </row>
    <row r="115" spans="1:16" s="4" customFormat="1" ht="15">
      <c r="A115" s="60"/>
      <c r="B115" s="98" t="s">
        <v>94</v>
      </c>
      <c r="C115" s="42"/>
      <c r="D115" s="95"/>
      <c r="E115" s="95"/>
      <c r="F115" s="33">
        <v>1565154</v>
      </c>
      <c r="G115" s="33">
        <v>1565154</v>
      </c>
      <c r="H115" s="42"/>
      <c r="I115" s="95">
        <v>1652409</v>
      </c>
      <c r="J115" s="42"/>
      <c r="K115" s="10"/>
      <c r="L115" s="10"/>
      <c r="M115" s="10"/>
      <c r="N115" s="10"/>
      <c r="O115" s="10"/>
      <c r="P115" s="10"/>
    </row>
    <row r="116" spans="1:16" s="4" customFormat="1" ht="30.75" thickBot="1">
      <c r="A116" s="56"/>
      <c r="B116" s="49" t="s">
        <v>79</v>
      </c>
      <c r="C116" s="38"/>
      <c r="D116" s="96">
        <v>11150000</v>
      </c>
      <c r="E116" s="96">
        <v>11150000</v>
      </c>
      <c r="F116" s="83">
        <v>16150000</v>
      </c>
      <c r="G116" s="83">
        <v>15983906</v>
      </c>
      <c r="H116" s="38"/>
      <c r="I116" s="96">
        <v>11050000</v>
      </c>
      <c r="J116" s="38"/>
      <c r="K116" s="10"/>
      <c r="L116" s="10"/>
      <c r="M116" s="10"/>
      <c r="N116" s="10"/>
      <c r="O116" s="10"/>
      <c r="P116" s="10"/>
    </row>
    <row r="117" spans="1:16" s="8" customFormat="1" ht="16.5" thickBot="1">
      <c r="A117" s="63"/>
      <c r="B117" s="43" t="s">
        <v>44</v>
      </c>
      <c r="C117" s="50"/>
      <c r="D117" s="50">
        <v>26950000</v>
      </c>
      <c r="E117" s="50">
        <v>26950000</v>
      </c>
      <c r="F117" s="50">
        <v>40415154</v>
      </c>
      <c r="G117" s="50">
        <v>39993926</v>
      </c>
      <c r="H117" s="50">
        <f>SUM(H109:H116)</f>
        <v>200</v>
      </c>
      <c r="I117" s="50">
        <v>45302409</v>
      </c>
      <c r="J117" s="50">
        <f>SUM(J109:J116)</f>
        <v>0</v>
      </c>
      <c r="K117" s="85"/>
      <c r="L117" s="11"/>
      <c r="M117" s="11"/>
      <c r="N117" s="11"/>
      <c r="O117" s="11"/>
      <c r="P117" s="11"/>
    </row>
    <row r="118" spans="6:16" s="14" customFormat="1" ht="7.5" customHeight="1" thickBot="1">
      <c r="F118" s="44"/>
      <c r="G118" s="44"/>
      <c r="K118" s="85"/>
      <c r="L118" s="9"/>
      <c r="M118" s="9"/>
      <c r="N118" s="9"/>
      <c r="O118" s="9"/>
      <c r="P118" s="9"/>
    </row>
    <row r="119" spans="1:16" s="14" customFormat="1" ht="25.5" customHeight="1" thickBot="1">
      <c r="A119" s="23"/>
      <c r="B119" s="80" t="s">
        <v>39</v>
      </c>
      <c r="C119" s="44"/>
      <c r="D119" s="44">
        <v>132408301</v>
      </c>
      <c r="E119" s="44">
        <v>132408301</v>
      </c>
      <c r="F119" s="44">
        <v>132643885</v>
      </c>
      <c r="G119" s="94">
        <v>125414652</v>
      </c>
      <c r="H119" s="44" t="e">
        <f>SUM(H34,H40,H107,H117,H98)</f>
        <v>#REF!</v>
      </c>
      <c r="I119" s="44">
        <v>143352409</v>
      </c>
      <c r="J119" s="44" t="e">
        <f>SUM(J34,J40,J107,J117,J98)</f>
        <v>#REF!</v>
      </c>
      <c r="K119" s="85"/>
      <c r="L119" s="9"/>
      <c r="M119" s="9"/>
      <c r="N119" s="9"/>
      <c r="O119" s="9"/>
      <c r="P119" s="9"/>
    </row>
    <row r="120" spans="1:16" s="30" customFormat="1" ht="16.5" thickBot="1">
      <c r="A120" s="23"/>
      <c r="B120" s="15" t="s">
        <v>35</v>
      </c>
      <c r="C120" s="44"/>
      <c r="D120" s="44"/>
      <c r="E120" s="44"/>
      <c r="F120" s="44"/>
      <c r="G120" s="44"/>
      <c r="H120" s="44" t="e">
        <f>SUM(#REF!)</f>
        <v>#REF!</v>
      </c>
      <c r="I120" s="44"/>
      <c r="J120" s="44" t="e">
        <f>SUM(#REF!)</f>
        <v>#REF!</v>
      </c>
      <c r="K120" s="9"/>
      <c r="L120" s="9"/>
      <c r="M120" s="9"/>
      <c r="N120" s="9"/>
      <c r="O120" s="9"/>
      <c r="P120" s="9"/>
    </row>
    <row r="121" spans="1:16" s="5" customFormat="1" ht="6" customHeight="1">
      <c r="A121" s="60"/>
      <c r="B121" s="18"/>
      <c r="E121" s="102"/>
      <c r="K121" s="10"/>
      <c r="L121" s="10"/>
      <c r="M121" s="10"/>
      <c r="N121" s="10"/>
      <c r="O121" s="10"/>
      <c r="P121" s="10"/>
    </row>
    <row r="122" spans="1:10" ht="30">
      <c r="A122" s="55"/>
      <c r="B122" s="19" t="s">
        <v>95</v>
      </c>
      <c r="C122" s="33"/>
      <c r="D122" s="33">
        <v>10000000</v>
      </c>
      <c r="E122" s="33">
        <v>10000000</v>
      </c>
      <c r="F122" s="33">
        <v>7500000</v>
      </c>
      <c r="G122" s="33">
        <v>7483520</v>
      </c>
      <c r="H122" s="33"/>
      <c r="I122" s="33">
        <v>112205000</v>
      </c>
      <c r="J122" s="33"/>
    </row>
    <row r="123" spans="1:10" ht="15">
      <c r="A123" s="55"/>
      <c r="B123" s="19" t="s">
        <v>96</v>
      </c>
      <c r="C123" s="33"/>
      <c r="D123" s="33"/>
      <c r="E123" s="33"/>
      <c r="F123" s="33">
        <v>11000000</v>
      </c>
      <c r="G123" s="33">
        <v>10634279</v>
      </c>
      <c r="H123" s="33"/>
      <c r="I123" s="33"/>
      <c r="J123" s="33"/>
    </row>
    <row r="124" spans="1:10" ht="15">
      <c r="A124" s="55"/>
      <c r="B124" s="19" t="s">
        <v>97</v>
      </c>
      <c r="C124" s="33"/>
      <c r="D124" s="33"/>
      <c r="E124" s="33"/>
      <c r="F124" s="33">
        <v>4600000</v>
      </c>
      <c r="G124" s="33">
        <v>4351805</v>
      </c>
      <c r="H124" s="33"/>
      <c r="I124" s="33">
        <v>30795000</v>
      </c>
      <c r="J124" s="33"/>
    </row>
    <row r="125" spans="1:10" ht="15">
      <c r="A125" s="55"/>
      <c r="B125" s="79" t="s">
        <v>73</v>
      </c>
      <c r="C125" s="33"/>
      <c r="D125" s="33">
        <v>4500000</v>
      </c>
      <c r="E125" s="33">
        <v>4500000</v>
      </c>
      <c r="F125" s="33"/>
      <c r="G125" s="33"/>
      <c r="H125" s="33"/>
      <c r="I125" s="33"/>
      <c r="J125" s="33"/>
    </row>
    <row r="126" spans="1:10" ht="15">
      <c r="A126" s="55"/>
      <c r="B126" s="79" t="s">
        <v>103</v>
      </c>
      <c r="C126" s="33"/>
      <c r="D126" s="33"/>
      <c r="E126" s="33"/>
      <c r="F126" s="33">
        <v>109863700</v>
      </c>
      <c r="G126" s="33"/>
      <c r="H126" s="33"/>
      <c r="I126" s="33"/>
      <c r="J126" s="33"/>
    </row>
    <row r="127" spans="1:10" ht="15">
      <c r="A127" s="55"/>
      <c r="B127" s="88" t="s">
        <v>86</v>
      </c>
      <c r="C127" s="33"/>
      <c r="D127" s="33">
        <v>8000000</v>
      </c>
      <c r="E127" s="33">
        <v>8000000</v>
      </c>
      <c r="F127" s="33">
        <v>14500000</v>
      </c>
      <c r="G127" s="33">
        <v>14424410</v>
      </c>
      <c r="H127" s="33"/>
      <c r="I127" s="33"/>
      <c r="J127" s="33"/>
    </row>
    <row r="128" spans="1:10" ht="15">
      <c r="A128" s="55"/>
      <c r="B128" s="19" t="s">
        <v>105</v>
      </c>
      <c r="C128" s="33"/>
      <c r="D128" s="33">
        <v>1000000</v>
      </c>
      <c r="E128" s="33">
        <v>1000000</v>
      </c>
      <c r="F128" s="33"/>
      <c r="G128" s="33"/>
      <c r="H128" s="33"/>
      <c r="I128" s="33">
        <v>6000000</v>
      </c>
      <c r="J128" s="33"/>
    </row>
    <row r="129" spans="1:10" ht="15" hidden="1">
      <c r="A129" s="55"/>
      <c r="B129" s="13" t="s">
        <v>56</v>
      </c>
      <c r="C129" s="33"/>
      <c r="D129" s="33"/>
      <c r="E129" s="33"/>
      <c r="F129" s="33"/>
      <c r="G129" s="33"/>
      <c r="H129" s="33"/>
      <c r="I129" s="33"/>
      <c r="J129" s="33"/>
    </row>
    <row r="130" spans="1:10" ht="15">
      <c r="A130" s="55"/>
      <c r="B130" s="19" t="s">
        <v>106</v>
      </c>
      <c r="C130" s="33"/>
      <c r="D130" s="33"/>
      <c r="E130" s="33"/>
      <c r="F130" s="33"/>
      <c r="G130" s="33"/>
      <c r="H130" s="33"/>
      <c r="I130" s="33">
        <v>40000000</v>
      </c>
      <c r="J130" s="33"/>
    </row>
    <row r="131" spans="1:10" ht="15">
      <c r="A131" s="55"/>
      <c r="B131" s="19" t="s">
        <v>104</v>
      </c>
      <c r="C131" s="33"/>
      <c r="D131" s="33"/>
      <c r="E131" s="33"/>
      <c r="F131" s="33"/>
      <c r="G131" s="33"/>
      <c r="H131" s="33"/>
      <c r="I131" s="33">
        <v>46880691</v>
      </c>
      <c r="J131" s="33"/>
    </row>
    <row r="132" spans="1:10" ht="15">
      <c r="A132" s="55"/>
      <c r="B132" s="19" t="s">
        <v>104</v>
      </c>
      <c r="C132" s="1"/>
      <c r="D132" s="33"/>
      <c r="E132" s="33"/>
      <c r="F132" s="33"/>
      <c r="G132" s="33"/>
      <c r="H132" s="33"/>
      <c r="I132" s="33">
        <v>396303967</v>
      </c>
      <c r="J132" s="33"/>
    </row>
    <row r="133" spans="1:10" ht="15.75" thickBot="1">
      <c r="A133" s="56"/>
      <c r="B133" s="49" t="s">
        <v>72</v>
      </c>
      <c r="C133" s="38"/>
      <c r="D133" s="38">
        <v>3620000</v>
      </c>
      <c r="E133" s="38">
        <v>3620000</v>
      </c>
      <c r="F133" s="38">
        <v>4600000</v>
      </c>
      <c r="G133" s="38">
        <v>3894591</v>
      </c>
      <c r="H133" s="38"/>
      <c r="I133" s="38">
        <v>9044139</v>
      </c>
      <c r="J133" s="38"/>
    </row>
    <row r="134" spans="1:11" ht="16.5" thickBot="1">
      <c r="A134" s="65"/>
      <c r="B134" s="20" t="s">
        <v>46</v>
      </c>
      <c r="C134" s="44"/>
      <c r="D134" s="44">
        <v>27120000</v>
      </c>
      <c r="E134" s="44">
        <v>27120000</v>
      </c>
      <c r="F134" s="44">
        <v>152063700</v>
      </c>
      <c r="G134" s="44">
        <v>40788605</v>
      </c>
      <c r="H134" s="44">
        <f>SUM(H122:H133)</f>
        <v>0</v>
      </c>
      <c r="I134" s="44">
        <v>594348106</v>
      </c>
      <c r="J134" s="44">
        <f>SUM(J122:J133)</f>
        <v>0</v>
      </c>
      <c r="K134" s="85"/>
    </row>
    <row r="135" spans="1:10" ht="6" customHeight="1">
      <c r="A135" s="60"/>
      <c r="B135" s="18"/>
      <c r="C135" s="5"/>
      <c r="D135" s="5"/>
      <c r="E135" s="5"/>
      <c r="F135" s="5"/>
      <c r="G135" s="5"/>
      <c r="H135" s="5"/>
      <c r="I135" s="5"/>
      <c r="J135" s="5"/>
    </row>
    <row r="136" spans="1:10" ht="6" customHeight="1" thickBot="1">
      <c r="A136" s="62"/>
      <c r="B136" s="29"/>
      <c r="C136" s="25"/>
      <c r="D136" s="25"/>
      <c r="E136" s="25"/>
      <c r="F136" s="25"/>
      <c r="G136" s="25"/>
      <c r="H136" s="25"/>
      <c r="I136" s="25"/>
      <c r="J136" s="25"/>
    </row>
    <row r="137" spans="1:10" ht="15.75">
      <c r="A137" s="70"/>
      <c r="B137" s="71" t="s">
        <v>74</v>
      </c>
      <c r="C137" s="84"/>
      <c r="D137" s="84"/>
      <c r="E137" s="84"/>
      <c r="F137" s="84">
        <v>2000000</v>
      </c>
      <c r="G137" s="97">
        <v>849690</v>
      </c>
      <c r="H137" s="84"/>
      <c r="I137" s="84">
        <v>500000</v>
      </c>
      <c r="J137" s="84"/>
    </row>
    <row r="138" spans="1:16" s="25" customFormat="1" ht="6" customHeight="1" thickBot="1">
      <c r="A138" s="62"/>
      <c r="B138" s="29"/>
      <c r="K138" s="10"/>
      <c r="L138" s="10"/>
      <c r="M138" s="10"/>
      <c r="N138" s="10"/>
      <c r="O138" s="10"/>
      <c r="P138" s="10"/>
    </row>
    <row r="139" spans="1:16" s="25" customFormat="1" ht="16.5" thickBot="1">
      <c r="A139" s="65"/>
      <c r="B139" s="20" t="s">
        <v>63</v>
      </c>
      <c r="C139" s="44"/>
      <c r="D139" s="44"/>
      <c r="E139" s="44">
        <v>172243455</v>
      </c>
      <c r="F139" s="44">
        <v>286707585</v>
      </c>
      <c r="G139" s="44">
        <v>167052947</v>
      </c>
      <c r="H139" s="44"/>
      <c r="I139" s="44">
        <v>738200515</v>
      </c>
      <c r="J139" s="44"/>
      <c r="K139" s="10"/>
      <c r="L139" s="10"/>
      <c r="M139" s="10"/>
      <c r="N139" s="10"/>
      <c r="O139" s="10"/>
      <c r="P139" s="10"/>
    </row>
    <row r="140" spans="1:16" s="25" customFormat="1" ht="6" customHeight="1">
      <c r="A140" s="60"/>
      <c r="B140" s="18"/>
      <c r="C140" s="5"/>
      <c r="D140" s="5"/>
      <c r="E140" s="5"/>
      <c r="F140" s="5"/>
      <c r="G140" s="5"/>
      <c r="H140" s="5"/>
      <c r="I140" s="5"/>
      <c r="J140" s="5"/>
      <c r="K140" s="10"/>
      <c r="L140" s="10"/>
      <c r="M140" s="10"/>
      <c r="N140" s="10"/>
      <c r="O140" s="10"/>
      <c r="P140" s="10"/>
    </row>
    <row r="141" spans="1:16" s="25" customFormat="1" ht="15.75" hidden="1" thickBot="1">
      <c r="A141" s="56"/>
      <c r="B141" s="39" t="s">
        <v>52</v>
      </c>
      <c r="C141" s="38"/>
      <c r="D141" s="38"/>
      <c r="E141" s="38"/>
      <c r="F141" s="38"/>
      <c r="G141" s="38"/>
      <c r="H141" s="38"/>
      <c r="I141" s="38"/>
      <c r="J141" s="38"/>
      <c r="K141" s="10"/>
      <c r="L141" s="10"/>
      <c r="M141" s="10"/>
      <c r="N141" s="10"/>
      <c r="O141" s="10"/>
      <c r="P141" s="10"/>
    </row>
    <row r="142" spans="1:16" s="25" customFormat="1" ht="15">
      <c r="A142" s="55"/>
      <c r="B142" s="19" t="s">
        <v>37</v>
      </c>
      <c r="C142" s="33"/>
      <c r="D142" s="33"/>
      <c r="E142" s="33"/>
      <c r="F142" s="33"/>
      <c r="G142" s="33"/>
      <c r="H142" s="33"/>
      <c r="I142" s="33"/>
      <c r="J142" s="33"/>
      <c r="K142" s="10"/>
      <c r="L142" s="10"/>
      <c r="M142" s="10"/>
      <c r="N142" s="10"/>
      <c r="O142" s="10"/>
      <c r="P142" s="10"/>
    </row>
    <row r="143" spans="1:16" s="25" customFormat="1" ht="15">
      <c r="A143" s="55"/>
      <c r="B143" s="25" t="s">
        <v>57</v>
      </c>
      <c r="J143" s="33"/>
      <c r="K143" s="10"/>
      <c r="L143" s="10"/>
      <c r="M143" s="10"/>
      <c r="N143" s="10"/>
      <c r="O143" s="10"/>
      <c r="P143" s="10"/>
    </row>
    <row r="144" spans="1:16" s="25" customFormat="1" ht="15.75" thickBot="1">
      <c r="A144" s="56"/>
      <c r="B144" s="49" t="s">
        <v>38</v>
      </c>
      <c r="C144" s="40"/>
      <c r="D144" s="38"/>
      <c r="E144" s="38"/>
      <c r="F144" s="38"/>
      <c r="G144" s="38"/>
      <c r="H144" s="38"/>
      <c r="I144" s="38"/>
      <c r="J144" s="38"/>
      <c r="K144" s="10"/>
      <c r="L144" s="10"/>
      <c r="M144" s="10"/>
      <c r="N144" s="10"/>
      <c r="O144" s="10"/>
      <c r="P144" s="10"/>
    </row>
    <row r="145" spans="1:16" s="25" customFormat="1" ht="15.75" thickBot="1">
      <c r="A145" s="65"/>
      <c r="B145" s="20" t="s">
        <v>46</v>
      </c>
      <c r="C145" s="51"/>
      <c r="D145" s="51"/>
      <c r="E145" s="51"/>
      <c r="F145" s="51"/>
      <c r="G145" s="51"/>
      <c r="H145" s="51">
        <f>SUM(H142:H144)</f>
        <v>0</v>
      </c>
      <c r="I145" s="51"/>
      <c r="J145" s="51">
        <f>SUM(J142:J144)</f>
        <v>0</v>
      </c>
      <c r="K145" s="10"/>
      <c r="L145" s="10"/>
      <c r="M145" s="10"/>
      <c r="N145" s="10"/>
      <c r="O145" s="10"/>
      <c r="P145" s="10"/>
    </row>
    <row r="146" spans="1:16" s="25" customFormat="1" ht="15.75" thickBot="1">
      <c r="A146" s="59"/>
      <c r="B146" s="52"/>
      <c r="C146" s="41"/>
      <c r="D146" s="41"/>
      <c r="E146" s="41"/>
      <c r="F146" s="41"/>
      <c r="G146" s="41"/>
      <c r="H146" s="41"/>
      <c r="I146" s="41"/>
      <c r="J146" s="41"/>
      <c r="K146" s="10"/>
      <c r="L146" s="10"/>
      <c r="M146" s="10"/>
      <c r="N146" s="10"/>
      <c r="O146" s="10"/>
      <c r="P146" s="10"/>
    </row>
    <row r="147" spans="1:16" s="14" customFormat="1" ht="30" customHeight="1" thickBot="1">
      <c r="A147" s="23"/>
      <c r="B147" s="47" t="s">
        <v>47</v>
      </c>
      <c r="C147" s="44"/>
      <c r="D147" s="44">
        <v>159528301</v>
      </c>
      <c r="E147" s="44">
        <v>172243455</v>
      </c>
      <c r="F147" s="44">
        <v>286707585</v>
      </c>
      <c r="G147" s="92">
        <v>167052947</v>
      </c>
      <c r="H147" s="44" t="e">
        <f>SUM(H119,H120,H134,#REF!,H145)</f>
        <v>#REF!</v>
      </c>
      <c r="I147" s="44">
        <v>738200515</v>
      </c>
      <c r="J147" s="44" t="e">
        <f>SUM(J119,J120,J134,#REF!,J145)</f>
        <v>#REF!</v>
      </c>
      <c r="K147" s="86"/>
      <c r="L147" s="9"/>
      <c r="M147" s="9"/>
      <c r="N147" s="9"/>
      <c r="O147" s="9"/>
      <c r="P147" s="9"/>
    </row>
    <row r="148" spans="1:9" ht="15">
      <c r="A148" s="27"/>
      <c r="B148" s="28"/>
      <c r="D148" s="33"/>
      <c r="I148" s="10" t="s">
        <v>58</v>
      </c>
    </row>
    <row r="149" spans="1:4" ht="15.75" thickBot="1">
      <c r="A149" s="27"/>
      <c r="B149" s="28"/>
      <c r="D149" s="38"/>
    </row>
    <row r="150" spans="1:7" ht="15.75" thickBot="1">
      <c r="A150" s="27"/>
      <c r="B150" s="28"/>
      <c r="D150" s="99"/>
      <c r="G150" s="87"/>
    </row>
    <row r="151" spans="1:4" ht="15.75" thickBot="1">
      <c r="A151" s="27"/>
      <c r="B151" s="28"/>
      <c r="D151" s="41"/>
    </row>
    <row r="152" spans="1:4" ht="16.5" thickBot="1">
      <c r="A152" s="27"/>
      <c r="B152" s="28"/>
      <c r="D152" s="44"/>
    </row>
    <row r="153" spans="1:4" ht="15">
      <c r="A153" s="27"/>
      <c r="B153" s="28"/>
      <c r="D153" s="100"/>
    </row>
    <row r="154" spans="1:2" ht="15">
      <c r="A154" s="27"/>
      <c r="B154" s="28"/>
    </row>
    <row r="155" spans="1:2" ht="15">
      <c r="A155" s="27"/>
      <c r="B155" s="28"/>
    </row>
    <row r="156" spans="1:2" ht="15">
      <c r="A156" s="27"/>
      <c r="B156" s="28"/>
    </row>
    <row r="157" spans="1:2" ht="15">
      <c r="A157" s="27"/>
      <c r="B157" s="28"/>
    </row>
    <row r="158" spans="1:2" ht="15">
      <c r="A158" s="27"/>
      <c r="B158" s="28"/>
    </row>
    <row r="159" spans="1:2" ht="15">
      <c r="A159" s="27"/>
      <c r="B159" s="28"/>
    </row>
    <row r="160" spans="1:2" ht="15">
      <c r="A160" s="27"/>
      <c r="B160" s="28"/>
    </row>
    <row r="161" spans="1:2" ht="15">
      <c r="A161" s="27"/>
      <c r="B161" s="28"/>
    </row>
    <row r="162" spans="1:2" ht="15">
      <c r="A162" s="27"/>
      <c r="B162" s="28"/>
    </row>
    <row r="163" spans="1:2" ht="15">
      <c r="A163" s="27"/>
      <c r="B163" s="28"/>
    </row>
    <row r="164" spans="1:2" ht="15">
      <c r="A164" s="27"/>
      <c r="B164" s="28"/>
    </row>
    <row r="165" spans="1:2" ht="15">
      <c r="A165" s="27"/>
      <c r="B165" s="28"/>
    </row>
    <row r="166" spans="1:2" ht="15">
      <c r="A166" s="27"/>
      <c r="B166" s="28"/>
    </row>
    <row r="167" spans="1:2" ht="15">
      <c r="A167" s="27"/>
      <c r="B167" s="28"/>
    </row>
    <row r="168" spans="1:2" ht="15">
      <c r="A168" s="27"/>
      <c r="B168" s="28"/>
    </row>
    <row r="169" spans="1:2" ht="15">
      <c r="A169" s="27"/>
      <c r="B169" s="28"/>
    </row>
    <row r="170" spans="1:2" ht="15">
      <c r="A170" s="27"/>
      <c r="B170" s="28"/>
    </row>
    <row r="171" spans="1:2" ht="15">
      <c r="A171" s="27"/>
      <c r="B171" s="28"/>
    </row>
    <row r="172" spans="1:2" ht="15">
      <c r="A172" s="27"/>
      <c r="B172" s="28"/>
    </row>
    <row r="173" spans="1:2" ht="15">
      <c r="A173" s="27"/>
      <c r="B173" s="28"/>
    </row>
    <row r="174" spans="1:2" ht="15">
      <c r="A174" s="27"/>
      <c r="B174" s="28"/>
    </row>
    <row r="175" spans="1:2" ht="15">
      <c r="A175" s="27"/>
      <c r="B175" s="28"/>
    </row>
    <row r="176" spans="1:2" ht="15">
      <c r="A176" s="27"/>
      <c r="B176" s="28"/>
    </row>
    <row r="177" spans="1:2" ht="15">
      <c r="A177" s="27"/>
      <c r="B177" s="28"/>
    </row>
    <row r="178" spans="1:2" ht="15">
      <c r="A178" s="27"/>
      <c r="B178" s="28"/>
    </row>
    <row r="179" spans="1:2" ht="15">
      <c r="A179" s="27"/>
      <c r="B179" s="28"/>
    </row>
    <row r="180" spans="1:2" ht="15">
      <c r="A180" s="27"/>
      <c r="B180" s="28"/>
    </row>
    <row r="181" spans="1:2" ht="15">
      <c r="A181" s="27"/>
      <c r="B181" s="28"/>
    </row>
    <row r="182" spans="1:2" ht="15">
      <c r="A182" s="27"/>
      <c r="B182" s="28"/>
    </row>
    <row r="183" spans="1:2" ht="15">
      <c r="A183" s="27"/>
      <c r="B183" s="28"/>
    </row>
    <row r="184" spans="1:2" ht="15">
      <c r="A184" s="27"/>
      <c r="B184" s="28"/>
    </row>
    <row r="185" spans="1:2" ht="15">
      <c r="A185" s="27"/>
      <c r="B185" s="28"/>
    </row>
    <row r="186" spans="1:2" ht="15">
      <c r="A186" s="27"/>
      <c r="B186" s="28"/>
    </row>
    <row r="187" spans="1:2" ht="15">
      <c r="A187" s="27"/>
      <c r="B187" s="28"/>
    </row>
    <row r="188" spans="1:2" ht="15">
      <c r="A188" s="27"/>
      <c r="B188" s="28"/>
    </row>
    <row r="189" spans="1:2" ht="15">
      <c r="A189" s="27"/>
      <c r="B189" s="28"/>
    </row>
    <row r="190" spans="1:2" ht="15">
      <c r="A190" s="27"/>
      <c r="B190" s="28"/>
    </row>
  </sheetData>
  <sheetProtection/>
  <mergeCells count="2">
    <mergeCell ref="D1:G1"/>
    <mergeCell ref="I1:J1"/>
  </mergeCells>
  <printOptions horizontalCentered="1"/>
  <pageMargins left="0.79" right="0.28" top="1.07" bottom="0.46" header="0.26" footer="0.46"/>
  <pageSetup horizontalDpi="600" verticalDpi="600" orientation="landscape" paperSize="9" r:id="rId1"/>
  <headerFooter alignWithMargins="0">
    <oddHeader>&amp;Laz 1/2018. (III. 9.) önkormányzati rendelete 2. melléklete&amp;C&amp;"Arial,Félkövér"&amp;14
GERJEN Község Önkormányzatának
2018.évi Költségvetés&amp;RKiadások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sys</cp:lastModifiedBy>
  <cp:lastPrinted>2018-02-02T09:45:04Z</cp:lastPrinted>
  <dcterms:created xsi:type="dcterms:W3CDTF">2008-01-29T15:33:21Z</dcterms:created>
  <dcterms:modified xsi:type="dcterms:W3CDTF">2018-03-12T09:02:35Z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