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2018 Géderlak\RENDELETEK 2018 Géderlak\1-2018 02 27\"/>
    </mc:Choice>
  </mc:AlternateContent>
  <bookViews>
    <workbookView xWindow="0" yWindow="0" windowWidth="28800" windowHeight="11310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N16" i="1" l="1"/>
  <c r="M49" i="1" l="1"/>
  <c r="H55" i="1" l="1"/>
  <c r="G55" i="1"/>
  <c r="F58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/>
  <c r="N17" i="1"/>
  <c r="C49" i="1"/>
  <c r="G58" i="1"/>
  <c r="N8" i="1"/>
  <c r="M6" i="1"/>
  <c r="L6" i="1"/>
  <c r="K6" i="1"/>
  <c r="J6" i="1"/>
  <c r="I6" i="1"/>
  <c r="H6" i="1"/>
  <c r="G6" i="1"/>
  <c r="F6" i="1"/>
  <c r="E6" i="1"/>
  <c r="D6" i="1"/>
  <c r="C6" i="1"/>
  <c r="B6" i="1"/>
  <c r="N5" i="1"/>
  <c r="N4" i="1"/>
  <c r="N9" i="1"/>
  <c r="N7" i="1"/>
  <c r="N61" i="1"/>
  <c r="N60" i="1"/>
  <c r="N59" i="1"/>
  <c r="C58" i="1"/>
  <c r="D58" i="1"/>
  <c r="E58" i="1"/>
  <c r="H58" i="1"/>
  <c r="I58" i="1"/>
  <c r="J58" i="1"/>
  <c r="K58" i="1"/>
  <c r="L58" i="1"/>
  <c r="M58" i="1"/>
  <c r="B58" i="1"/>
  <c r="C55" i="1"/>
  <c r="D55" i="1"/>
  <c r="E55" i="1"/>
  <c r="F55" i="1"/>
  <c r="I55" i="1"/>
  <c r="J55" i="1"/>
  <c r="K55" i="1"/>
  <c r="L55" i="1"/>
  <c r="M55" i="1"/>
  <c r="B55" i="1"/>
  <c r="N57" i="1"/>
  <c r="N56" i="1"/>
  <c r="D49" i="1"/>
  <c r="E49" i="1"/>
  <c r="F49" i="1"/>
  <c r="G49" i="1"/>
  <c r="H49" i="1"/>
  <c r="I49" i="1"/>
  <c r="J49" i="1"/>
  <c r="K49" i="1"/>
  <c r="L49" i="1"/>
  <c r="B49" i="1"/>
  <c r="N51" i="1"/>
  <c r="N52" i="1"/>
  <c r="N53" i="1"/>
  <c r="N50" i="1"/>
  <c r="N47" i="1"/>
  <c r="N48" i="1"/>
  <c r="N46" i="1"/>
  <c r="N26" i="1"/>
  <c r="N25" i="1"/>
  <c r="C24" i="1"/>
  <c r="D24" i="1"/>
  <c r="E24" i="1"/>
  <c r="F24" i="1"/>
  <c r="G24" i="1"/>
  <c r="H24" i="1"/>
  <c r="I24" i="1"/>
  <c r="J24" i="1"/>
  <c r="K24" i="1"/>
  <c r="L24" i="1"/>
  <c r="M24" i="1"/>
  <c r="B24" i="1"/>
  <c r="N23" i="1"/>
  <c r="N22" i="1"/>
  <c r="C21" i="1"/>
  <c r="D21" i="1"/>
  <c r="E21" i="1"/>
  <c r="H21" i="1"/>
  <c r="I21" i="1"/>
  <c r="J21" i="1"/>
  <c r="K21" i="1"/>
  <c r="L21" i="1"/>
  <c r="M21" i="1"/>
  <c r="B21" i="1"/>
  <c r="N21" i="1" s="1"/>
  <c r="N20" i="1"/>
  <c r="N19" i="1"/>
  <c r="N18" i="1" s="1"/>
  <c r="N12" i="1"/>
  <c r="N13" i="1"/>
  <c r="N14" i="1"/>
  <c r="N11" i="1"/>
  <c r="C18" i="1"/>
  <c r="D18" i="1"/>
  <c r="E18" i="1"/>
  <c r="F18" i="1"/>
  <c r="G18" i="1"/>
  <c r="H18" i="1"/>
  <c r="I18" i="1"/>
  <c r="J18" i="1"/>
  <c r="K18" i="1"/>
  <c r="L18" i="1"/>
  <c r="M18" i="1"/>
  <c r="B18" i="1"/>
  <c r="C3" i="1"/>
  <c r="D3" i="1"/>
  <c r="E3" i="1"/>
  <c r="F3" i="1"/>
  <c r="G3" i="1"/>
  <c r="H3" i="1"/>
  <c r="I3" i="1"/>
  <c r="J3" i="1"/>
  <c r="K3" i="1"/>
  <c r="L3" i="1"/>
  <c r="M3" i="1"/>
  <c r="B3" i="1"/>
  <c r="N10" i="1" l="1"/>
  <c r="N24" i="1"/>
  <c r="N3" i="1"/>
  <c r="N6" i="1"/>
  <c r="B63" i="1"/>
  <c r="L63" i="1"/>
  <c r="J63" i="1"/>
  <c r="H63" i="1"/>
  <c r="F63" i="1"/>
  <c r="D63" i="1"/>
  <c r="M63" i="1"/>
  <c r="K63" i="1"/>
  <c r="I63" i="1"/>
  <c r="G63" i="1"/>
  <c r="E63" i="1"/>
  <c r="C63" i="1"/>
  <c r="N49" i="1"/>
  <c r="B27" i="1"/>
  <c r="M27" i="1"/>
  <c r="K27" i="1"/>
  <c r="I27" i="1"/>
  <c r="G27" i="1"/>
  <c r="E27" i="1"/>
  <c r="C27" i="1"/>
  <c r="L27" i="1"/>
  <c r="J27" i="1"/>
  <c r="H27" i="1"/>
  <c r="F27" i="1"/>
  <c r="D27" i="1"/>
  <c r="N62" i="1"/>
  <c r="N58" i="1"/>
  <c r="N55" i="1"/>
  <c r="N54" i="1"/>
  <c r="N45" i="1"/>
  <c r="N44" i="1"/>
  <c r="N43" i="1"/>
  <c r="N42" i="1"/>
  <c r="N63" i="1" l="1"/>
  <c r="N27" i="1"/>
</calcChain>
</file>

<file path=xl/sharedStrings.xml><?xml version="1.0" encoding="utf-8"?>
<sst xmlns="http://schemas.openxmlformats.org/spreadsheetml/2006/main" count="75" uniqueCount="62">
  <si>
    <t>Önkormányzatok működési támogatásai</t>
  </si>
  <si>
    <t>Bevételek megnevezése</t>
  </si>
  <si>
    <t>Egyéb működési célú támogatások bevételei államháztartáson belülről</t>
  </si>
  <si>
    <t>Vagyoni típusú adók</t>
  </si>
  <si>
    <t>Szolgáltatások ellenértéke</t>
  </si>
  <si>
    <t>Kiszámlázott általános forgalmi adó</t>
  </si>
  <si>
    <t>Egyéb működési célú átvett pénzeszközök</t>
  </si>
  <si>
    <t>Bevételek összesen:</t>
  </si>
  <si>
    <t>Kiadások megnevezése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</si>
  <si>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</si>
  <si>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</si>
  <si>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</si>
  <si>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</si>
  <si>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t>Finanszírozási bevételek (működési) (B8)</t>
  </si>
  <si>
    <t>Egyéb felhalmozási célú támogatások bevételei államháztartáson belülről</t>
  </si>
  <si>
    <t>Egyéb felhalmozási célú átvett pénzeszközök</t>
  </si>
  <si>
    <t>Felhalmozási célú támogatások államháztartáson belülről (B2)</t>
  </si>
  <si>
    <t>Felhalmozási bevételek (B5)</t>
  </si>
  <si>
    <t>Felhalmozási célú átvett pénzeszközök (B7)</t>
  </si>
  <si>
    <t>Finanszírozási bevételek (felhalmozási) (B8)</t>
  </si>
  <si>
    <t>Személyi juttatások (K1)</t>
  </si>
  <si>
    <t>Munkaadókat terhelő járulékok (K2)</t>
  </si>
  <si>
    <t>Dologi kiadások (K3)</t>
  </si>
  <si>
    <t>Ellátottak pénzbeli juttatásai (K4)</t>
  </si>
  <si>
    <t>Egyéb működési célú kiadások (K5)</t>
  </si>
  <si>
    <t>Foglalkoztatással, munkanélküliséggel kapcsolatos ellátások</t>
  </si>
  <si>
    <t>Lakhatással kapocsolatos ellátások</t>
  </si>
  <si>
    <t>Egyéb nem intézményi ellátások</t>
  </si>
  <si>
    <t>Elvonások és befizetések</t>
  </si>
  <si>
    <t>Egyéb működési célú támogatások államháztartáson belülre</t>
  </si>
  <si>
    <t>Egyéb működési célú támogatások államháztartáson kívülre</t>
  </si>
  <si>
    <t>Tartalékok</t>
  </si>
  <si>
    <t>Finanszírozási kiadások (működési) (K9)</t>
  </si>
  <si>
    <t>Beruházások (K6)</t>
  </si>
  <si>
    <t>Felújítások (K7)</t>
  </si>
  <si>
    <t>Egyéb felhalmozási célú kiadások (K8)</t>
  </si>
  <si>
    <t>Finanszírozási kiadások (felhalmozási) (K9)</t>
  </si>
  <si>
    <t>Kiadások összesen:</t>
  </si>
  <si>
    <t>Egyéb tárgyi eszközök, létesítése</t>
  </si>
  <si>
    <t>Beruházási célú előzetesen felszámított áfa</t>
  </si>
  <si>
    <t>Ingatlanok felújítása</t>
  </si>
  <si>
    <t>Felújítási célú előzetesen felászámított áfa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</si>
  <si>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</si>
  <si>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</si>
  <si>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</si>
  <si>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</si>
  <si>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</si>
  <si>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</si>
  <si>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</si>
  <si>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</si>
  <si>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</si>
  <si>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</si>
  <si>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</si>
  <si>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</si>
  <si>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Össz:</t>
  </si>
  <si>
    <t>Gépjármű adó</t>
  </si>
  <si>
    <t>Iparűzési adó</t>
  </si>
  <si>
    <t>Bérleti díjak</t>
  </si>
  <si>
    <t>Egyéb sajátos bevételek</t>
  </si>
  <si>
    <t>Egyéb intézményi bevételek</t>
  </si>
  <si>
    <t>Közvetített szolgáltatások</t>
  </si>
  <si>
    <t>Kamatbevétel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</si>
</sst>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view="pageLayout" zoomScale="110" zoomScaleNormal="100" zoomScalePageLayoutView="110" workbookViewId="0">
      <selection activeCell="M45" sqref="M45"/>
    </sheetView>
  </sheetViews>
  <sheetFormatPr defaultColWidth="8.85546875" defaultRowHeight="11.25" x14ac:dyDescent="0.2"/>
  <cols>
    <col min="1" max="1" width="32.85546875" style="25" customWidth="1"/>
    <col min="2" max="4" width="8.140625" style="26" customWidth="1"/>
    <col min="5" max="5" width="8.42578125" style="26" customWidth="1"/>
    <col min="6" max="6" width="8.140625" style="26" customWidth="1"/>
    <col min="7" max="7" width="8.42578125" style="26" customWidth="1"/>
    <col min="8" max="8" width="8.5703125" style="26" customWidth="1"/>
    <col min="9" max="9" width="8.140625" style="26" customWidth="1"/>
    <col min="10" max="10" width="8.7109375" style="26" customWidth="1"/>
    <col min="11" max="11" width="8.140625" style="26" customWidth="1"/>
    <col min="12" max="12" width="8.5703125" style="26" customWidth="1"/>
    <col min="13" max="13" width="8" style="26" customWidth="1"/>
    <col min="14" max="14" width="9.5703125" style="27" customWidth="1"/>
    <col min="15" max="16384" width="8.85546875" style="21"/>
  </cols>
  <sheetData>
    <row r="1" spans="1:14" s="17" customFormat="1" ht="12" thickBot="1" x14ac:dyDescent="0.25"/>
    <row r="2" spans="1:14" ht="12" thickBot="1" x14ac:dyDescent="0.25">
      <c r="A2" s="18" t="s">
        <v>1</v>
      </c>
      <c r="B2" s="19" t="s">
        <v>42</v>
      </c>
      <c r="C2" s="19" t="s">
        <v>43</v>
      </c>
      <c r="D2" s="19" t="s">
        <v>44</v>
      </c>
      <c r="E2" s="19" t="s">
        <v>45</v>
      </c>
      <c r="F2" s="19" t="s">
        <v>46</v>
      </c>
      <c r="G2" s="19" t="s">
        <v>47</v>
      </c>
      <c r="H2" s="19" t="s">
        <v>48</v>
      </c>
      <c r="I2" s="19" t="s">
        <v>49</v>
      </c>
      <c r="J2" s="19" t="s">
        <v>50</v>
      </c>
      <c r="K2" s="19" t="s">
        <v>51</v>
      </c>
      <c r="L2" s="19" t="s">
        <v>52</v>
      </c>
      <c r="M2" s="19" t="s">
        <v>53</v>
      </c>
      <c r="N2" s="20" t="s">
        <v>54</v>
      </c>
    </row>
    <row r="3" spans="1:14" ht="22.5" x14ac:dyDescent="0.2">
      <c r="A3" s="4" t="s">
        <v>9</v>
      </c>
      <c r="B3" s="5">
        <f>B4+B5</f>
        <v>14367319</v>
      </c>
      <c r="C3" s="5">
        <f t="shared" ref="C3:N3" si="0">C4+C5</f>
        <v>14367319</v>
      </c>
      <c r="D3" s="5">
        <f t="shared" si="0"/>
        <v>14367319</v>
      </c>
      <c r="E3" s="5">
        <f t="shared" si="0"/>
        <v>14367319</v>
      </c>
      <c r="F3" s="5">
        <f t="shared" si="0"/>
        <v>14367319</v>
      </c>
      <c r="G3" s="5">
        <f t="shared" si="0"/>
        <v>14367319</v>
      </c>
      <c r="H3" s="5">
        <f t="shared" si="0"/>
        <v>14367319</v>
      </c>
      <c r="I3" s="5">
        <f t="shared" si="0"/>
        <v>14367319</v>
      </c>
      <c r="J3" s="5">
        <f t="shared" si="0"/>
        <v>14367319</v>
      </c>
      <c r="K3" s="5">
        <f t="shared" si="0"/>
        <v>14367319</v>
      </c>
      <c r="L3" s="5">
        <f t="shared" si="0"/>
        <v>14367319</v>
      </c>
      <c r="M3" s="5">
        <f t="shared" si="0"/>
        <v>14367321</v>
      </c>
      <c r="N3" s="5">
        <f t="shared" si="0"/>
        <v>172407830</v>
      </c>
    </row>
    <row r="4" spans="1:14" x14ac:dyDescent="0.2">
      <c r="A4" s="3" t="s">
        <v>0</v>
      </c>
      <c r="B4" s="6">
        <v>9113767</v>
      </c>
      <c r="C4" s="6">
        <v>9113767</v>
      </c>
      <c r="D4" s="6">
        <v>9113767</v>
      </c>
      <c r="E4" s="6">
        <v>9113767</v>
      </c>
      <c r="F4" s="6">
        <v>9113767</v>
      </c>
      <c r="G4" s="6">
        <v>9113767</v>
      </c>
      <c r="H4" s="6">
        <v>9113767</v>
      </c>
      <c r="I4" s="6">
        <v>9113767</v>
      </c>
      <c r="J4" s="6">
        <v>9113767</v>
      </c>
      <c r="K4" s="6">
        <v>9113767</v>
      </c>
      <c r="L4" s="6">
        <v>9113767</v>
      </c>
      <c r="M4" s="6">
        <v>9113772</v>
      </c>
      <c r="N4" s="7">
        <f t="shared" ref="N4:N5" si="1">SUM(B4:M4)</f>
        <v>109365209</v>
      </c>
    </row>
    <row r="5" spans="1:14" ht="22.5" x14ac:dyDescent="0.2">
      <c r="A5" s="3" t="s">
        <v>2</v>
      </c>
      <c r="B5" s="7">
        <v>5253552</v>
      </c>
      <c r="C5" s="7">
        <v>5253552</v>
      </c>
      <c r="D5" s="7">
        <v>5253552</v>
      </c>
      <c r="E5" s="7">
        <v>5253552</v>
      </c>
      <c r="F5" s="7">
        <v>5253552</v>
      </c>
      <c r="G5" s="7">
        <v>5253552</v>
      </c>
      <c r="H5" s="7">
        <v>5253552</v>
      </c>
      <c r="I5" s="7">
        <v>5253552</v>
      </c>
      <c r="J5" s="7">
        <v>5253552</v>
      </c>
      <c r="K5" s="7">
        <v>5253552</v>
      </c>
      <c r="L5" s="7">
        <v>5253552</v>
      </c>
      <c r="M5" s="7">
        <v>5253549</v>
      </c>
      <c r="N5" s="7">
        <f t="shared" si="1"/>
        <v>63042621</v>
      </c>
    </row>
    <row r="6" spans="1:14" x14ac:dyDescent="0.2">
      <c r="A6" s="4" t="s">
        <v>10</v>
      </c>
      <c r="B6" s="8">
        <f t="shared" ref="B6:N6" si="2">SUM(B7:B9)</f>
        <v>0</v>
      </c>
      <c r="C6" s="8">
        <f t="shared" si="2"/>
        <v>451000</v>
      </c>
      <c r="D6" s="8">
        <f t="shared" si="2"/>
        <v>8775000</v>
      </c>
      <c r="E6" s="8">
        <f t="shared" si="2"/>
        <v>0</v>
      </c>
      <c r="F6" s="8">
        <f t="shared" si="2"/>
        <v>0</v>
      </c>
      <c r="G6" s="8">
        <f t="shared" si="2"/>
        <v>625000</v>
      </c>
      <c r="H6" s="8">
        <f t="shared" si="2"/>
        <v>7500000</v>
      </c>
      <c r="I6" s="8">
        <f t="shared" si="2"/>
        <v>625000</v>
      </c>
      <c r="J6" s="8">
        <f t="shared" si="2"/>
        <v>1275000</v>
      </c>
      <c r="K6" s="8">
        <f t="shared" si="2"/>
        <v>0</v>
      </c>
      <c r="L6" s="8">
        <f t="shared" si="2"/>
        <v>0</v>
      </c>
      <c r="M6" s="8">
        <f t="shared" si="2"/>
        <v>0</v>
      </c>
      <c r="N6" s="8">
        <f t="shared" si="2"/>
        <v>19251000</v>
      </c>
    </row>
    <row r="7" spans="1:14" x14ac:dyDescent="0.2">
      <c r="A7" s="3" t="s">
        <v>55</v>
      </c>
      <c r="B7" s="7">
        <v>0</v>
      </c>
      <c r="C7" s="7">
        <v>0</v>
      </c>
      <c r="D7" s="7">
        <v>625000</v>
      </c>
      <c r="E7" s="7">
        <v>0</v>
      </c>
      <c r="F7" s="7">
        <v>0</v>
      </c>
      <c r="G7" s="7">
        <v>625000</v>
      </c>
      <c r="H7" s="7">
        <v>0</v>
      </c>
      <c r="I7" s="7">
        <v>625000</v>
      </c>
      <c r="J7" s="7">
        <v>625000</v>
      </c>
      <c r="K7" s="7">
        <v>0</v>
      </c>
      <c r="L7" s="7">
        <v>0</v>
      </c>
      <c r="M7" s="7">
        <v>0</v>
      </c>
      <c r="N7" s="7">
        <f t="shared" ref="N7:N9" si="3">SUM(B7:M7)</f>
        <v>2500000</v>
      </c>
    </row>
    <row r="8" spans="1:14" x14ac:dyDescent="0.2">
      <c r="A8" s="3" t="s">
        <v>56</v>
      </c>
      <c r="B8" s="7">
        <v>0</v>
      </c>
      <c r="C8" s="7">
        <v>0</v>
      </c>
      <c r="D8" s="7">
        <v>7500000</v>
      </c>
      <c r="E8" s="7">
        <v>0</v>
      </c>
      <c r="F8" s="7">
        <v>0</v>
      </c>
      <c r="G8" s="7">
        <v>0</v>
      </c>
      <c r="H8" s="7">
        <v>7500000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3"/>
        <v>15000000</v>
      </c>
    </row>
    <row r="9" spans="1:14" x14ac:dyDescent="0.2">
      <c r="A9" s="3" t="s">
        <v>3</v>
      </c>
      <c r="B9" s="7">
        <v>0</v>
      </c>
      <c r="C9" s="7">
        <v>451000</v>
      </c>
      <c r="D9" s="7">
        <v>650000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650000</v>
      </c>
      <c r="K9" s="7">
        <v>0</v>
      </c>
      <c r="L9" s="7">
        <v>0</v>
      </c>
      <c r="M9" s="7">
        <v>0</v>
      </c>
      <c r="N9" s="7">
        <f t="shared" si="3"/>
        <v>1751000</v>
      </c>
    </row>
    <row r="10" spans="1:14" x14ac:dyDescent="0.2">
      <c r="A10" s="4" t="s">
        <v>11</v>
      </c>
      <c r="B10" s="8">
        <f>B11+B12+B13+B14+B15+B17</f>
        <v>1288680</v>
      </c>
      <c r="C10" s="8">
        <f t="shared" ref="C10:M10" si="4">C11+C12+C13+C14+C15+C17</f>
        <v>228180</v>
      </c>
      <c r="D10" s="8">
        <f t="shared" si="4"/>
        <v>421180</v>
      </c>
      <c r="E10" s="8">
        <f t="shared" si="4"/>
        <v>932680</v>
      </c>
      <c r="F10" s="8">
        <f t="shared" si="4"/>
        <v>228180</v>
      </c>
      <c r="G10" s="8">
        <f t="shared" si="4"/>
        <v>4571614</v>
      </c>
      <c r="H10" s="8">
        <f t="shared" si="4"/>
        <v>932680</v>
      </c>
      <c r="I10" s="8">
        <f t="shared" si="4"/>
        <v>228180</v>
      </c>
      <c r="J10" s="8">
        <f t="shared" si="4"/>
        <v>1288680</v>
      </c>
      <c r="K10" s="8">
        <f t="shared" si="4"/>
        <v>932680</v>
      </c>
      <c r="L10" s="8">
        <f t="shared" si="4"/>
        <v>228180</v>
      </c>
      <c r="M10" s="8">
        <f t="shared" si="4"/>
        <v>1993171</v>
      </c>
      <c r="N10" s="8">
        <f>N11+N12+N13+N14+N15+N17+N16</f>
        <v>13347085</v>
      </c>
    </row>
    <row r="11" spans="1:14" x14ac:dyDescent="0.2">
      <c r="A11" s="3" t="s">
        <v>4</v>
      </c>
      <c r="B11" s="7">
        <v>0</v>
      </c>
      <c r="C11" s="7">
        <v>0</v>
      </c>
      <c r="D11" s="7">
        <v>193000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193000</v>
      </c>
    </row>
    <row r="12" spans="1:14" x14ac:dyDescent="0.2">
      <c r="A12" s="3" t="s">
        <v>57</v>
      </c>
      <c r="B12" s="7">
        <v>58180</v>
      </c>
      <c r="C12" s="7">
        <v>58180</v>
      </c>
      <c r="D12" s="7">
        <v>58180</v>
      </c>
      <c r="E12" s="7">
        <v>58180</v>
      </c>
      <c r="F12" s="7">
        <v>58180</v>
      </c>
      <c r="G12" s="7">
        <v>58180</v>
      </c>
      <c r="H12" s="7">
        <v>58180</v>
      </c>
      <c r="I12" s="7">
        <v>58180</v>
      </c>
      <c r="J12" s="7">
        <v>58180</v>
      </c>
      <c r="K12" s="7">
        <v>58180</v>
      </c>
      <c r="L12" s="7">
        <v>58180</v>
      </c>
      <c r="M12" s="7">
        <v>58171</v>
      </c>
      <c r="N12" s="7">
        <f t="shared" ref="N12:N17" si="5">SUM(B12:M12)</f>
        <v>698151</v>
      </c>
    </row>
    <row r="13" spans="1:14" x14ac:dyDescent="0.2">
      <c r="A13" s="3" t="s">
        <v>60</v>
      </c>
      <c r="B13" s="7">
        <v>0</v>
      </c>
      <c r="C13" s="7">
        <v>0</v>
      </c>
      <c r="D13" s="7">
        <v>0</v>
      </c>
      <c r="E13" s="7">
        <v>704500</v>
      </c>
      <c r="F13" s="7">
        <v>0</v>
      </c>
      <c r="G13" s="7">
        <v>0</v>
      </c>
      <c r="H13" s="7">
        <v>704500</v>
      </c>
      <c r="I13" s="7">
        <v>0</v>
      </c>
      <c r="J13" s="7">
        <v>0</v>
      </c>
      <c r="K13" s="7">
        <v>704500</v>
      </c>
      <c r="L13" s="7">
        <v>0</v>
      </c>
      <c r="M13" s="7">
        <v>704500</v>
      </c>
      <c r="N13" s="7">
        <f t="shared" si="5"/>
        <v>2818000</v>
      </c>
    </row>
    <row r="14" spans="1:14" x14ac:dyDescent="0.2">
      <c r="A14" s="3" t="s">
        <v>5</v>
      </c>
      <c r="B14" s="7">
        <v>170000</v>
      </c>
      <c r="C14" s="7">
        <v>170000</v>
      </c>
      <c r="D14" s="7">
        <v>170000</v>
      </c>
      <c r="E14" s="7">
        <v>170000</v>
      </c>
      <c r="F14" s="7">
        <v>170000</v>
      </c>
      <c r="G14" s="7">
        <v>170000</v>
      </c>
      <c r="H14" s="7">
        <v>170000</v>
      </c>
      <c r="I14" s="7">
        <v>170000</v>
      </c>
      <c r="J14" s="7">
        <v>170000</v>
      </c>
      <c r="K14" s="7">
        <v>170000</v>
      </c>
      <c r="L14" s="7">
        <v>170000</v>
      </c>
      <c r="M14" s="7">
        <v>170000</v>
      </c>
      <c r="N14" s="7">
        <f t="shared" si="5"/>
        <v>2040000</v>
      </c>
    </row>
    <row r="15" spans="1:14" x14ac:dyDescent="0.2">
      <c r="A15" s="3" t="s">
        <v>59</v>
      </c>
      <c r="B15" s="7">
        <v>1060500</v>
      </c>
      <c r="C15" s="7">
        <v>0</v>
      </c>
      <c r="D15" s="7">
        <v>0</v>
      </c>
      <c r="E15" s="7">
        <v>0</v>
      </c>
      <c r="F15" s="7">
        <v>0</v>
      </c>
      <c r="G15" s="7">
        <v>1060500</v>
      </c>
      <c r="H15" s="7">
        <v>0</v>
      </c>
      <c r="I15" s="7">
        <v>0</v>
      </c>
      <c r="J15" s="7">
        <v>1060500</v>
      </c>
      <c r="K15" s="7">
        <v>0</v>
      </c>
      <c r="L15" s="7">
        <v>0</v>
      </c>
      <c r="M15" s="7">
        <v>1060500</v>
      </c>
      <c r="N15" s="7">
        <f t="shared" si="5"/>
        <v>4242000</v>
      </c>
    </row>
    <row r="16" spans="1:14" x14ac:dyDescent="0.2">
      <c r="A16" s="3" t="s">
        <v>61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73000</v>
      </c>
      <c r="N16" s="7">
        <f t="shared" si="5"/>
        <v>73000</v>
      </c>
    </row>
    <row r="17" spans="1:14" x14ac:dyDescent="0.2">
      <c r="A17" s="3" t="s">
        <v>58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3282934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5"/>
        <v>3282934</v>
      </c>
    </row>
    <row r="18" spans="1:14" ht="23.25" customHeight="1" x14ac:dyDescent="0.2">
      <c r="A18" s="4" t="s">
        <v>12</v>
      </c>
      <c r="B18" s="8">
        <f>B19</f>
        <v>0</v>
      </c>
      <c r="C18" s="8">
        <f t="shared" ref="C18:N18" si="6">C19</f>
        <v>0</v>
      </c>
      <c r="D18" s="8">
        <f t="shared" si="6"/>
        <v>0</v>
      </c>
      <c r="E18" s="8">
        <f t="shared" si="6"/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</row>
    <row r="19" spans="1:14" x14ac:dyDescent="0.2">
      <c r="A19" s="3" t="s">
        <v>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ref="N19:N26" si="7">SUM(B19:M19)</f>
        <v>0</v>
      </c>
    </row>
    <row r="20" spans="1:14" ht="22.5" x14ac:dyDescent="0.2">
      <c r="A20" s="9" t="s">
        <v>13</v>
      </c>
      <c r="B20" s="2">
        <v>34090018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 t="shared" si="7"/>
        <v>34090018</v>
      </c>
    </row>
    <row r="21" spans="1:14" ht="22.5" x14ac:dyDescent="0.2">
      <c r="A21" s="10" t="s">
        <v>16</v>
      </c>
      <c r="B21" s="2">
        <f>B22</f>
        <v>0</v>
      </c>
      <c r="C21" s="2">
        <f t="shared" ref="C21:M21" si="8">C22</f>
        <v>0</v>
      </c>
      <c r="D21" s="2">
        <f t="shared" si="8"/>
        <v>0</v>
      </c>
      <c r="E21" s="2">
        <f t="shared" si="8"/>
        <v>0</v>
      </c>
      <c r="F21" s="2">
        <v>7000000</v>
      </c>
      <c r="G21" s="2">
        <v>0</v>
      </c>
      <c r="H21" s="2">
        <f t="shared" si="8"/>
        <v>0</v>
      </c>
      <c r="I21" s="2">
        <f t="shared" si="8"/>
        <v>0</v>
      </c>
      <c r="J21" s="2">
        <f t="shared" si="8"/>
        <v>0</v>
      </c>
      <c r="K21" s="2">
        <f t="shared" si="8"/>
        <v>0</v>
      </c>
      <c r="L21" s="2">
        <f t="shared" si="8"/>
        <v>0</v>
      </c>
      <c r="M21" s="2">
        <f t="shared" si="8"/>
        <v>0</v>
      </c>
      <c r="N21" s="2">
        <f t="shared" si="7"/>
        <v>7000000</v>
      </c>
    </row>
    <row r="22" spans="1:14" ht="22.5" x14ac:dyDescent="0.2">
      <c r="A22" s="3" t="s">
        <v>14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2">
        <f t="shared" si="7"/>
        <v>0</v>
      </c>
    </row>
    <row r="23" spans="1:14" x14ac:dyDescent="0.2">
      <c r="A23" s="4" t="s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>
        <f t="shared" si="7"/>
        <v>0</v>
      </c>
    </row>
    <row r="24" spans="1:14" ht="22.5" x14ac:dyDescent="0.2">
      <c r="A24" s="4" t="s">
        <v>18</v>
      </c>
      <c r="B24" s="2">
        <f>B25</f>
        <v>0</v>
      </c>
      <c r="C24" s="2">
        <f t="shared" ref="C24:M24" si="9">C25</f>
        <v>0</v>
      </c>
      <c r="D24" s="2">
        <f t="shared" si="9"/>
        <v>0</v>
      </c>
      <c r="E24" s="2">
        <f t="shared" si="9"/>
        <v>67590067</v>
      </c>
      <c r="F24" s="2">
        <f t="shared" si="9"/>
        <v>0</v>
      </c>
      <c r="G24" s="2">
        <f t="shared" si="9"/>
        <v>0</v>
      </c>
      <c r="H24" s="2">
        <f t="shared" si="9"/>
        <v>0</v>
      </c>
      <c r="I24" s="2">
        <f t="shared" si="9"/>
        <v>0</v>
      </c>
      <c r="J24" s="2">
        <f t="shared" si="9"/>
        <v>0</v>
      </c>
      <c r="K24" s="2">
        <f t="shared" si="9"/>
        <v>0</v>
      </c>
      <c r="L24" s="2">
        <f t="shared" si="9"/>
        <v>0</v>
      </c>
      <c r="M24" s="2">
        <f t="shared" si="9"/>
        <v>0</v>
      </c>
      <c r="N24" s="2">
        <f t="shared" si="7"/>
        <v>67590067</v>
      </c>
    </row>
    <row r="25" spans="1:14" ht="22.5" x14ac:dyDescent="0.2">
      <c r="A25" s="3" t="s">
        <v>15</v>
      </c>
      <c r="B25" s="1">
        <v>0</v>
      </c>
      <c r="C25" s="1">
        <v>0</v>
      </c>
      <c r="D25" s="1">
        <v>0</v>
      </c>
      <c r="E25" s="1">
        <v>67590067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2">
        <f t="shared" si="7"/>
        <v>67590067</v>
      </c>
    </row>
    <row r="26" spans="1:14" s="22" customFormat="1" ht="23.25" thickBot="1" x14ac:dyDescent="0.25">
      <c r="A26" s="4" t="s">
        <v>19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7"/>
        <v>0</v>
      </c>
    </row>
    <row r="27" spans="1:14" ht="18" customHeight="1" thickBot="1" x14ac:dyDescent="0.25">
      <c r="A27" s="23" t="s">
        <v>7</v>
      </c>
      <c r="B27" s="23">
        <f t="shared" ref="B27:N27" si="10">B3+B6+B10+B18+B20+B21+B23+B24+B26</f>
        <v>49746017</v>
      </c>
      <c r="C27" s="23">
        <f t="shared" si="10"/>
        <v>15046499</v>
      </c>
      <c r="D27" s="23">
        <f t="shared" si="10"/>
        <v>23563499</v>
      </c>
      <c r="E27" s="23">
        <f t="shared" si="10"/>
        <v>82890066</v>
      </c>
      <c r="F27" s="23">
        <f t="shared" si="10"/>
        <v>21595499</v>
      </c>
      <c r="G27" s="23">
        <f t="shared" si="10"/>
        <v>19563933</v>
      </c>
      <c r="H27" s="23">
        <f t="shared" si="10"/>
        <v>22799999</v>
      </c>
      <c r="I27" s="23">
        <f t="shared" si="10"/>
        <v>15220499</v>
      </c>
      <c r="J27" s="23">
        <f t="shared" si="10"/>
        <v>16930999</v>
      </c>
      <c r="K27" s="23">
        <f t="shared" si="10"/>
        <v>15299999</v>
      </c>
      <c r="L27" s="23">
        <f t="shared" si="10"/>
        <v>14595499</v>
      </c>
      <c r="M27" s="23">
        <f t="shared" si="10"/>
        <v>16360492</v>
      </c>
      <c r="N27" s="23">
        <f t="shared" si="10"/>
        <v>313686000</v>
      </c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8" spans="1:14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ht="12" thickBo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2" thickBot="1" x14ac:dyDescent="0.25">
      <c r="A41" s="18" t="s">
        <v>8</v>
      </c>
      <c r="B41" s="19" t="s">
        <v>42</v>
      </c>
      <c r="C41" s="19" t="s">
        <v>43</v>
      </c>
      <c r="D41" s="19" t="s">
        <v>44</v>
      </c>
      <c r="E41" s="19" t="s">
        <v>45</v>
      </c>
      <c r="F41" s="19" t="s">
        <v>46</v>
      </c>
      <c r="G41" s="19" t="s">
        <v>47</v>
      </c>
      <c r="H41" s="19" t="s">
        <v>48</v>
      </c>
      <c r="I41" s="19" t="s">
        <v>49</v>
      </c>
      <c r="J41" s="19" t="s">
        <v>50</v>
      </c>
      <c r="K41" s="19" t="s">
        <v>51</v>
      </c>
      <c r="L41" s="19" t="s">
        <v>52</v>
      </c>
      <c r="M41" s="19" t="s">
        <v>53</v>
      </c>
      <c r="N41" s="20" t="s">
        <v>54</v>
      </c>
    </row>
    <row r="42" spans="1:14" x14ac:dyDescent="0.2">
      <c r="A42" s="11" t="s">
        <v>20</v>
      </c>
      <c r="B42" s="12">
        <v>3811130</v>
      </c>
      <c r="C42" s="12">
        <v>3811130</v>
      </c>
      <c r="D42" s="12">
        <v>3811130</v>
      </c>
      <c r="E42" s="12">
        <v>3811130</v>
      </c>
      <c r="F42" s="12">
        <v>3811130</v>
      </c>
      <c r="G42" s="12">
        <v>3811130</v>
      </c>
      <c r="H42" s="12">
        <v>3811130</v>
      </c>
      <c r="I42" s="12">
        <v>3811130</v>
      </c>
      <c r="J42" s="12">
        <v>3811130</v>
      </c>
      <c r="K42" s="12">
        <v>3811130</v>
      </c>
      <c r="L42" s="12">
        <v>3811130</v>
      </c>
      <c r="M42" s="12">
        <v>3811128</v>
      </c>
      <c r="N42" s="8">
        <f>SUM(B42:M42)</f>
        <v>45733558</v>
      </c>
    </row>
    <row r="43" spans="1:14" x14ac:dyDescent="0.2">
      <c r="A43" s="13" t="s">
        <v>21</v>
      </c>
      <c r="B43" s="8">
        <v>663635</v>
      </c>
      <c r="C43" s="8">
        <v>663635</v>
      </c>
      <c r="D43" s="8">
        <v>663635</v>
      </c>
      <c r="E43" s="8">
        <v>663635</v>
      </c>
      <c r="F43" s="8">
        <v>663635</v>
      </c>
      <c r="G43" s="8">
        <v>663635</v>
      </c>
      <c r="H43" s="8">
        <v>663635</v>
      </c>
      <c r="I43" s="8">
        <v>663635</v>
      </c>
      <c r="J43" s="8">
        <v>663635</v>
      </c>
      <c r="K43" s="8">
        <v>663635</v>
      </c>
      <c r="L43" s="8">
        <v>663635</v>
      </c>
      <c r="M43" s="8">
        <v>663642</v>
      </c>
      <c r="N43" s="8">
        <f>SUM(B43:M43)</f>
        <v>7963627</v>
      </c>
    </row>
    <row r="44" spans="1:14" x14ac:dyDescent="0.2">
      <c r="A44" s="13" t="s">
        <v>22</v>
      </c>
      <c r="B44" s="8">
        <v>4152173</v>
      </c>
      <c r="C44" s="8">
        <v>4152173</v>
      </c>
      <c r="D44" s="8">
        <v>4152173</v>
      </c>
      <c r="E44" s="8">
        <v>4152173</v>
      </c>
      <c r="F44" s="8">
        <v>4152173</v>
      </c>
      <c r="G44" s="8">
        <v>4152173</v>
      </c>
      <c r="H44" s="8">
        <v>4152173</v>
      </c>
      <c r="I44" s="8">
        <v>4152173</v>
      </c>
      <c r="J44" s="8">
        <v>4152173</v>
      </c>
      <c r="K44" s="8">
        <v>4152173</v>
      </c>
      <c r="L44" s="8">
        <v>4152173</v>
      </c>
      <c r="M44" s="8">
        <v>4152179</v>
      </c>
      <c r="N44" s="8">
        <f>SUM(B44:M44)</f>
        <v>49826082</v>
      </c>
    </row>
    <row r="45" spans="1:14" x14ac:dyDescent="0.2">
      <c r="A45" s="13" t="s">
        <v>23</v>
      </c>
      <c r="B45" s="8">
        <v>681833</v>
      </c>
      <c r="C45" s="8">
        <v>681833</v>
      </c>
      <c r="D45" s="8">
        <v>681833</v>
      </c>
      <c r="E45" s="8">
        <v>681833</v>
      </c>
      <c r="F45" s="8">
        <v>681833</v>
      </c>
      <c r="G45" s="8">
        <v>681833</v>
      </c>
      <c r="H45" s="8">
        <v>681833</v>
      </c>
      <c r="I45" s="8">
        <v>681833</v>
      </c>
      <c r="J45" s="8">
        <v>681833</v>
      </c>
      <c r="K45" s="8">
        <v>681833</v>
      </c>
      <c r="L45" s="8">
        <v>681833</v>
      </c>
      <c r="M45" s="8">
        <v>681837</v>
      </c>
      <c r="N45" s="8">
        <f>SUM(B45:M45)</f>
        <v>8182000</v>
      </c>
    </row>
    <row r="46" spans="1:14" ht="22.5" x14ac:dyDescent="0.2">
      <c r="A46" s="14" t="s">
        <v>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f>SUM(B46:M46)</f>
        <v>0</v>
      </c>
    </row>
    <row r="47" spans="1:14" x14ac:dyDescent="0.2">
      <c r="A47" s="14" t="s">
        <v>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f t="shared" ref="N47:N48" si="11">SUM(B47:M47)</f>
        <v>0</v>
      </c>
    </row>
    <row r="48" spans="1:14" x14ac:dyDescent="0.2">
      <c r="A48" s="14" t="s">
        <v>27</v>
      </c>
      <c r="B48" s="8">
        <v>681833</v>
      </c>
      <c r="C48" s="8">
        <v>681833</v>
      </c>
      <c r="D48" s="8">
        <v>681833</v>
      </c>
      <c r="E48" s="8">
        <v>681833</v>
      </c>
      <c r="F48" s="8">
        <v>681833</v>
      </c>
      <c r="G48" s="8">
        <v>681833</v>
      </c>
      <c r="H48" s="8">
        <v>681833</v>
      </c>
      <c r="I48" s="8">
        <v>681833</v>
      </c>
      <c r="J48" s="8">
        <v>681833</v>
      </c>
      <c r="K48" s="8">
        <v>681833</v>
      </c>
      <c r="L48" s="8">
        <v>681833</v>
      </c>
      <c r="M48" s="8">
        <v>681837</v>
      </c>
      <c r="N48" s="7">
        <f t="shared" si="11"/>
        <v>8182000</v>
      </c>
    </row>
    <row r="49" spans="1:14" x14ac:dyDescent="0.2">
      <c r="A49" s="13" t="s">
        <v>24</v>
      </c>
      <c r="B49" s="8">
        <f>B50+B51+B52+B53</f>
        <v>3303553</v>
      </c>
      <c r="C49" s="8">
        <f t="shared" ref="C49:M49" si="12">C50+C51+C52+C53</f>
        <v>3553553</v>
      </c>
      <c r="D49" s="8">
        <f t="shared" si="12"/>
        <v>3553553</v>
      </c>
      <c r="E49" s="8">
        <f t="shared" si="12"/>
        <v>3553553</v>
      </c>
      <c r="F49" s="8">
        <f t="shared" si="12"/>
        <v>3553553</v>
      </c>
      <c r="G49" s="8">
        <f t="shared" si="12"/>
        <v>3553553</v>
      </c>
      <c r="H49" s="8">
        <f t="shared" si="12"/>
        <v>3553553</v>
      </c>
      <c r="I49" s="8">
        <f t="shared" si="12"/>
        <v>3553553</v>
      </c>
      <c r="J49" s="8">
        <f t="shared" si="12"/>
        <v>3553553</v>
      </c>
      <c r="K49" s="8">
        <f t="shared" si="12"/>
        <v>3553553</v>
      </c>
      <c r="L49" s="8">
        <f t="shared" si="12"/>
        <v>3903553</v>
      </c>
      <c r="M49" s="8">
        <f t="shared" si="12"/>
        <v>5856725</v>
      </c>
      <c r="N49" s="8">
        <f>SUM(B49:M49)</f>
        <v>45045808</v>
      </c>
    </row>
    <row r="50" spans="1:14" x14ac:dyDescent="0.2">
      <c r="A50" s="3" t="s">
        <v>28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8">
        <f>SUM(B50:M50)</f>
        <v>0</v>
      </c>
    </row>
    <row r="51" spans="1:14" ht="22.5" x14ac:dyDescent="0.2">
      <c r="A51" s="3" t="s">
        <v>29</v>
      </c>
      <c r="B51" s="7">
        <v>3303553</v>
      </c>
      <c r="C51" s="7">
        <v>3303553</v>
      </c>
      <c r="D51" s="7">
        <v>3303553</v>
      </c>
      <c r="E51" s="7">
        <v>3303553</v>
      </c>
      <c r="F51" s="7">
        <v>3303553</v>
      </c>
      <c r="G51" s="7">
        <v>3303553</v>
      </c>
      <c r="H51" s="7">
        <v>3303553</v>
      </c>
      <c r="I51" s="7">
        <v>3303553</v>
      </c>
      <c r="J51" s="7">
        <v>3303553</v>
      </c>
      <c r="K51" s="7">
        <v>3303553</v>
      </c>
      <c r="L51" s="7">
        <v>3303553</v>
      </c>
      <c r="M51" s="7">
        <v>3303549</v>
      </c>
      <c r="N51" s="7">
        <f t="shared" ref="N51:N53" si="13">SUM(B51:M51)</f>
        <v>39642632</v>
      </c>
    </row>
    <row r="52" spans="1:14" ht="22.5" x14ac:dyDescent="0.2">
      <c r="A52" s="3" t="s">
        <v>30</v>
      </c>
      <c r="B52" s="7">
        <v>0</v>
      </c>
      <c r="C52" s="7">
        <v>250000</v>
      </c>
      <c r="D52" s="7">
        <v>250000</v>
      </c>
      <c r="E52" s="7">
        <v>250000</v>
      </c>
      <c r="F52" s="7">
        <v>250000</v>
      </c>
      <c r="G52" s="7">
        <v>250000</v>
      </c>
      <c r="H52" s="7">
        <v>250000</v>
      </c>
      <c r="I52" s="7">
        <v>250000</v>
      </c>
      <c r="J52" s="7">
        <v>250000</v>
      </c>
      <c r="K52" s="7">
        <v>250000</v>
      </c>
      <c r="L52" s="7">
        <v>600000</v>
      </c>
      <c r="M52" s="7">
        <v>450000</v>
      </c>
      <c r="N52" s="7">
        <f t="shared" si="13"/>
        <v>3300000</v>
      </c>
    </row>
    <row r="53" spans="1:14" x14ac:dyDescent="0.2">
      <c r="A53" s="3" t="s">
        <v>31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2103176</v>
      </c>
      <c r="N53" s="7">
        <f t="shared" si="13"/>
        <v>2103176</v>
      </c>
    </row>
    <row r="54" spans="1:14" ht="22.5" x14ac:dyDescent="0.2">
      <c r="A54" s="13" t="s">
        <v>32</v>
      </c>
      <c r="B54" s="8">
        <v>5357572</v>
      </c>
      <c r="C54" s="8">
        <v>5357572</v>
      </c>
      <c r="D54" s="8">
        <v>5357572</v>
      </c>
      <c r="E54" s="8">
        <v>5357572</v>
      </c>
      <c r="F54" s="8">
        <v>5357572</v>
      </c>
      <c r="G54" s="8">
        <v>5357572</v>
      </c>
      <c r="H54" s="8">
        <v>5357572</v>
      </c>
      <c r="I54" s="8">
        <v>5357572</v>
      </c>
      <c r="J54" s="8">
        <v>5357572</v>
      </c>
      <c r="K54" s="8">
        <v>5357572</v>
      </c>
      <c r="L54" s="8">
        <v>5357572</v>
      </c>
      <c r="M54" s="8">
        <v>5357569</v>
      </c>
      <c r="N54" s="8">
        <f t="shared" ref="N54:N62" si="14">SUM(B54:M54)</f>
        <v>64290861</v>
      </c>
    </row>
    <row r="55" spans="1:14" x14ac:dyDescent="0.2">
      <c r="A55" s="13" t="s">
        <v>33</v>
      </c>
      <c r="B55" s="8">
        <f>B56+B57</f>
        <v>0</v>
      </c>
      <c r="C55" s="8">
        <f t="shared" ref="C55:M55" si="15">C56+C57</f>
        <v>0</v>
      </c>
      <c r="D55" s="8">
        <f t="shared" si="15"/>
        <v>0</v>
      </c>
      <c r="E55" s="8">
        <f t="shared" si="15"/>
        <v>0</v>
      </c>
      <c r="F55" s="8">
        <f t="shared" si="15"/>
        <v>0</v>
      </c>
      <c r="G55" s="8">
        <f t="shared" si="15"/>
        <v>664365</v>
      </c>
      <c r="H55" s="8">
        <f t="shared" si="15"/>
        <v>0</v>
      </c>
      <c r="I55" s="8">
        <f t="shared" si="15"/>
        <v>0</v>
      </c>
      <c r="J55" s="8">
        <f t="shared" si="15"/>
        <v>0</v>
      </c>
      <c r="K55" s="8">
        <f t="shared" si="15"/>
        <v>0</v>
      </c>
      <c r="L55" s="8">
        <f t="shared" si="15"/>
        <v>0</v>
      </c>
      <c r="M55" s="8">
        <f t="shared" si="15"/>
        <v>0</v>
      </c>
      <c r="N55" s="8">
        <f t="shared" si="14"/>
        <v>664365</v>
      </c>
    </row>
    <row r="56" spans="1:14" x14ac:dyDescent="0.2">
      <c r="A56" s="3" t="s">
        <v>38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664365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f t="shared" si="14"/>
        <v>664365</v>
      </c>
    </row>
    <row r="57" spans="1:14" x14ac:dyDescent="0.2">
      <c r="A57" s="3" t="s">
        <v>39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f t="shared" si="14"/>
        <v>0</v>
      </c>
    </row>
    <row r="58" spans="1:14" x14ac:dyDescent="0.2">
      <c r="A58" s="13" t="s">
        <v>34</v>
      </c>
      <c r="B58" s="8">
        <f>B59+B60</f>
        <v>0</v>
      </c>
      <c r="C58" s="8">
        <f t="shared" ref="C58:M58" si="16">C59+C60</f>
        <v>0</v>
      </c>
      <c r="D58" s="8">
        <f t="shared" si="16"/>
        <v>0</v>
      </c>
      <c r="E58" s="8">
        <f t="shared" si="16"/>
        <v>0</v>
      </c>
      <c r="F58" s="8">
        <f t="shared" si="16"/>
        <v>0</v>
      </c>
      <c r="G58" s="8">
        <f t="shared" si="16"/>
        <v>0</v>
      </c>
      <c r="H58" s="8">
        <f t="shared" si="16"/>
        <v>0</v>
      </c>
      <c r="I58" s="8">
        <f t="shared" si="16"/>
        <v>87836699</v>
      </c>
      <c r="J58" s="8">
        <f t="shared" si="16"/>
        <v>0</v>
      </c>
      <c r="K58" s="8">
        <f t="shared" si="16"/>
        <v>0</v>
      </c>
      <c r="L58" s="8">
        <f t="shared" si="16"/>
        <v>0</v>
      </c>
      <c r="M58" s="8">
        <f t="shared" si="16"/>
        <v>0</v>
      </c>
      <c r="N58" s="8">
        <f t="shared" si="14"/>
        <v>87836699</v>
      </c>
    </row>
    <row r="59" spans="1:14" x14ac:dyDescent="0.2">
      <c r="A59" s="3" t="s">
        <v>40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68722166</v>
      </c>
      <c r="J59" s="7">
        <v>0</v>
      </c>
      <c r="K59" s="7">
        <v>0</v>
      </c>
      <c r="L59" s="7">
        <v>0</v>
      </c>
      <c r="M59" s="7">
        <v>0</v>
      </c>
      <c r="N59" s="7">
        <f t="shared" si="14"/>
        <v>68722166</v>
      </c>
    </row>
    <row r="60" spans="1:14" x14ac:dyDescent="0.2">
      <c r="A60" s="3" t="s">
        <v>41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19114533</v>
      </c>
      <c r="J60" s="7">
        <v>0</v>
      </c>
      <c r="K60" s="7">
        <v>0</v>
      </c>
      <c r="L60" s="7">
        <v>0</v>
      </c>
      <c r="M60" s="7">
        <v>0</v>
      </c>
      <c r="N60" s="7">
        <f t="shared" si="14"/>
        <v>19114533</v>
      </c>
    </row>
    <row r="61" spans="1:14" x14ac:dyDescent="0.2">
      <c r="A61" s="15" t="s">
        <v>35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4143000</v>
      </c>
      <c r="L61" s="8">
        <v>0</v>
      </c>
      <c r="M61" s="8">
        <v>0</v>
      </c>
      <c r="N61" s="8">
        <f t="shared" si="14"/>
        <v>4143000</v>
      </c>
    </row>
    <row r="62" spans="1:14" ht="23.25" thickBot="1" x14ac:dyDescent="0.25">
      <c r="A62" s="16" t="s">
        <v>36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f t="shared" si="14"/>
        <v>0</v>
      </c>
    </row>
    <row r="63" spans="1:14" ht="18" customHeight="1" thickBot="1" x14ac:dyDescent="0.25">
      <c r="A63" s="23" t="s">
        <v>37</v>
      </c>
      <c r="B63" s="23">
        <f>B42+B43+B44+B45+B49+B54+B55+B58+B61+B62</f>
        <v>17969896</v>
      </c>
      <c r="C63" s="23">
        <f t="shared" ref="C63:M63" si="17">C42+C43+C44+C45+C49+C54+C55+C58+C61+C62</f>
        <v>18219896</v>
      </c>
      <c r="D63" s="23">
        <f t="shared" si="17"/>
        <v>18219896</v>
      </c>
      <c r="E63" s="23">
        <f t="shared" si="17"/>
        <v>18219896</v>
      </c>
      <c r="F63" s="23">
        <f t="shared" si="17"/>
        <v>18219896</v>
      </c>
      <c r="G63" s="23">
        <f t="shared" si="17"/>
        <v>18884261</v>
      </c>
      <c r="H63" s="23">
        <f t="shared" si="17"/>
        <v>18219896</v>
      </c>
      <c r="I63" s="23">
        <f t="shared" si="17"/>
        <v>106056595</v>
      </c>
      <c r="J63" s="23">
        <f t="shared" si="17"/>
        <v>18219896</v>
      </c>
      <c r="K63" s="23">
        <f t="shared" si="17"/>
        <v>22362896</v>
      </c>
      <c r="L63" s="23">
        <f t="shared" si="17"/>
        <v>18569896</v>
      </c>
      <c r="M63" s="23">
        <f t="shared" si="17"/>
        <v>20523080</v>
      </c>
      <c r="N63" s="23">
        <f>N42+N43+N44+N45+N49+N54+N55+N58+N61+N62</f>
        <v>313686000</v>
      </c>
    </row>
  </sheetData>
  <mergeCells count="2">
    <mergeCell ref="A38:N38"/>
    <mergeCell ref="A39:N39"/>
  </mergeCells>
  <phoneticPr fontId="1" type="noConversion"/>
  <pageMargins left="0.2746212121212121" right="0.10416666666666667" top="0.63" bottom="0.16" header="0.22" footer="0.16"/>
  <pageSetup paperSize="9" orientation="landscape" r:id="rId1"/>
  <headerFooter>
    <oddHeader>&amp;LGéderlak Községi Önkormányzat&amp;C2018. év&amp;R1/2018. (II.27.)  önkormányzati rendelet 
7.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2018-02-28T09:33:53Z</cp:lastPrinted>
  <dcterms:created xsi:type="dcterms:W3CDTF">2011-02-24T19:40:30Z</dcterms:created>
  <dcterms:modified xsi:type="dcterms:W3CDTF">2018-03-01T06:48:07Z</dcterms:modified>
</cp:coreProperties>
</file>