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45" windowWidth="15450" windowHeight="9270" activeTab="0"/>
  </bookViews>
  <sheets>
    <sheet name="1.sz.mell.2017.évi III. mód" sheetId="1" r:id="rId1"/>
  </sheets>
  <definedNames/>
  <calcPr fullCalcOnLoad="1"/>
</workbook>
</file>

<file path=xl/sharedStrings.xml><?xml version="1.0" encoding="utf-8"?>
<sst xmlns="http://schemas.openxmlformats.org/spreadsheetml/2006/main" count="112" uniqueCount="86">
  <si>
    <t>1.számú melléklet</t>
  </si>
  <si>
    <t>működési, felhalmozási kiadásainak, bevételeinek mérlegszerű bemutatása</t>
  </si>
  <si>
    <t>ezer Ft-ban</t>
  </si>
  <si>
    <t>Megnevezés</t>
  </si>
  <si>
    <t xml:space="preserve">I. </t>
  </si>
  <si>
    <t xml:space="preserve">MŰKÖDÉSI KÖLTSÉGVETÉSI BEVÉTELEK </t>
  </si>
  <si>
    <t>Működési célú átvett pénzeszköz</t>
  </si>
  <si>
    <t>II.</t>
  </si>
  <si>
    <t xml:space="preserve"> MŰKÖDÉSI KÖLTSÉGVETÉSI KIADÁSOK   </t>
  </si>
  <si>
    <t>Személyi juttatások</t>
  </si>
  <si>
    <t>Dologi kiadások</t>
  </si>
  <si>
    <t>Ellátottak pénzbeli juttatása</t>
  </si>
  <si>
    <t>Egyéb működési célú kiadások</t>
  </si>
  <si>
    <t>III.</t>
  </si>
  <si>
    <t xml:space="preserve">FELHALMOZÁSI KÖLTSÉGVETÉSI BEVÉTELEK </t>
  </si>
  <si>
    <t>Felhalmozási bevételek</t>
  </si>
  <si>
    <t>Felhalmozási célú átvett pénzeszközök</t>
  </si>
  <si>
    <t>IV.</t>
  </si>
  <si>
    <t>Egyéb felhalmozási kiadások</t>
  </si>
  <si>
    <t>Közhatalmi bevételek</t>
  </si>
  <si>
    <t>Beruházások</t>
  </si>
  <si>
    <t>Hosszú lejáratú hitel felvétele</t>
  </si>
  <si>
    <t>Rövid lejáratú hitel felvétele</t>
  </si>
  <si>
    <t>Kölcsön felvétele</t>
  </si>
  <si>
    <t>Költségvetési maradvány</t>
  </si>
  <si>
    <t>Irányító szervi támogatásként folyósított támogatás</t>
  </si>
  <si>
    <t>Befektetési vagy forgatási célú hitelviszonyt megtestesítő értékpapír kibocsátása,értékesítése</t>
  </si>
  <si>
    <t>Hosszú lejáratú hitel tőkeösszegének törlesztése</t>
  </si>
  <si>
    <t>Rövid lejáratú hitel tőkeösszegének törlesztése</t>
  </si>
  <si>
    <t>Kölcsön tőkeösszegének törlesztése</t>
  </si>
  <si>
    <t>Irányító szervi támogatásként folyósított támogatás kiutalása</t>
  </si>
  <si>
    <t xml:space="preserve">FELHALMOZÁSI KÖLTSÉGVETÉSI  KIADÁSOK  </t>
  </si>
  <si>
    <t>Működési bevételek</t>
  </si>
  <si>
    <t>Működési célú támogatások  Áh-n belülről</t>
  </si>
  <si>
    <t>Működési költségvetési bevételek összesen (I.+…+IV.)</t>
  </si>
  <si>
    <t>V.</t>
  </si>
  <si>
    <t>Munkaadókat terhelő járulékok és szociális hozzájárulási adó</t>
  </si>
  <si>
    <t xml:space="preserve">  Elvonások és befizetések</t>
  </si>
  <si>
    <t xml:space="preserve">  Egyéb működési célú támogatások Áh-on belülre</t>
  </si>
  <si>
    <t xml:space="preserve">  Működési célú visszatér.támog.,kölcsönök nyújtása Áh-on kívülre</t>
  </si>
  <si>
    <t xml:space="preserve">  Egyéb működési célú támogatások Áh-on kívülre</t>
  </si>
  <si>
    <t xml:space="preserve">  Tartalékok</t>
  </si>
  <si>
    <t xml:space="preserve">       Általános tartalék</t>
  </si>
  <si>
    <t xml:space="preserve">       Céltartalék</t>
  </si>
  <si>
    <t>Működési költségvetési kiadások öszesen (I.+…V.)</t>
  </si>
  <si>
    <t>A.</t>
  </si>
  <si>
    <t>B.</t>
  </si>
  <si>
    <t>Működési költségvetési egyenleg (A.-B.)</t>
  </si>
  <si>
    <t>Felhalmozási célú támogatások Áh-on belülről</t>
  </si>
  <si>
    <t>VI.</t>
  </si>
  <si>
    <t>VII.</t>
  </si>
  <si>
    <t>Felhalmozási költségvetési bevételek összesen (V.+…VII.)</t>
  </si>
  <si>
    <t>C.</t>
  </si>
  <si>
    <t>VIII.</t>
  </si>
  <si>
    <t xml:space="preserve">  Egyéb felhalmozási célú támogatások Áh-on belülre</t>
  </si>
  <si>
    <t xml:space="preserve">  Egyéb felhalmozási célú támogatások Áh-on kívülre</t>
  </si>
  <si>
    <t xml:space="preserve">  Lakástámogatás</t>
  </si>
  <si>
    <t>D.</t>
  </si>
  <si>
    <t>Felhalmozási költségvetési kiadások összesen (VI.+…VIII.)</t>
  </si>
  <si>
    <t>Felhalmozási költségvetési egyenleg (C.-D.)</t>
  </si>
  <si>
    <t>E.</t>
  </si>
  <si>
    <t xml:space="preserve">Működési finanszírozási bevételek összesen </t>
  </si>
  <si>
    <t>F.</t>
  </si>
  <si>
    <t xml:space="preserve">Működési finanszírozási kiadások összesen </t>
  </si>
  <si>
    <t>G.</t>
  </si>
  <si>
    <t xml:space="preserve">Felhalmozási finanszírozási bevételek összesen </t>
  </si>
  <si>
    <t>Befektetési vagy forgatási célú hitelviszonyt megtestesítő értékpapír vásárlása, a vételárban elismert kamat kivételével</t>
  </si>
  <si>
    <t>H.</t>
  </si>
  <si>
    <t>Felhalmozási finanszírozási kiadások összesen</t>
  </si>
  <si>
    <t>KIADÁSOK ÖSSZESEN (B.+ D.+ F.+ H.)</t>
  </si>
  <si>
    <t>Irányító szervi támogatás miatti korrekció</t>
  </si>
  <si>
    <t>KORRIGÁLT KIADÁSOK ÖSSZESEN</t>
  </si>
  <si>
    <t>BEVÉTELEK ÖSSZESEN (A.+ C.+ E.+ G.)</t>
  </si>
  <si>
    <t>KORRIGÁLT BEVÉTELEK ÖSSZESEN</t>
  </si>
  <si>
    <t>Parkolási tevékenység továbbszámlázott bevétele és kiadása miatti korrekció</t>
  </si>
  <si>
    <t>Felújítások</t>
  </si>
  <si>
    <t xml:space="preserve">  Pénzügyi befektetések</t>
  </si>
  <si>
    <t xml:space="preserve">  Felhalmozási célú visszatér.támog.,kölcsönök nyújt.Áh-on kívülre</t>
  </si>
  <si>
    <t>ÁH-n belüli megelőlegezések visszafizetése</t>
  </si>
  <si>
    <t xml:space="preserve">ÁH-n belüli megelőlegezések </t>
  </si>
  <si>
    <t>Pénzeszközök betétként elhelyezése</t>
  </si>
  <si>
    <t xml:space="preserve">Belváros-Lipótváros Önkormányzata 2017. évi                     </t>
  </si>
  <si>
    <t>Belföldi értékpapír beváltása</t>
  </si>
  <si>
    <t>2017.évi érvényes előirányzat</t>
  </si>
  <si>
    <t>Módosítás</t>
  </si>
  <si>
    <t>2017. évi módosított előirányzat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</si>
</sst>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_-* #,##0\ _F_t_-;\-* #,##0\ _F_t_-;_-* &quot;-&quot;??\ _F_t_-;_-@_-"/>
    <numFmt numFmtId="166" formatCode="0.0"/>
  </numFmts>
  <fonts count="38">
    <font>
      <sz val="10"/>
      <name val="Arial"/>
      <family val="0"/>
    </font>
    <font>
      <sz val="10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3" fontId="0" fillId="0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3" fontId="0" fillId="0" borderId="24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3" fontId="2" fillId="0" borderId="28" xfId="0" applyNumberFormat="1" applyFont="1" applyFill="1" applyBorder="1" applyAlignment="1">
      <alignment horizontal="right" vertical="center"/>
    </xf>
    <xf numFmtId="3" fontId="0" fillId="0" borderId="2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3" fontId="2" fillId="0" borderId="28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  <cellStyle name="Százalék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02"/>
  <sheetViews>
    <sheetView tabSelected="1" zoomScalePageLayoutView="0" workbookViewId="0" topLeftCell="A1">
      <selection activeCell="G20" sqref="G20:J34"/>
    </sheetView>
  </sheetViews>
  <sheetFormatPr defaultColWidth="9.140625" defaultRowHeight="12.75"/>
  <cols>
    <col min="1" max="1" width="5.140625" style="1" customWidth="1"/>
    <col min="2" max="2" width="66.00390625" style="2" customWidth="1"/>
    <col min="3" max="3" width="14.7109375" style="3" customWidth="1"/>
    <col min="4" max="4" width="10.28125" style="3" customWidth="1"/>
    <col min="5" max="5" width="15.7109375" style="2" customWidth="1"/>
    <col min="6" max="6" width="9.7109375" style="2" bestFit="1" customWidth="1"/>
    <col min="7" max="8" width="10.140625" style="2" bestFit="1" customWidth="1"/>
    <col min="9" max="9" width="9.7109375" style="2" bestFit="1" customWidth="1"/>
    <col min="10" max="16384" width="9.140625" style="2" customWidth="1"/>
  </cols>
  <sheetData>
    <row r="3" spans="4:5" ht="12.75">
      <c r="D3" s="68" t="s">
        <v>0</v>
      </c>
      <c r="E3" s="68"/>
    </row>
    <row r="4" spans="1:5" ht="12.75">
      <c r="A4" s="67" t="s">
        <v>81</v>
      </c>
      <c r="B4" s="67"/>
      <c r="C4" s="67"/>
      <c r="D4" s="67"/>
      <c r="E4" s="67"/>
    </row>
    <row r="5" spans="1:5" ht="12.75">
      <c r="A5" s="67" t="s">
        <v>1</v>
      </c>
      <c r="B5" s="67"/>
      <c r="C5" s="67"/>
      <c r="D5" s="67"/>
      <c r="E5" s="67"/>
    </row>
    <row r="6" spans="1:5" ht="12.75">
      <c r="A6" s="6"/>
      <c r="B6" s="6"/>
      <c r="C6" s="6"/>
      <c r="D6" s="6"/>
      <c r="E6" s="6"/>
    </row>
    <row r="7" spans="1:5" ht="12.75">
      <c r="A7" s="6"/>
      <c r="B7" s="6"/>
      <c r="C7" s="6"/>
      <c r="D7" s="6"/>
      <c r="E7" s="6"/>
    </row>
    <row r="8" spans="1:5" ht="13.5" thickBot="1">
      <c r="A8" s="6"/>
      <c r="B8" s="6"/>
      <c r="C8" s="7"/>
      <c r="E8" s="8" t="s">
        <v>2</v>
      </c>
    </row>
    <row r="9" spans="1:5" ht="12.75">
      <c r="A9" s="73" t="s">
        <v>3</v>
      </c>
      <c r="B9" s="74"/>
      <c r="C9" s="69" t="s">
        <v>83</v>
      </c>
      <c r="D9" s="69" t="s">
        <v>84</v>
      </c>
      <c r="E9" s="71" t="s">
        <v>85</v>
      </c>
    </row>
    <row r="10" spans="1:5" ht="26.25" customHeight="1" thickBot="1">
      <c r="A10" s="75"/>
      <c r="B10" s="76"/>
      <c r="C10" s="70"/>
      <c r="D10" s="70"/>
      <c r="E10" s="72"/>
    </row>
    <row r="11" spans="1:5" ht="13.5" thickBot="1">
      <c r="A11" s="9"/>
      <c r="B11" s="10" t="s">
        <v>5</v>
      </c>
      <c r="C11" s="11"/>
      <c r="D11" s="62"/>
      <c r="E11" s="12"/>
    </row>
    <row r="12" spans="1:5" ht="12.75">
      <c r="A12" s="13" t="s">
        <v>4</v>
      </c>
      <c r="B12" s="14" t="s">
        <v>33</v>
      </c>
      <c r="C12" s="15">
        <v>3799877</v>
      </c>
      <c r="D12" s="17">
        <v>166809</v>
      </c>
      <c r="E12" s="17">
        <f>+C12+D12</f>
        <v>3966686</v>
      </c>
    </row>
    <row r="13" spans="1:5" ht="12.75">
      <c r="A13" s="13" t="s">
        <v>7</v>
      </c>
      <c r="B13" s="14" t="s">
        <v>19</v>
      </c>
      <c r="C13" s="18">
        <v>5550328</v>
      </c>
      <c r="D13" s="20">
        <v>680000</v>
      </c>
      <c r="E13" s="20">
        <f>+C13+D13</f>
        <v>6230328</v>
      </c>
    </row>
    <row r="14" spans="1:5" ht="12.75">
      <c r="A14" s="13" t="s">
        <v>13</v>
      </c>
      <c r="B14" s="14" t="s">
        <v>32</v>
      </c>
      <c r="C14" s="18">
        <v>6207068</v>
      </c>
      <c r="D14" s="20"/>
      <c r="E14" s="20">
        <f>+C14+D14</f>
        <v>6207068</v>
      </c>
    </row>
    <row r="15" spans="1:5" ht="13.5" thickBot="1">
      <c r="A15" s="21" t="s">
        <v>17</v>
      </c>
      <c r="B15" s="22" t="s">
        <v>6</v>
      </c>
      <c r="C15" s="23">
        <v>1360</v>
      </c>
      <c r="D15" s="24"/>
      <c r="E15" s="24">
        <f>+C15+D15</f>
        <v>1360</v>
      </c>
    </row>
    <row r="16" spans="1:5" ht="13.5" thickBot="1">
      <c r="A16" s="9" t="s">
        <v>45</v>
      </c>
      <c r="B16" s="25" t="s">
        <v>34</v>
      </c>
      <c r="C16" s="26">
        <f>SUM(C12:C15)</f>
        <v>15558633</v>
      </c>
      <c r="D16" s="26">
        <f>SUM(D12:D15)</f>
        <v>846809</v>
      </c>
      <c r="E16" s="26">
        <f>SUM(E12:E15)</f>
        <v>16405442</v>
      </c>
    </row>
    <row r="17" spans="1:5" ht="13.5" thickBot="1">
      <c r="A17" s="9"/>
      <c r="B17" s="27" t="s">
        <v>8</v>
      </c>
      <c r="C17" s="26"/>
      <c r="D17" s="62"/>
      <c r="E17" s="12"/>
    </row>
    <row r="18" spans="1:5" ht="12.75">
      <c r="A18" s="28" t="s">
        <v>4</v>
      </c>
      <c r="B18" s="29" t="s">
        <v>9</v>
      </c>
      <c r="C18" s="23">
        <v>3466347</v>
      </c>
      <c r="D18" s="17">
        <v>23411</v>
      </c>
      <c r="E18" s="17">
        <f>+C18+D18</f>
        <v>3489758</v>
      </c>
    </row>
    <row r="19" spans="1:5" ht="12.75">
      <c r="A19" s="13" t="s">
        <v>7</v>
      </c>
      <c r="B19" s="14" t="s">
        <v>36</v>
      </c>
      <c r="C19" s="18">
        <v>844355</v>
      </c>
      <c r="D19" s="20">
        <v>19138</v>
      </c>
      <c r="E19" s="20">
        <f>+C19+D19</f>
        <v>863493</v>
      </c>
    </row>
    <row r="20" spans="1:8" ht="12.75">
      <c r="A20" s="21" t="s">
        <v>13</v>
      </c>
      <c r="B20" s="14" t="s">
        <v>10</v>
      </c>
      <c r="C20" s="18">
        <v>9526475</v>
      </c>
      <c r="D20" s="20">
        <f>-31627-75</f>
        <v>-31702</v>
      </c>
      <c r="E20" s="20">
        <f>+C20+D20</f>
        <v>9494773</v>
      </c>
      <c r="G20" s="3"/>
      <c r="H20" s="3"/>
    </row>
    <row r="21" spans="1:5" ht="12.75">
      <c r="A21" s="28" t="s">
        <v>17</v>
      </c>
      <c r="B21" s="22" t="s">
        <v>11</v>
      </c>
      <c r="C21" s="18">
        <v>685681</v>
      </c>
      <c r="D21" s="24">
        <v>896</v>
      </c>
      <c r="E21" s="24">
        <f>+C21+D21</f>
        <v>686577</v>
      </c>
    </row>
    <row r="22" spans="1:9" ht="12.75">
      <c r="A22" s="28" t="s">
        <v>35</v>
      </c>
      <c r="B22" s="14" t="s">
        <v>12</v>
      </c>
      <c r="C22" s="18">
        <f>SUM(C23:C27)</f>
        <v>1571646</v>
      </c>
      <c r="D22" s="18">
        <f>SUM(D23:D27)</f>
        <v>-41221</v>
      </c>
      <c r="E22" s="18">
        <f>SUM(E23:E27)</f>
        <v>1530425</v>
      </c>
      <c r="G22" s="3"/>
      <c r="H22" s="3"/>
      <c r="I22" s="3"/>
    </row>
    <row r="23" spans="1:5" ht="12.75">
      <c r="A23" s="30"/>
      <c r="B23" s="31" t="s">
        <v>37</v>
      </c>
      <c r="C23" s="20"/>
      <c r="D23" s="17"/>
      <c r="E23" s="16"/>
    </row>
    <row r="24" spans="1:5" ht="12.75">
      <c r="A24" s="30"/>
      <c r="B24" s="31" t="s">
        <v>38</v>
      </c>
      <c r="C24" s="20">
        <v>461218</v>
      </c>
      <c r="D24" s="20"/>
      <c r="E24" s="20">
        <f>SUM(C24:D24)</f>
        <v>461218</v>
      </c>
    </row>
    <row r="25" spans="1:9" ht="12.75">
      <c r="A25" s="30"/>
      <c r="B25" s="31" t="s">
        <v>39</v>
      </c>
      <c r="C25" s="20"/>
      <c r="D25" s="20"/>
      <c r="E25" s="19"/>
      <c r="G25" s="3"/>
      <c r="H25" s="3"/>
      <c r="I25" s="3"/>
    </row>
    <row r="26" spans="1:9" ht="12.75">
      <c r="A26" s="30"/>
      <c r="B26" s="31" t="s">
        <v>40</v>
      </c>
      <c r="C26" s="20">
        <v>746378</v>
      </c>
      <c r="D26" s="24">
        <v>5563</v>
      </c>
      <c r="E26" s="24">
        <f>+C26+D26</f>
        <v>751941</v>
      </c>
      <c r="G26" s="3"/>
      <c r="H26" s="3"/>
      <c r="I26" s="3"/>
    </row>
    <row r="27" spans="1:9" ht="12.75">
      <c r="A27" s="30"/>
      <c r="B27" s="31" t="s">
        <v>41</v>
      </c>
      <c r="C27" s="18">
        <f>SUM(C28:C29)</f>
        <v>364050</v>
      </c>
      <c r="D27" s="18">
        <f>SUM(D28:D29)</f>
        <v>-46784</v>
      </c>
      <c r="E27" s="18">
        <f>SUM(E28:E29)</f>
        <v>317266</v>
      </c>
      <c r="G27" s="3"/>
      <c r="H27" s="3"/>
      <c r="I27" s="3"/>
    </row>
    <row r="28" spans="1:9" ht="12.75">
      <c r="A28" s="30"/>
      <c r="B28" s="31" t="s">
        <v>42</v>
      </c>
      <c r="C28" s="20">
        <v>30624</v>
      </c>
      <c r="D28" s="17">
        <v>-228</v>
      </c>
      <c r="E28" s="17">
        <f>+C28+D28</f>
        <v>30396</v>
      </c>
      <c r="I28" s="3"/>
    </row>
    <row r="29" spans="1:5" ht="13.5" thickBot="1">
      <c r="A29" s="30"/>
      <c r="B29" s="32" t="s">
        <v>43</v>
      </c>
      <c r="C29" s="15">
        <v>333426</v>
      </c>
      <c r="D29" s="24">
        <v>-46556</v>
      </c>
      <c r="E29" s="24">
        <f>+C29+D29</f>
        <v>286870</v>
      </c>
    </row>
    <row r="30" spans="1:5" ht="13.5" thickBot="1">
      <c r="A30" s="9" t="s">
        <v>46</v>
      </c>
      <c r="B30" s="27" t="s">
        <v>44</v>
      </c>
      <c r="C30" s="26">
        <f>SUM(C18:C22)</f>
        <v>16094504</v>
      </c>
      <c r="D30" s="26">
        <f>SUM(D18:D22)</f>
        <v>-29478</v>
      </c>
      <c r="E30" s="26">
        <f>SUM(E18:E22)</f>
        <v>16065026</v>
      </c>
    </row>
    <row r="31" spans="1:5" ht="13.5" thickBot="1">
      <c r="A31" s="5"/>
      <c r="B31" s="33" t="s">
        <v>47</v>
      </c>
      <c r="C31" s="26">
        <f>SUM(C16-C30)</f>
        <v>-535871</v>
      </c>
      <c r="D31" s="26">
        <f>SUM(D16-D30)</f>
        <v>876287</v>
      </c>
      <c r="E31" s="26">
        <f>SUM(E16-E30)</f>
        <v>340416</v>
      </c>
    </row>
    <row r="32" spans="1:5" ht="13.5" thickBot="1">
      <c r="A32" s="34"/>
      <c r="B32" s="27" t="s">
        <v>14</v>
      </c>
      <c r="C32" s="26"/>
      <c r="D32" s="62"/>
      <c r="E32" s="12"/>
    </row>
    <row r="33" spans="1:5" ht="12.75">
      <c r="A33" s="35" t="s">
        <v>35</v>
      </c>
      <c r="B33" s="36" t="s">
        <v>48</v>
      </c>
      <c r="C33" s="23">
        <v>1611258</v>
      </c>
      <c r="D33" s="17">
        <v>775</v>
      </c>
      <c r="E33" s="17">
        <f>+C33+D33</f>
        <v>1612033</v>
      </c>
    </row>
    <row r="34" spans="1:5" ht="12.75">
      <c r="A34" s="30" t="s">
        <v>49</v>
      </c>
      <c r="B34" s="37" t="s">
        <v>15</v>
      </c>
      <c r="C34" s="18">
        <v>772302</v>
      </c>
      <c r="D34" s="20">
        <v>28600</v>
      </c>
      <c r="E34" s="20">
        <f>+C34+D34</f>
        <v>800902</v>
      </c>
    </row>
    <row r="35" spans="1:5" ht="13.5" thickBot="1">
      <c r="A35" s="30" t="s">
        <v>50</v>
      </c>
      <c r="B35" s="14" t="s">
        <v>16</v>
      </c>
      <c r="C35" s="23">
        <v>29262</v>
      </c>
      <c r="D35" s="24"/>
      <c r="E35" s="24">
        <f>+C35+D35</f>
        <v>29262</v>
      </c>
    </row>
    <row r="36" spans="1:5" ht="13.5" thickBot="1">
      <c r="A36" s="38" t="s">
        <v>52</v>
      </c>
      <c r="B36" s="27" t="s">
        <v>51</v>
      </c>
      <c r="C36" s="26">
        <f>SUM(C33:C35)</f>
        <v>2412822</v>
      </c>
      <c r="D36" s="26">
        <f>SUM(D33:D35)</f>
        <v>29375</v>
      </c>
      <c r="E36" s="26">
        <f>SUM(E33:E35)</f>
        <v>2442197</v>
      </c>
    </row>
    <row r="37" spans="1:5" ht="13.5" thickBot="1">
      <c r="A37" s="34"/>
      <c r="B37" s="27" t="s">
        <v>31</v>
      </c>
      <c r="C37" s="26"/>
      <c r="D37" s="62"/>
      <c r="E37" s="12"/>
    </row>
    <row r="38" spans="1:5" ht="12.75">
      <c r="A38" s="28" t="s">
        <v>49</v>
      </c>
      <c r="B38" s="39" t="s">
        <v>20</v>
      </c>
      <c r="C38" s="15">
        <v>8306339</v>
      </c>
      <c r="D38" s="17">
        <f>146930-27166+75</f>
        <v>119839</v>
      </c>
      <c r="E38" s="17">
        <f>+C38+D38</f>
        <v>8426178</v>
      </c>
    </row>
    <row r="39" spans="1:5" ht="12.75">
      <c r="A39" s="28" t="s">
        <v>50</v>
      </c>
      <c r="B39" s="40" t="s">
        <v>75</v>
      </c>
      <c r="C39" s="20">
        <v>586744</v>
      </c>
      <c r="D39" s="24">
        <v>16415</v>
      </c>
      <c r="E39" s="24">
        <f>+C39+D39</f>
        <v>603159</v>
      </c>
    </row>
    <row r="40" spans="1:5" ht="12.75">
      <c r="A40" s="13" t="s">
        <v>53</v>
      </c>
      <c r="B40" s="14" t="s">
        <v>18</v>
      </c>
      <c r="C40" s="18">
        <f>SUM(C41:C46)</f>
        <v>2063160</v>
      </c>
      <c r="D40" s="18">
        <f>SUM(D41:D46)</f>
        <v>769408</v>
      </c>
      <c r="E40" s="18">
        <f>SUM(E41:E46)</f>
        <v>2832568</v>
      </c>
    </row>
    <row r="41" spans="1:5" ht="12.75">
      <c r="A41" s="21"/>
      <c r="B41" s="14" t="s">
        <v>54</v>
      </c>
      <c r="C41" s="20"/>
      <c r="D41" s="17"/>
      <c r="E41" s="16"/>
    </row>
    <row r="42" spans="1:8" ht="12.75">
      <c r="A42" s="30"/>
      <c r="B42" s="14" t="s">
        <v>77</v>
      </c>
      <c r="C42" s="20">
        <v>22000</v>
      </c>
      <c r="D42" s="20"/>
      <c r="E42" s="20">
        <f>+C42+D42</f>
        <v>22000</v>
      </c>
      <c r="H42" s="3"/>
    </row>
    <row r="43" spans="1:5" ht="12.75">
      <c r="A43" s="30"/>
      <c r="B43" s="14" t="s">
        <v>55</v>
      </c>
      <c r="C43" s="20">
        <v>996580</v>
      </c>
      <c r="D43" s="20">
        <v>4177</v>
      </c>
      <c r="E43" s="20">
        <f>+C43+D43</f>
        <v>1000757</v>
      </c>
    </row>
    <row r="44" spans="1:5" ht="12.75">
      <c r="A44" s="30"/>
      <c r="B44" s="14" t="s">
        <v>76</v>
      </c>
      <c r="C44" s="20"/>
      <c r="D44" s="20"/>
      <c r="E44" s="20">
        <f>+C44+D44</f>
        <v>0</v>
      </c>
    </row>
    <row r="45" spans="1:5" ht="12.75">
      <c r="A45" s="30"/>
      <c r="B45" s="14" t="s">
        <v>56</v>
      </c>
      <c r="C45" s="20"/>
      <c r="D45" s="20"/>
      <c r="E45" s="20">
        <f>+C45+D45</f>
        <v>0</v>
      </c>
    </row>
    <row r="46" spans="1:5" ht="12.75">
      <c r="A46" s="30"/>
      <c r="B46" s="14" t="s">
        <v>41</v>
      </c>
      <c r="C46" s="41">
        <f>SUM(C47)</f>
        <v>1044580</v>
      </c>
      <c r="D46" s="18">
        <f>SUM(D47)</f>
        <v>765231</v>
      </c>
      <c r="E46" s="18">
        <f>SUM(E47)</f>
        <v>1809811</v>
      </c>
    </row>
    <row r="47" spans="1:5" ht="13.5" thickBot="1">
      <c r="A47" s="42"/>
      <c r="B47" s="43" t="s">
        <v>43</v>
      </c>
      <c r="C47" s="15">
        <v>1044580</v>
      </c>
      <c r="D47" s="15">
        <f>738065+27166</f>
        <v>765231</v>
      </c>
      <c r="E47" s="15">
        <f>SUM(C47:D47)</f>
        <v>1809811</v>
      </c>
    </row>
    <row r="48" spans="1:5" ht="13.5" thickBot="1">
      <c r="A48" s="9" t="s">
        <v>57</v>
      </c>
      <c r="B48" s="44" t="s">
        <v>58</v>
      </c>
      <c r="C48" s="45">
        <f>SUM(C38:C40)</f>
        <v>10956243</v>
      </c>
      <c r="D48" s="45">
        <f>SUM(D38:D40)</f>
        <v>905662</v>
      </c>
      <c r="E48" s="45">
        <f>SUM(E38:E40)</f>
        <v>11861905</v>
      </c>
    </row>
    <row r="49" spans="1:6" ht="13.5" thickBot="1">
      <c r="A49" s="5"/>
      <c r="B49" s="46" t="s">
        <v>59</v>
      </c>
      <c r="C49" s="26">
        <f>SUM(C36-C48)</f>
        <v>-8543421</v>
      </c>
      <c r="D49" s="26">
        <f>SUM(D36-D48)</f>
        <v>-876287</v>
      </c>
      <c r="E49" s="26">
        <f>SUM(E36-E48)</f>
        <v>-9419708</v>
      </c>
      <c r="F49" s="3"/>
    </row>
    <row r="50" spans="1:8" ht="25.5">
      <c r="A50" s="30"/>
      <c r="B50" s="36" t="s">
        <v>26</v>
      </c>
      <c r="C50" s="47"/>
      <c r="D50" s="17"/>
      <c r="E50" s="17">
        <f>+C50+D50</f>
        <v>0</v>
      </c>
      <c r="H50" s="3"/>
    </row>
    <row r="51" spans="1:9" ht="12.75">
      <c r="A51" s="30"/>
      <c r="B51" s="37" t="s">
        <v>21</v>
      </c>
      <c r="C51" s="20"/>
      <c r="D51" s="20"/>
      <c r="E51" s="20">
        <f aca="true" t="shared" si="0" ref="E51:E56">+C51+D51</f>
        <v>0</v>
      </c>
      <c r="I51" s="3"/>
    </row>
    <row r="52" spans="1:5" ht="12.75">
      <c r="A52" s="30"/>
      <c r="B52" s="37" t="s">
        <v>22</v>
      </c>
      <c r="C52" s="20"/>
      <c r="D52" s="20"/>
      <c r="E52" s="20">
        <f t="shared" si="0"/>
        <v>0</v>
      </c>
    </row>
    <row r="53" spans="1:5" ht="12.75">
      <c r="A53" s="30"/>
      <c r="B53" s="37" t="s">
        <v>82</v>
      </c>
      <c r="C53" s="20">
        <f>267153-1905-32468</f>
        <v>232780</v>
      </c>
      <c r="D53" s="20"/>
      <c r="E53" s="20">
        <f t="shared" si="0"/>
        <v>232780</v>
      </c>
    </row>
    <row r="54" spans="1:5" ht="12.75">
      <c r="A54" s="30"/>
      <c r="B54" s="48" t="s">
        <v>79</v>
      </c>
      <c r="C54" s="20"/>
      <c r="D54" s="20"/>
      <c r="E54" s="20">
        <f t="shared" si="0"/>
        <v>0</v>
      </c>
    </row>
    <row r="55" spans="1:5" ht="12.75">
      <c r="A55" s="30"/>
      <c r="B55" s="48" t="s">
        <v>24</v>
      </c>
      <c r="C55" s="18">
        <v>451365</v>
      </c>
      <c r="D55" s="20"/>
      <c r="E55" s="20">
        <f t="shared" si="0"/>
        <v>451365</v>
      </c>
    </row>
    <row r="56" spans="1:5" ht="13.5" thickBot="1">
      <c r="A56" s="42"/>
      <c r="B56" s="49" t="s">
        <v>25</v>
      </c>
      <c r="C56" s="23">
        <v>4973223</v>
      </c>
      <c r="D56" s="24">
        <v>3924</v>
      </c>
      <c r="E56" s="24">
        <f t="shared" si="0"/>
        <v>4977147</v>
      </c>
    </row>
    <row r="57" spans="1:5" ht="13.5" thickBot="1">
      <c r="A57" s="50" t="s">
        <v>60</v>
      </c>
      <c r="B57" s="51" t="s">
        <v>61</v>
      </c>
      <c r="C57" s="45">
        <f>SUM(C50:C56)</f>
        <v>5657368</v>
      </c>
      <c r="D57" s="45">
        <f>SUM(D50:D56)</f>
        <v>3924</v>
      </c>
      <c r="E57" s="45">
        <f>SUM(E50:E56)</f>
        <v>5661292</v>
      </c>
    </row>
    <row r="58" spans="1:5" ht="25.5">
      <c r="A58" s="52"/>
      <c r="B58" s="36" t="s">
        <v>66</v>
      </c>
      <c r="C58" s="15"/>
      <c r="D58" s="17"/>
      <c r="E58" s="17">
        <f aca="true" t="shared" si="1" ref="E58:E63">+C58+D58</f>
        <v>0</v>
      </c>
    </row>
    <row r="59" spans="1:5" ht="12.75">
      <c r="A59" s="50"/>
      <c r="B59" s="37" t="s">
        <v>27</v>
      </c>
      <c r="C59" s="20"/>
      <c r="D59" s="20"/>
      <c r="E59" s="20">
        <f t="shared" si="1"/>
        <v>0</v>
      </c>
    </row>
    <row r="60" spans="1:5" ht="12.75">
      <c r="A60" s="50"/>
      <c r="B60" s="37" t="s">
        <v>28</v>
      </c>
      <c r="C60" s="20"/>
      <c r="D60" s="20"/>
      <c r="E60" s="20">
        <f t="shared" si="1"/>
        <v>0</v>
      </c>
    </row>
    <row r="61" spans="1:5" ht="12.75">
      <c r="A61" s="50"/>
      <c r="B61" s="37" t="s">
        <v>78</v>
      </c>
      <c r="C61" s="20">
        <v>78915</v>
      </c>
      <c r="D61" s="20"/>
      <c r="E61" s="20">
        <f t="shared" si="1"/>
        <v>78915</v>
      </c>
    </row>
    <row r="62" spans="1:5" ht="12.75">
      <c r="A62" s="50"/>
      <c r="B62" s="48" t="s">
        <v>80</v>
      </c>
      <c r="C62" s="20"/>
      <c r="D62" s="20"/>
      <c r="E62" s="20">
        <f t="shared" si="1"/>
        <v>0</v>
      </c>
    </row>
    <row r="63" spans="1:5" ht="13.5" thickBot="1">
      <c r="A63" s="50"/>
      <c r="B63" s="48" t="s">
        <v>30</v>
      </c>
      <c r="C63" s="15">
        <v>4973223</v>
      </c>
      <c r="D63" s="24">
        <v>3924</v>
      </c>
      <c r="E63" s="24">
        <f t="shared" si="1"/>
        <v>4977147</v>
      </c>
    </row>
    <row r="64" spans="1:5" ht="13.5" thickBot="1">
      <c r="A64" s="9" t="s">
        <v>62</v>
      </c>
      <c r="B64" s="27" t="s">
        <v>63</v>
      </c>
      <c r="C64" s="26">
        <f>SUM(C58:C63)</f>
        <v>5052138</v>
      </c>
      <c r="D64" s="26">
        <f>SUM(D58:D63)</f>
        <v>3924</v>
      </c>
      <c r="E64" s="26">
        <f>SUM(E58:E63)</f>
        <v>5056062</v>
      </c>
    </row>
    <row r="65" spans="1:2" ht="12.75">
      <c r="A65" s="53"/>
      <c r="B65" s="54"/>
    </row>
    <row r="66" spans="1:2" ht="12.75">
      <c r="A66" s="53"/>
      <c r="B66" s="54"/>
    </row>
    <row r="67" spans="1:2" ht="12.75">
      <c r="A67" s="53"/>
      <c r="B67" s="54"/>
    </row>
    <row r="68" spans="1:2" ht="13.5" thickBot="1">
      <c r="A68" s="53"/>
      <c r="B68" s="54"/>
    </row>
    <row r="69" spans="1:5" ht="12.75">
      <c r="A69" s="73" t="s">
        <v>3</v>
      </c>
      <c r="B69" s="74"/>
      <c r="C69" s="69" t="s">
        <v>83</v>
      </c>
      <c r="D69" s="69" t="s">
        <v>84</v>
      </c>
      <c r="E69" s="71" t="s">
        <v>85</v>
      </c>
    </row>
    <row r="70" spans="1:5" ht="29.25" customHeight="1" thickBot="1">
      <c r="A70" s="75"/>
      <c r="B70" s="76"/>
      <c r="C70" s="70"/>
      <c r="D70" s="70"/>
      <c r="E70" s="72"/>
    </row>
    <row r="71" spans="1:5" ht="25.5">
      <c r="A71" s="55"/>
      <c r="B71" s="36" t="s">
        <v>26</v>
      </c>
      <c r="C71" s="56"/>
      <c r="D71" s="47"/>
      <c r="E71" s="17">
        <f>+C71+D71</f>
        <v>0</v>
      </c>
    </row>
    <row r="72" spans="1:5" ht="12.75">
      <c r="A72" s="55"/>
      <c r="B72" s="37" t="s">
        <v>21</v>
      </c>
      <c r="C72" s="20"/>
      <c r="D72" s="20"/>
      <c r="E72" s="20">
        <f aca="true" t="shared" si="2" ref="E72:E77">+C72+D72</f>
        <v>0</v>
      </c>
    </row>
    <row r="73" spans="1:5" ht="12.75">
      <c r="A73" s="55"/>
      <c r="B73" s="37" t="s">
        <v>22</v>
      </c>
      <c r="C73" s="20"/>
      <c r="D73" s="20"/>
      <c r="E73" s="20">
        <f t="shared" si="2"/>
        <v>0</v>
      </c>
    </row>
    <row r="74" spans="1:5" ht="12.75">
      <c r="A74" s="55"/>
      <c r="B74" s="37" t="s">
        <v>23</v>
      </c>
      <c r="C74" s="20"/>
      <c r="D74" s="20"/>
      <c r="E74" s="20">
        <f t="shared" si="2"/>
        <v>0</v>
      </c>
    </row>
    <row r="75" spans="1:5" ht="12.75">
      <c r="A75" s="55"/>
      <c r="B75" s="37" t="s">
        <v>82</v>
      </c>
      <c r="C75" s="20">
        <v>16367220</v>
      </c>
      <c r="D75" s="20"/>
      <c r="E75" s="20">
        <f t="shared" si="2"/>
        <v>16367220</v>
      </c>
    </row>
    <row r="76" spans="1:5" ht="12.75">
      <c r="A76" s="38"/>
      <c r="B76" s="37" t="s">
        <v>24</v>
      </c>
      <c r="C76" s="18">
        <v>2106842</v>
      </c>
      <c r="D76" s="20"/>
      <c r="E76" s="20">
        <f t="shared" si="2"/>
        <v>2106842</v>
      </c>
    </row>
    <row r="77" spans="1:5" ht="13.5" thickBot="1">
      <c r="A77" s="55"/>
      <c r="B77" s="49" t="s">
        <v>25</v>
      </c>
      <c r="C77" s="57">
        <v>134375</v>
      </c>
      <c r="D77" s="24">
        <v>13343</v>
      </c>
      <c r="E77" s="24">
        <f t="shared" si="2"/>
        <v>147718</v>
      </c>
    </row>
    <row r="78" spans="1:5" ht="13.5" thickBot="1">
      <c r="A78" s="58" t="s">
        <v>64</v>
      </c>
      <c r="B78" s="44" t="s">
        <v>65</v>
      </c>
      <c r="C78" s="45">
        <f>SUM(C71:C77)</f>
        <v>18608437</v>
      </c>
      <c r="D78" s="45">
        <f>SUM(D71:D77)</f>
        <v>13343</v>
      </c>
      <c r="E78" s="45">
        <f>SUM(E71:E77)</f>
        <v>18621780</v>
      </c>
    </row>
    <row r="79" spans="1:5" ht="25.5">
      <c r="A79" s="55"/>
      <c r="B79" s="36" t="s">
        <v>66</v>
      </c>
      <c r="C79" s="15">
        <v>10000000</v>
      </c>
      <c r="D79" s="17"/>
      <c r="E79" s="17">
        <f aca="true" t="shared" si="3" ref="E79:E84">+C79+D79</f>
        <v>10000000</v>
      </c>
    </row>
    <row r="80" spans="1:5" ht="12.75">
      <c r="A80" s="55"/>
      <c r="B80" s="37" t="s">
        <v>27</v>
      </c>
      <c r="C80" s="20"/>
      <c r="D80" s="20"/>
      <c r="E80" s="20">
        <f t="shared" si="3"/>
        <v>0</v>
      </c>
    </row>
    <row r="81" spans="1:5" ht="12.75">
      <c r="A81" s="55"/>
      <c r="B81" s="37" t="s">
        <v>28</v>
      </c>
      <c r="C81" s="20"/>
      <c r="D81" s="20"/>
      <c r="E81" s="20">
        <f t="shared" si="3"/>
        <v>0</v>
      </c>
    </row>
    <row r="82" spans="1:5" ht="12.75">
      <c r="A82" s="55"/>
      <c r="B82" s="37" t="s">
        <v>29</v>
      </c>
      <c r="C82" s="20"/>
      <c r="D82" s="20"/>
      <c r="E82" s="20">
        <f t="shared" si="3"/>
        <v>0</v>
      </c>
    </row>
    <row r="83" spans="1:5" ht="12.75">
      <c r="A83" s="55"/>
      <c r="B83" s="48" t="s">
        <v>80</v>
      </c>
      <c r="C83" s="20"/>
      <c r="D83" s="20"/>
      <c r="E83" s="20">
        <f t="shared" si="3"/>
        <v>0</v>
      </c>
    </row>
    <row r="84" spans="1:5" ht="13.5" thickBot="1">
      <c r="A84" s="59"/>
      <c r="B84" s="49" t="s">
        <v>30</v>
      </c>
      <c r="C84" s="15">
        <v>134375</v>
      </c>
      <c r="D84" s="24">
        <v>13343</v>
      </c>
      <c r="E84" s="24">
        <f t="shared" si="3"/>
        <v>147718</v>
      </c>
    </row>
    <row r="85" spans="1:5" ht="13.5" thickBot="1">
      <c r="A85" s="9" t="s">
        <v>67</v>
      </c>
      <c r="B85" s="44" t="s">
        <v>68</v>
      </c>
      <c r="C85" s="26">
        <f>SUM(C79:C84)</f>
        <v>10134375</v>
      </c>
      <c r="D85" s="26">
        <f>SUM(D79:D84)</f>
        <v>13343</v>
      </c>
      <c r="E85" s="26">
        <f>SUM(E79:E84)</f>
        <v>10147718</v>
      </c>
    </row>
    <row r="86" spans="1:5" ht="13.5" thickBot="1">
      <c r="A86" s="9"/>
      <c r="B86" s="60" t="s">
        <v>69</v>
      </c>
      <c r="C86" s="26">
        <f>SUM(C30,C48,C64,C85)</f>
        <v>42237260</v>
      </c>
      <c r="D86" s="26">
        <f>SUM(D30,D48,D64,D85)</f>
        <v>893451</v>
      </c>
      <c r="E86" s="26">
        <f>SUM(E30,E48,E64,E85)</f>
        <v>43130711</v>
      </c>
    </row>
    <row r="87" spans="1:5" ht="13.5" thickBot="1">
      <c r="A87" s="9"/>
      <c r="B87" s="44" t="s">
        <v>70</v>
      </c>
      <c r="C87" s="61">
        <f>-SUM(C63,C84)</f>
        <v>-5107598</v>
      </c>
      <c r="D87" s="61">
        <f>-SUM(D63,D84)</f>
        <v>-17267</v>
      </c>
      <c r="E87" s="61">
        <f>-SUM(E63,E84)</f>
        <v>-5124865</v>
      </c>
    </row>
    <row r="88" spans="1:5" ht="26.25" thickBot="1">
      <c r="A88" s="9"/>
      <c r="B88" s="44" t="s">
        <v>74</v>
      </c>
      <c r="C88" s="61">
        <v>-379000</v>
      </c>
      <c r="D88" s="62"/>
      <c r="E88" s="62">
        <f>+C88+D88</f>
        <v>-379000</v>
      </c>
    </row>
    <row r="89" spans="1:5" ht="13.5" thickBot="1">
      <c r="A89" s="9"/>
      <c r="B89" s="44" t="s">
        <v>71</v>
      </c>
      <c r="C89" s="26">
        <f>SUM(C86:C88)</f>
        <v>36750662</v>
      </c>
      <c r="D89" s="26">
        <f>SUM(D86:D88)</f>
        <v>876184</v>
      </c>
      <c r="E89" s="26">
        <f>SUM(E86:E88)</f>
        <v>37626846</v>
      </c>
    </row>
    <row r="90" spans="1:5" ht="13.5" thickBot="1">
      <c r="A90" s="9"/>
      <c r="B90" s="60" t="s">
        <v>72</v>
      </c>
      <c r="C90" s="26">
        <f>SUM(C16,C36,C57,C78)</f>
        <v>42237260</v>
      </c>
      <c r="D90" s="26">
        <f>SUM(D16,D36,D57,D78)</f>
        <v>893451</v>
      </c>
      <c r="E90" s="26">
        <f>SUM(E16,E36,E57,E78)</f>
        <v>43130711</v>
      </c>
    </row>
    <row r="91" spans="1:5" s="4" customFormat="1" ht="13.5" thickBot="1">
      <c r="A91" s="63"/>
      <c r="B91" s="64" t="s">
        <v>70</v>
      </c>
      <c r="C91" s="65">
        <f>-SUM(C56,C77)</f>
        <v>-5107598</v>
      </c>
      <c r="D91" s="65">
        <f>-SUM(D56,D77)</f>
        <v>-17267</v>
      </c>
      <c r="E91" s="65">
        <f>-SUM(E56,E77)</f>
        <v>-5124865</v>
      </c>
    </row>
    <row r="92" spans="1:5" s="4" customFormat="1" ht="26.25" thickBot="1">
      <c r="A92" s="63"/>
      <c r="B92" s="44" t="s">
        <v>74</v>
      </c>
      <c r="C92" s="66">
        <v>-379000</v>
      </c>
      <c r="D92" s="62"/>
      <c r="E92" s="62">
        <f>+C92+D92</f>
        <v>-379000</v>
      </c>
    </row>
    <row r="93" spans="1:5" ht="13.5" thickBot="1">
      <c r="A93" s="5"/>
      <c r="B93" s="44" t="s">
        <v>73</v>
      </c>
      <c r="C93" s="26">
        <f>SUM(C90:C92)</f>
        <v>36750662</v>
      </c>
      <c r="D93" s="26">
        <f>SUM(D90:D92)</f>
        <v>876184</v>
      </c>
      <c r="E93" s="26">
        <f>SUM(E90:E92)</f>
        <v>37626846</v>
      </c>
    </row>
    <row r="95" ht="12.75">
      <c r="E95" s="3"/>
    </row>
    <row r="96" ht="12.75">
      <c r="E96" s="3"/>
    </row>
    <row r="97" ht="12.75">
      <c r="E97" s="3"/>
    </row>
    <row r="98" spans="5:6" ht="12.75">
      <c r="E98" s="3"/>
      <c r="F98" s="3"/>
    </row>
    <row r="99" ht="12.75">
      <c r="E99" s="3"/>
    </row>
    <row r="100" ht="12.75">
      <c r="E100" s="3"/>
    </row>
    <row r="101" ht="12.75">
      <c r="E101" s="3"/>
    </row>
    <row r="102" ht="12.75">
      <c r="E102" s="3"/>
    </row>
  </sheetData>
  <sheetProtection/>
  <mergeCells count="11">
    <mergeCell ref="A4:E4"/>
    <mergeCell ref="A5:E5"/>
    <mergeCell ref="D3:E3"/>
    <mergeCell ref="C9:C10"/>
    <mergeCell ref="D9:D10"/>
    <mergeCell ref="E9:E10"/>
    <mergeCell ref="A69:B70"/>
    <mergeCell ref="C69:C70"/>
    <mergeCell ref="A9:B10"/>
    <mergeCell ref="D69:D70"/>
    <mergeCell ref="E69:E70"/>
  </mergeCells>
  <printOptions/>
  <pageMargins left="0.4330708661417323" right="0.15748031496062992" top="0.6692913385826772" bottom="0.31496062992125984" header="0.4330708661417323" footer="0.236220472440944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morvai_eva</dc:creator>
  <cp:keywords/>
  <dc:description/>
  <cp:lastModifiedBy>Morvai Éva</cp:lastModifiedBy>
  <cp:lastPrinted>2017-12-14T12:48:37Z</cp:lastPrinted>
  <dcterms:created xsi:type="dcterms:W3CDTF">2012-01-31T21:05:03Z</dcterms:created>
  <dcterms:modified xsi:type="dcterms:W3CDTF">2017-12-14T12:48:40Z</dcterms:modified>
  <cp:category/>
  <cp:version/>
  <cp:contentType/>
  <cp:contentStatus/>
</cp:coreProperties>
</file>