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<sst xmlns="http://schemas.openxmlformats.org/spreadsheetml/2006/main" count="888" uniqueCount="691">
  <si>
    <t>a/ Működési célú költségvetési támogatás</t>
  </si>
  <si>
    <t>Működési bevételek</t>
  </si>
  <si>
    <t>Bírság és pótlék bevétel</t>
  </si>
  <si>
    <t>Önkormányzat működési bevételei</t>
  </si>
  <si>
    <t>Közhatalmi bevételek</t>
  </si>
  <si>
    <t>Személyi juttatások</t>
  </si>
  <si>
    <t>Dologi kiadások</t>
  </si>
  <si>
    <t>Gépjárműadó</t>
  </si>
  <si>
    <t>Felhalmozás és tőkejellegű bevételek</t>
  </si>
  <si>
    <t>Önkormányzatok költségvetési támogatása</t>
  </si>
  <si>
    <t>Működési célú pénzeszköz-átvétel</t>
  </si>
  <si>
    <t>Áh-n belülről összesen:</t>
  </si>
  <si>
    <t>Tartalékok</t>
  </si>
  <si>
    <t>Elvonások és befizetések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</si>
  <si>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</si>
  <si>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</si>
  <si>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</si>
  <si>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</si>
  <si>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</si>
  <si>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</si>
  <si>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</si>
  <si>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</si>
  <si>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</si>
  <si>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</si>
  <si>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</si>
  <si>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</si>
  <si>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B4</t>
  </si>
  <si>
    <t>bevételei 2015. év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</si>
  <si>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</si>
  <si>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</si>
  <si>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</si>
  <si>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</si>
  <si>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</si>
  <si>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</si>
  <si>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</si>
  <si>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</si>
  <si>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</si>
  <si>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</si>
  <si>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</si>
  <si>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</si>
  <si>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</si>
  <si>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</si>
  <si>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</si>
  <si>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</si>
  <si>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</si>
  <si>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</si>
  <si>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</si>
  <si>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</si>
  <si>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</si>
  <si>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</si>
  <si>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</si>
  <si>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</si>
  <si>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</si>
  <si>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</si>
  <si>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</si>
  <si>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</si>
  <si>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</si>
  <si>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</si>
  <si>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</si>
  <si>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</si>
  <si>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</si>
  <si>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</si>
  <si>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</si>
  <si>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</si>
  <si>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</si>
  <si>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</si>
  <si>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</si>
  <si>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</si>
  <si>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</si>
  <si>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</si>
  <si>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</si>
  <si>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</si>
  <si>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</si>
  <si>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</si>
  <si>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</si>
  <si>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</si>
  <si>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</si>
  <si>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</si>
  <si>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</si>
  <si>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</si>
  <si>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</si>
  <si>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</si>
  <si>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</si>
  <si>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</si>
  <si>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</si>
  <si>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</si>
  <si>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</si>
  <si>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</si>
  <si>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</si>
  <si>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</si>
  <si>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</si>
  <si>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</si>
  <si>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</si>
  <si>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</si>
  <si>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</si>
  <si>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</si>
  <si>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</si>
  <si>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</si>
  <si>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</si>
  <si>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</si>
  <si>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</si>
  <si>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</si>
  <si>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</si>
  <si>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</si>
  <si>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</si>
  <si>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</si>
  <si>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</si>
  <si>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</si>
  <si>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</si>
  <si>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</si>
  <si>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</si>
  <si>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</si>
  <si>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</si>
  <si>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</si>
  <si>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</si>
  <si>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</si>
  <si>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</si>
  <si>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</si>
  <si>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</si>
  <si>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</si>
  <si>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</si>
  <si>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</si>
  <si>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</si>
  <si>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</si>
  <si>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</si>
  <si>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</si>
  <si>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</si>
  <si>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</si>
  <si>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</si>
  <si>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</si>
  <si>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</si>
  <si>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</si>
  <si>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</si>
  <si>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</si>
  <si>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</si>
  <si>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</si>
  <si>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</si>
  <si>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</si>
  <si>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</si>
  <si>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</si>
  <si>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</si>
  <si>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</si>
  <si>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</si>
  <si>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</si>
  <si>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</si>
  <si>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</si>
  <si>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</si>
  <si>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</si>
  <si>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</si>
  <si>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</si>
  <si>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</si>
  <si>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</si>
  <si>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</si>
  <si>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</si>
  <si>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</si>
  <si>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</si>
  <si>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</si>
  <si>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</si>
  <si>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</si>
  <si>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</si>
  <si>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</si>
  <si>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</si>
  <si>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</si>
  <si>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</si>
  <si>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</si>
  <si>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</si>
  <si>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</si>
  <si>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</si>
  <si>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</si>
  <si>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</si>
  <si>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</si>
  <si>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</si>
  <si>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</si>
  <si>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</si>
  <si>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</si>
  <si>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</si>
  <si>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</si>
  <si>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</si>
  <si>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</si>
  <si>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</si>
  <si>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</si>
  <si>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</si>
  <si>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</si>
  <si>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</si>
  <si>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</si>
  <si>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</si>
  <si>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</si>
  <si>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</si>
  <si>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</si>
  <si>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</si>
  <si>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</si>
  <si>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</si>
  <si>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</si>
  <si>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</si>
  <si>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</si>
  <si>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</si>
  <si>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</si>
  <si>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</si>
  <si>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</si>
  <si>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</si>
  <si>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</si>
  <si>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</si>
  <si>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56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</si>
  <si>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</si>
  <si>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</si>
  <si>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</si>
  <si>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</si>
  <si>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</si>
  <si>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</si>
  <si>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</si>
  <si>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</si>
  <si>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</si>
  <si>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</si>
  <si>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</si>
  <si>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</si>
  <si>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</si>
  <si>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</si>
  <si>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</si>
  <si>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</si>
  <si>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</si>
  <si>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</si>
  <si>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</si>
  <si>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</si>
  <si>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</si>
  <si>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</si>
  <si>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</si>
  <si>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</si>
  <si>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</si>
  <si>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</si>
  <si>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</si>
  <si>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</si>
  <si>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</si>
  <si>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K512</t>
  </si>
  <si>
    <t>67</t>
  </si>
  <si>
    <t>Egyéb működési célú kiadások (=55+…+66)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</si>
  <si>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</si>
  <si>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</si>
  <si>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</si>
  <si>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</si>
  <si>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</si>
  <si>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</si>
  <si>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</si>
  <si>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</si>
  <si>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</si>
  <si>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</si>
  <si>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</si>
  <si>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</si>
  <si>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</si>
  <si>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</si>
  <si>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</si>
  <si>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</si>
  <si>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</si>
  <si>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</si>
  <si>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</si>
  <si>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</si>
  <si>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</si>
  <si>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</si>
  <si>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</si>
  <si>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</si>
  <si>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</si>
  <si>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</si>
  <si>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</si>
  <si>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</si>
  <si>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</si>
  <si>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</si>
  <si>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</si>
  <si>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</si>
  <si>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</si>
  <si>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</si>
  <si>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</si>
  <si>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</si>
  <si>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</si>
  <si>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</si>
  <si>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</si>
  <si>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</si>
  <si>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</si>
  <si>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</si>
  <si>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</si>
  <si>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</si>
  <si>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</si>
  <si>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</si>
  <si>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</si>
  <si>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</si>
  <si>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</si>
  <si>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</si>
  <si>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</si>
  <si>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</si>
  <si>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</si>
  <si>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</si>
  <si>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</si>
  <si>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</si>
  <si>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</si>
  <si>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</si>
  <si>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</si>
  <si>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</si>
  <si>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</si>
  <si>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</si>
  <si>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</si>
  <si>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90</t>
  </si>
  <si>
    <t>Költségvetési kiadások (=19+20+45+54+67+75+80+89)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</si>
  <si>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</si>
  <si>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</si>
  <si>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</si>
  <si>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</si>
  <si>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</si>
  <si>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</si>
  <si>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</si>
  <si>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</si>
  <si>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</si>
  <si>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</si>
  <si>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</si>
  <si>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Belföldi értékpapírok kiadásai (=05+…+08)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</si>
  <si>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</si>
  <si>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</si>
  <si>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</si>
  <si>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</si>
  <si>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</si>
  <si>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</si>
  <si>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</si>
  <si>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</si>
  <si>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</si>
  <si>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</si>
  <si>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</si>
  <si>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</si>
  <si>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</si>
  <si>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</si>
  <si>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</si>
  <si>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</si>
  <si>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</si>
  <si>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</si>
  <si>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</si>
  <si>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</si>
  <si>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</si>
  <si>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</si>
  <si>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</si>
  <si>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</si>
  <si>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</si>
  <si>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</si>
  <si>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</si>
  <si>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</si>
  <si>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</si>
  <si>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</si>
  <si>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</si>
  <si>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</si>
  <si>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</si>
  <si>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</si>
  <si>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</si>
  <si>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</si>
  <si>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</si>
  <si>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</si>
  <si>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</si>
  <si>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</si>
  <si>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</si>
  <si>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</si>
  <si>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</si>
  <si>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</si>
  <si>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</si>
  <si>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</si>
  <si>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</si>
  <si>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</si>
  <si>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</si>
  <si>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</si>
  <si>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</si>
  <si>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</si>
  <si>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</si>
  <si>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</si>
  <si>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</si>
  <si>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</si>
  <si>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</si>
  <si>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</si>
  <si>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</si>
  <si>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</si>
  <si>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</si>
  <si>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</si>
  <si>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</si>
  <si>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</si>
  <si>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</si>
  <si>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</si>
  <si>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</si>
  <si>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</si>
  <si>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</si>
  <si>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</si>
  <si>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</si>
  <si>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</si>
  <si>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</si>
  <si>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</si>
  <si>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</si>
  <si>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</si>
  <si>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</si>
  <si>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</si>
  <si>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</si>
  <si>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</si>
  <si>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</si>
  <si>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</si>
  <si>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</si>
  <si>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</si>
  <si>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</si>
  <si>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</si>
  <si>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</si>
  <si>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</si>
  <si>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</si>
  <si>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</si>
  <si>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</si>
  <si>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</si>
  <si>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</si>
  <si>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</si>
  <si>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</si>
  <si>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</si>
  <si>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</si>
  <si>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</si>
  <si>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</si>
  <si>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</si>
  <si>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</si>
  <si>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</si>
  <si>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</si>
  <si>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</si>
  <si>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</si>
  <si>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</si>
  <si>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</si>
  <si>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</si>
  <si>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</si>
  <si>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</si>
  <si>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</si>
  <si>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</si>
  <si>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</si>
  <si>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</si>
  <si>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</si>
  <si>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</si>
  <si>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</si>
  <si>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</si>
  <si>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</si>
  <si>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</si>
  <si>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</si>
  <si>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</si>
  <si>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</si>
  <si>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</si>
  <si>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</si>
  <si>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</si>
  <si>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</si>
  <si>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</si>
  <si>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</si>
  <si>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</si>
  <si>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</si>
  <si>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</si>
  <si>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</si>
  <si>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</si>
  <si>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</si>
  <si>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</si>
  <si>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</si>
  <si>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</si>
  <si>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</si>
  <si>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</si>
  <si>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</si>
  <si>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</si>
  <si>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</si>
  <si>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</si>
  <si>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</si>
  <si>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</si>
  <si>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</si>
  <si>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</si>
  <si>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</si>
  <si>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</si>
  <si>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</si>
  <si>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</si>
  <si>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</si>
  <si>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</si>
  <si>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</si>
  <si>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</si>
  <si>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</si>
  <si>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</si>
  <si>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</si>
  <si>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</si>
  <si>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</si>
  <si>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</si>
  <si>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</si>
  <si>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</si>
  <si>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</si>
  <si>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</si>
  <si>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</si>
  <si>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</si>
  <si>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</si>
  <si>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</si>
  <si>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</si>
  <si>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</si>
  <si>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</si>
  <si>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</si>
  <si>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</si>
  <si>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</si>
  <si>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</si>
  <si>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</si>
  <si>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</si>
  <si>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</si>
  <si>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</si>
  <si>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</si>
  <si>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>Összes bevétel:</t>
  </si>
  <si>
    <t>Elszámolásból származó bevételek</t>
  </si>
  <si>
    <t>BEVÉTELEK MEGNEVEZÉSE</t>
  </si>
  <si>
    <t>Előirányzat</t>
  </si>
  <si>
    <t>KIADÁSOK MEGNEVEZÉSE</t>
  </si>
  <si>
    <t>Önkormányzat és intézményei működési bevételek</t>
  </si>
  <si>
    <t>Működési kiadások</t>
  </si>
  <si>
    <t>Önkormányzatok költségvetési támogatásai</t>
  </si>
  <si>
    <t>Működési célú pénzeszköz-átadás</t>
  </si>
  <si>
    <t>Bevételek összesen:</t>
  </si>
  <si>
    <t>Kiadások összesen:</t>
  </si>
  <si>
    <t>Önkormányzat és intézményei működési bevétele</t>
  </si>
  <si>
    <t>Önkormányzat és intézményei működési kiadása</t>
  </si>
  <si>
    <t>Önkormányzatok működési költségvetési támogatása</t>
  </si>
  <si>
    <t>egyéb támogatás</t>
  </si>
  <si>
    <t>Felhalmozási és tőkejellegű bevételek</t>
  </si>
  <si>
    <t>Fejlesztési célú kiadások</t>
  </si>
  <si>
    <t xml:space="preserve">Felhalmozási és tőkejellegű bevételek </t>
  </si>
  <si>
    <t>1. sz. melléklet</t>
  </si>
  <si>
    <t>2015. évben</t>
  </si>
  <si>
    <t>2. sz. melléklet</t>
  </si>
  <si>
    <t>3. sz. melléklet</t>
  </si>
  <si>
    <t>4. sz. melléklet</t>
  </si>
  <si>
    <t>Munkaadókat terhelő járulékok és szociális hozzájárulási adó</t>
  </si>
  <si>
    <t>Beruházás</t>
  </si>
  <si>
    <t>Felújítás</t>
  </si>
  <si>
    <t>Helyi adóbevétel</t>
  </si>
  <si>
    <t>Működési célú pénzeszköz-átadás,</t>
  </si>
  <si>
    <t xml:space="preserve">Önkormányzati ingatlanértékesítés </t>
  </si>
  <si>
    <t>Beruházási kiadások</t>
  </si>
  <si>
    <t>Felújítási kiadások</t>
  </si>
  <si>
    <t>Iparűzési adó</t>
  </si>
  <si>
    <t>Magánszemélyek kommunális adója</t>
  </si>
  <si>
    <t>Idegenforgalmi adó</t>
  </si>
  <si>
    <t>Helyi adó összesen:</t>
  </si>
  <si>
    <t>Államháztartáson belüli megelőlegezések visszafizetése (2015. évi előleg)</t>
  </si>
  <si>
    <t>A helyi önkormányzatok előző évi elszámolásából származó kiadások</t>
  </si>
  <si>
    <t>A helyi önkormányzatok törvényi előíráson alapuló befizetései</t>
  </si>
  <si>
    <t>Egyéb elvonások és befizetések</t>
  </si>
  <si>
    <t>K5021</t>
  </si>
  <si>
    <t>K5022</t>
  </si>
  <si>
    <t>K5023</t>
  </si>
  <si>
    <t>Működési célú támogatások az Európai Uniónak</t>
  </si>
  <si>
    <t>K513</t>
  </si>
  <si>
    <t>91</t>
  </si>
  <si>
    <t>92</t>
  </si>
  <si>
    <t>93</t>
  </si>
  <si>
    <t>94</t>
  </si>
  <si>
    <t>95</t>
  </si>
  <si>
    <t>Felhalmozási célú támogatások az Európai Uniónak</t>
  </si>
  <si>
    <t>K89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</si>
  <si>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</si>
  <si>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</si>
  <si>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</si>
  <si>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</si>
  <si>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K9125</t>
  </si>
  <si>
    <t>K9126</t>
  </si>
  <si>
    <t>Hosszú lejáratú hitelek, kölcsönök törlesztése pénzügyi vállalkozásnak</t>
  </si>
  <si>
    <t>Rövid lejáratú hitelek, kölcsönök törlesztése pénzügyi vállalkozásnak</t>
  </si>
  <si>
    <t>Pénzeszközök lekötött bankbetétként elhelyezése</t>
  </si>
  <si>
    <t>K9191</t>
  </si>
  <si>
    <t>Rövid lejáratú tulajdonosi kölcsönök kaidásai</t>
  </si>
  <si>
    <t>Hosszú lejáratú tulajdonosi kölcsönök kiadásai</t>
  </si>
  <si>
    <t>K9192</t>
  </si>
  <si>
    <t>K919</t>
  </si>
  <si>
    <t>Tulajdonosi kölcsönök kiadásai (=18+19)</t>
  </si>
  <si>
    <t>Belföldi finanszírozás kiadásai (=04+11+…+17+20)</t>
  </si>
  <si>
    <t>Hitelek, kölcsönök törlesztése külföldi kormányoknak és nemzetközi szervezeteknek</t>
  </si>
  <si>
    <t>K925</t>
  </si>
  <si>
    <t>Hitelek, kölcsönök törlesztése külföldi pénzintézeteknek</t>
  </si>
  <si>
    <t>Váltókiadások</t>
  </si>
  <si>
    <t>K94</t>
  </si>
  <si>
    <t>Biztosító által fizetett kártérítés</t>
  </si>
  <si>
    <t>B411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</si>
  <si>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</si>
  <si>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</si>
  <si>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</si>
  <si>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</si>
  <si>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</si>
  <si>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</si>
  <si>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</si>
  <si>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</si>
  <si>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Hosszú lejáratú hitelek, kölcsönök felvétele pénzügyi vállalkozástól</t>
  </si>
  <si>
    <t>Rövid lejáratú hitelek, kölcsönök felvétele  pénzügyi vállalkozástól</t>
  </si>
  <si>
    <t>Éven belüli lejáratú célú belföldi értékpapírok kibocsátása</t>
  </si>
  <si>
    <t>Éven túli lejáratú belföldi értékpapírok kibocsátása</t>
  </si>
  <si>
    <t>Lekötött bankbetétek megszüntetése</t>
  </si>
  <si>
    <t>Hosszú lejáratú tulajdonosi kölcsönök bevételei</t>
  </si>
  <si>
    <t>Rövid lejáratú tulajdonosi kölcsönök bevételei</t>
  </si>
  <si>
    <t>Tulajdonosi kölcsönök bevételei</t>
  </si>
  <si>
    <t>B8191</t>
  </si>
  <si>
    <t>B8192</t>
  </si>
  <si>
    <t>B819</t>
  </si>
  <si>
    <t>Hitelek, kölcsönök felvétele külföldi kormányoktól és nemzetközi szervezetektől</t>
  </si>
  <si>
    <t>Hitelek, kölcsönök felvétele külföldi pénzintézetektől</t>
  </si>
  <si>
    <t>B825</t>
  </si>
  <si>
    <t>Váltóbevételek</t>
  </si>
  <si>
    <t>B84</t>
  </si>
  <si>
    <t>Időpont</t>
  </si>
  <si>
    <t>Esemény</t>
  </si>
  <si>
    <t>Költség</t>
  </si>
  <si>
    <t>Február 7.</t>
  </si>
  <si>
    <t>Március 13.</t>
  </si>
  <si>
    <t>Április 3.</t>
  </si>
  <si>
    <t>Május 1.</t>
  </si>
  <si>
    <t>Május 30.</t>
  </si>
  <si>
    <t>Júniusi hétvégéken</t>
  </si>
  <si>
    <t>Július 4.</t>
  </si>
  <si>
    <t>Augusztus 21.</t>
  </si>
  <si>
    <t>Október 22.</t>
  </si>
  <si>
    <t>Október 10.</t>
  </si>
  <si>
    <t>November 15.</t>
  </si>
  <si>
    <t>December 5.</t>
  </si>
  <si>
    <t>December 22.</t>
  </si>
  <si>
    <t>Gyerekfarsang</t>
  </si>
  <si>
    <t>Megemlékezés, fáklyás felvonulás</t>
  </si>
  <si>
    <t>Húsvéti készülődés</t>
  </si>
  <si>
    <t>Majális</t>
  </si>
  <si>
    <t>Gyereknap</t>
  </si>
  <si>
    <t>Nyáresti hangversenyek</t>
  </si>
  <si>
    <t>Falunap</t>
  </si>
  <si>
    <t>Retro szüreti mulatság</t>
  </si>
  <si>
    <t>Idősek napja</t>
  </si>
  <si>
    <t>Koszorúzás, megemlékezés</t>
  </si>
  <si>
    <t>Kolbásztöltő verseny</t>
  </si>
  <si>
    <t>Mikulásjárás</t>
  </si>
  <si>
    <t>Falukarácsony</t>
  </si>
  <si>
    <t>Összesen:</t>
  </si>
  <si>
    <t>Kulturális rendezvények</t>
  </si>
  <si>
    <t>2015. Mánfa</t>
  </si>
  <si>
    <t xml:space="preserve">Ebből: Víz- és szennyvízhálózat bérleti díja </t>
  </si>
  <si>
    <t>Egyéb felhalmozási bevétel (Lőrincz J. ing.)</t>
  </si>
  <si>
    <t>I.</t>
  </si>
  <si>
    <t>II.</t>
  </si>
  <si>
    <t>Ebből: szociális feladatok támogatása</t>
  </si>
  <si>
    <t xml:space="preserve">           szociális étkeztetés támogatása</t>
  </si>
  <si>
    <t xml:space="preserve">           falugondnoki szolgálat támogatása</t>
  </si>
  <si>
    <t xml:space="preserve">           segélyekhez kapcsolódó visszatérítés</t>
  </si>
  <si>
    <t>III.</t>
  </si>
  <si>
    <t>IV.</t>
  </si>
  <si>
    <t>V.</t>
  </si>
  <si>
    <t>Komlói Közös Önkormányzati Hivataltól kirendeltség műkődési támogatása</t>
  </si>
  <si>
    <t>VI.</t>
  </si>
  <si>
    <t xml:space="preserve">Működési célú maradvány </t>
  </si>
  <si>
    <t>Ebből: közmunka programok</t>
  </si>
  <si>
    <t xml:space="preserve">           2015. 00. havi előleg</t>
  </si>
  <si>
    <t>Mánfa Község Önkormányzat</t>
  </si>
  <si>
    <t>Mánfa Község Önkormányzat kiadási és bevételi előirányzatai rovat szerinti bontásban</t>
  </si>
  <si>
    <t>5. sz. melléklet</t>
  </si>
  <si>
    <t>6.sz.melléklet</t>
  </si>
  <si>
    <t>Mánfa Község Önkormányzat összevont pénzügyi mérlege</t>
  </si>
  <si>
    <t>Mánfa Község Önkormányzat működési célú bevételeinek és kiadásainak összesített mérlege</t>
  </si>
  <si>
    <t>Mánfa Község Önkormányzat fejlesztési bevételeinek és kiadásainak összesített mérlege</t>
  </si>
  <si>
    <t>Dologi kiadás</t>
  </si>
  <si>
    <t>Bírság, pótlék</t>
  </si>
  <si>
    <t>Előző évi maradvány</t>
  </si>
  <si>
    <t xml:space="preserve">Felhalmozási kiadások </t>
  </si>
  <si>
    <t>Fejlesztési célú pénzeszköz-átadás</t>
  </si>
  <si>
    <t>Hitelfelvétel</t>
  </si>
  <si>
    <t>Önkormányzat bevételei hitelműveletek nélkül:</t>
  </si>
  <si>
    <t>Tárgyévi hitelfelvétel:</t>
  </si>
  <si>
    <t>Önkormányzat bevételei hitelműveletekkel: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</si>
  <si>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</si>
  <si>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</si>
  <si>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</si>
  <si>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</si>
  <si>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</si>
  <si>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</si>
  <si>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</si>
  <si>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</si>
  <si>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</si>
  <si>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</si>
  <si>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</si>
  <si>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</si>
  <si>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</si>
  <si>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Felhalmozási bevételek</t>
  </si>
  <si>
    <t>Előző évi pénzmaradvány igénybevétele</t>
  </si>
  <si>
    <t>Kiadási nemek</t>
  </si>
  <si>
    <t>Összesen</t>
  </si>
  <si>
    <t>Munkaadókat terhelő járulék és szociális hozzájárulási adó</t>
  </si>
  <si>
    <t>Ellátottak pénzbeli juttatásai</t>
  </si>
  <si>
    <t>Működési célú pénzeszköz-átadás Áht-n belüli</t>
  </si>
  <si>
    <t>Működési célú pénzeszköz-átadás Áht-n kívüli</t>
  </si>
  <si>
    <t>Államháztartáson belüli megelőlegezések visszafizetése ( 2015. évi előleg)</t>
  </si>
  <si>
    <t>7.sz.melléklet</t>
  </si>
  <si>
    <t>Előirányzat felhasználási ütemterv</t>
  </si>
  <si>
    <t>2015.</t>
  </si>
  <si>
    <t>A január-március havi adatok egyben likviditási tervként szolgálnak.</t>
  </si>
  <si>
    <t>Önkormányzatok működési támogatásai</t>
  </si>
  <si>
    <t>Beruházások</t>
  </si>
  <si>
    <t>Költségvetési bevételek (6=1+…+5)</t>
  </si>
  <si>
    <t>Finanszírozási bevételek (9=7+8)</t>
  </si>
  <si>
    <t>Önkormányzat bevételei összesen (12=6+9)</t>
  </si>
  <si>
    <t>Költségvetési kiadások (10=1+…+9)</t>
  </si>
  <si>
    <t>Finanszírozási kiadások (12=11)</t>
  </si>
  <si>
    <t>Önkormányzat kiadásai összesen (13=10+12)</t>
  </si>
  <si>
    <t>Személyi jellegű juttatás és járulékai kiemelt előirányzatokra a rendezvényekhez kapcsolódóan reprezentációs kiadások miatt 867 eFt betervezésre került.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</si>
</sst>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5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169" fontId="9" fillId="0" borderId="15" xfId="46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69" fontId="8" fillId="0" borderId="15" xfId="46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170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167" fontId="6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170" fontId="6" fillId="0" borderId="16" xfId="0" applyNumberFormat="1" applyFont="1" applyFill="1" applyBorder="1" applyAlignment="1">
      <alignment vertical="center"/>
    </xf>
    <xf numFmtId="0" fontId="7" fillId="35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/>
    </xf>
    <xf numFmtId="167" fontId="6" fillId="0" borderId="18" xfId="0" applyNumberFormat="1" applyFont="1" applyFill="1" applyBorder="1" applyAlignment="1">
      <alignment/>
    </xf>
    <xf numFmtId="167" fontId="6" fillId="0" borderId="16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69" fontId="8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6" fillId="0" borderId="20" xfId="0" applyFont="1" applyFill="1" applyBorder="1" applyAlignment="1">
      <alignment wrapText="1"/>
    </xf>
    <xf numFmtId="171" fontId="7" fillId="0" borderId="16" xfId="0" applyNumberFormat="1" applyFont="1" applyFill="1" applyBorder="1" applyAlignment="1">
      <alignment vertical="center" wrapText="1"/>
    </xf>
    <xf numFmtId="167" fontId="6" fillId="0" borderId="18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0" fillId="33" borderId="2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3" fontId="11" fillId="33" borderId="1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3" fontId="11" fillId="33" borderId="12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4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1" fillId="33" borderId="21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0" fontId="6" fillId="0" borderId="0" xfId="0" applyNumberFormat="1" applyFont="1" applyFill="1" applyBorder="1" applyAlignment="1">
      <alignment vertical="center"/>
    </xf>
    <xf numFmtId="169" fontId="8" fillId="0" borderId="0" xfId="46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 wrapText="1"/>
    </xf>
    <xf numFmtId="169" fontId="8" fillId="0" borderId="0" xfId="0" applyNumberFormat="1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9" fontId="8" fillId="0" borderId="29" xfId="46" applyNumberFormat="1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center"/>
    </xf>
    <xf numFmtId="165" fontId="7" fillId="0" borderId="10" xfId="46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6" fillId="0" borderId="10" xfId="46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30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1" fillId="33" borderId="28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3" fillId="0" borderId="28" xfId="0" applyFont="1" applyBorder="1" applyAlignment="1">
      <alignment/>
    </xf>
    <xf numFmtId="0" fontId="6" fillId="0" borderId="0" xfId="0" applyFont="1" applyFill="1" applyBorder="1" applyAlignment="1">
      <alignment wrapText="1"/>
    </xf>
    <xf numFmtId="167" fontId="7" fillId="0" borderId="31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170" fontId="7" fillId="0" borderId="31" xfId="0" applyNumberFormat="1" applyFont="1" applyFill="1" applyBorder="1" applyAlignment="1">
      <alignment vertical="center"/>
    </xf>
    <xf numFmtId="169" fontId="9" fillId="0" borderId="32" xfId="46" applyNumberFormat="1" applyFont="1" applyFill="1" applyBorder="1" applyAlignment="1" applyProtection="1">
      <alignment vertical="center"/>
      <protection/>
    </xf>
    <xf numFmtId="167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70" fontId="6" fillId="0" borderId="10" xfId="0" applyNumberFormat="1" applyFont="1" applyFill="1" applyBorder="1" applyAlignment="1">
      <alignment vertical="center"/>
    </xf>
    <xf numFmtId="169" fontId="8" fillId="0" borderId="10" xfId="46" applyNumberFormat="1" applyFont="1" applyFill="1" applyBorder="1" applyAlignment="1" applyProtection="1">
      <alignment vertical="center"/>
      <protection/>
    </xf>
    <xf numFmtId="3" fontId="12" fillId="0" borderId="10" xfId="57" applyNumberFormat="1" applyFont="1" applyBorder="1" applyAlignment="1">
      <alignment horizontal="center" vertical="center"/>
      <protection/>
    </xf>
    <xf numFmtId="3" fontId="13" fillId="0" borderId="10" xfId="57" applyNumberFormat="1" applyFont="1" applyBorder="1" applyAlignment="1">
      <alignment wrapText="1"/>
      <protection/>
    </xf>
    <xf numFmtId="3" fontId="0" fillId="0" borderId="10" xfId="57" applyNumberForma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10" xfId="56" applyNumberFormat="1" applyBorder="1" applyAlignment="1">
      <alignment horizontal="center" vertical="center"/>
      <protection/>
    </xf>
    <xf numFmtId="3" fontId="0" fillId="0" borderId="10" xfId="56" applyNumberFormat="1" applyFont="1" applyBorder="1">
      <alignment/>
      <protection/>
    </xf>
    <xf numFmtId="3" fontId="0" fillId="0" borderId="10" xfId="56" applyNumberFormat="1" applyBorder="1">
      <alignment/>
      <protection/>
    </xf>
    <xf numFmtId="3" fontId="0" fillId="0" borderId="10" xfId="56" applyNumberFormat="1" applyFont="1" applyBorder="1" applyAlignment="1">
      <alignment wrapText="1"/>
      <protection/>
    </xf>
    <xf numFmtId="3" fontId="0" fillId="0" borderId="10" xfId="56" applyNumberFormat="1" applyBorder="1" applyAlignment="1">
      <alignment wrapText="1"/>
      <protection/>
    </xf>
    <xf numFmtId="3" fontId="1" fillId="0" borderId="10" xfId="56" applyNumberFormat="1" applyFont="1" applyBorder="1" applyAlignment="1">
      <alignment wrapText="1"/>
      <protection/>
    </xf>
    <xf numFmtId="3" fontId="12" fillId="0" borderId="10" xfId="57" applyNumberFormat="1" applyFont="1" applyBorder="1" applyAlignment="1">
      <alignment wrapText="1"/>
      <protection/>
    </xf>
    <xf numFmtId="0" fontId="1" fillId="0" borderId="10" xfId="0" applyFont="1" applyBorder="1" applyAlignment="1">
      <alignment/>
    </xf>
    <xf numFmtId="3" fontId="1" fillId="0" borderId="10" xfId="57" applyNumberFormat="1" applyFont="1" applyBorder="1">
      <alignment/>
      <protection/>
    </xf>
    <xf numFmtId="3" fontId="0" fillId="0" borderId="10" xfId="56" applyNumberFormat="1" applyFont="1" applyBorder="1" applyAlignment="1">
      <alignment wrapText="1"/>
      <protection/>
    </xf>
    <xf numFmtId="3" fontId="1" fillId="0" borderId="10" xfId="56" applyNumberFormat="1" applyFont="1" applyBorder="1">
      <alignment/>
      <protection/>
    </xf>
    <xf numFmtId="0" fontId="0" fillId="0" borderId="0" xfId="0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3" fontId="0" fillId="0" borderId="0" xfId="56" applyNumberFormat="1" applyFont="1" applyFill="1" applyBorder="1" applyAlignment="1">
      <alignment horizontal="left" wrapText="1"/>
      <protection/>
    </xf>
    <xf numFmtId="3" fontId="0" fillId="0" borderId="0" xfId="56" applyNumberFormat="1" applyFill="1" applyBorder="1" applyAlignment="1">
      <alignment horizontal="left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007peu\2015\K&#246;lts&#233;gvet&#233;s%202015\&#214;nkorm&#225;nyzat\&#214;nkorm&#225;nyzat%20r&#233;szletes%20kv.%202015.%20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130"/>
      <sheetName val="011130 KBe"/>
      <sheetName val="011130 Kftv."/>
      <sheetName val="011130 PK"/>
      <sheetName val="011130 Kb."/>
      <sheetName val="011130 Mf."/>
      <sheetName val="011130 Mj."/>
      <sheetName val="011130 S."/>
      <sheetName val="011130 Zp-G."/>
      <sheetName val="011130 TN"/>
      <sheetName val="011130 PMr."/>
      <sheetName val="011130 Kv.A."/>
      <sheetName val="013350"/>
      <sheetName val="013360"/>
      <sheetName val="016080"/>
      <sheetName val="016080 KN"/>
      <sheetName val="018010"/>
      <sheetName val="018010 493909"/>
      <sheetName val="018010 TN"/>
      <sheetName val="018020"/>
      <sheetName val="018030"/>
      <sheetName val="022010"/>
      <sheetName val="041236"/>
      <sheetName val="045120"/>
      <sheetName val="045120 T-3.2.3"/>
      <sheetName val="045120 D-4.1.2"/>
      <sheetName val="045150"/>
      <sheetName val="052080"/>
      <sheetName val="061020"/>
      <sheetName val="061020 T-3.2.3"/>
      <sheetName val="061020 D-4.1.2"/>
      <sheetName val="061030"/>
      <sheetName val="064010"/>
      <sheetName val="064010 K-5.5.0"/>
      <sheetName val="066020"/>
      <sheetName val="066020 D-5.1.5"/>
      <sheetName val="066020 K-4.10 NLG"/>
      <sheetName val="066020 T-5.3.6"/>
      <sheetName val="066020 T-3.2.12"/>
      <sheetName val="066020 Á-1.A.5"/>
      <sheetName val="066020 T-6.1.2 K"/>
      <sheetName val="066020 T-6.1.2 S"/>
      <sheetName val="066020 T-2.4.5"/>
      <sheetName val="066020 IPA"/>
      <sheetName val="066020 Szoc.Bolt"/>
      <sheetName val="066020 T-3.2.3"/>
      <sheetName val="066020 D-4.1.2"/>
      <sheetName val="074031"/>
      <sheetName val="074032"/>
      <sheetName val="081030"/>
      <sheetName val="081030 K-4.10 KBSK"/>
      <sheetName val="101150"/>
      <sheetName val="104051"/>
      <sheetName val="105010"/>
      <sheetName val="106020"/>
      <sheetName val="107060"/>
      <sheetName val="900020"/>
      <sheetName val="900060"/>
      <sheetName val="K-B"/>
    </sheetNames>
    <sheetDataSet>
      <sheetData sheetId="16">
        <row r="35">
          <cell r="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00390625" style="0" customWidth="1"/>
    <col min="2" max="2" width="38.75390625" style="0" customWidth="1"/>
    <col min="3" max="3" width="13.875" style="0" customWidth="1"/>
    <col min="4" max="4" width="4.125" style="0" customWidth="1"/>
    <col min="5" max="5" width="36.375" style="0" customWidth="1"/>
    <col min="6" max="6" width="12.375" style="0" customWidth="1"/>
    <col min="7" max="7" width="12.875" style="0" customWidth="1"/>
  </cols>
  <sheetData>
    <row r="1" spans="1:7" ht="12.75">
      <c r="A1" t="s">
        <v>32</v>
      </c>
      <c r="G1" t="s">
        <v>512</v>
      </c>
    </row>
    <row r="2" spans="1:8" ht="12.75">
      <c r="A2" s="169" t="s">
        <v>644</v>
      </c>
      <c r="B2" s="169"/>
      <c r="C2" s="169"/>
      <c r="D2" s="169"/>
      <c r="E2" s="169"/>
      <c r="F2" s="169"/>
      <c r="G2" s="169"/>
      <c r="H2" s="169"/>
    </row>
    <row r="3" spans="1:8" ht="12.75">
      <c r="A3" s="169" t="s">
        <v>513</v>
      </c>
      <c r="B3" s="169"/>
      <c r="C3" s="169"/>
      <c r="D3" s="169"/>
      <c r="E3" s="169"/>
      <c r="F3" s="169"/>
      <c r="G3" s="169"/>
      <c r="H3" s="169"/>
    </row>
    <row r="4" spans="1:8" ht="12.75">
      <c r="A4" s="63"/>
      <c r="B4" s="63"/>
      <c r="C4" s="63"/>
      <c r="D4" s="63"/>
      <c r="E4" s="63"/>
      <c r="F4" s="63"/>
      <c r="G4" s="63"/>
      <c r="H4" s="63"/>
    </row>
    <row r="5" spans="1:7" ht="24.75" customHeight="1">
      <c r="A5" s="64"/>
      <c r="B5" s="65" t="s">
        <v>496</v>
      </c>
      <c r="C5" s="66" t="s">
        <v>497</v>
      </c>
      <c r="D5" s="67"/>
      <c r="E5" s="68" t="s">
        <v>498</v>
      </c>
      <c r="F5" s="65"/>
      <c r="G5" s="66" t="s">
        <v>497</v>
      </c>
    </row>
    <row r="6" spans="1:10" ht="26.25" customHeight="1">
      <c r="A6" s="69">
        <v>1</v>
      </c>
      <c r="B6" s="70" t="s">
        <v>499</v>
      </c>
      <c r="C6" s="71">
        <f>'2.sz.mell.'!D6</f>
        <v>6367</v>
      </c>
      <c r="D6" s="72">
        <v>1</v>
      </c>
      <c r="E6" s="73" t="s">
        <v>500</v>
      </c>
      <c r="F6" s="74"/>
      <c r="G6" s="71">
        <f>F7+F8+F9</f>
        <v>39903</v>
      </c>
      <c r="I6" s="61"/>
      <c r="J6" s="61"/>
    </row>
    <row r="7" spans="1:9" ht="23.25" customHeight="1">
      <c r="A7" s="69">
        <v>2</v>
      </c>
      <c r="B7" s="69" t="s">
        <v>4</v>
      </c>
      <c r="C7" s="71">
        <f>'2.sz.mell.'!D7</f>
        <v>11100</v>
      </c>
      <c r="D7" s="75"/>
      <c r="E7" s="76" t="s">
        <v>5</v>
      </c>
      <c r="F7" s="71">
        <f>'2.sz.mell.'!G7</f>
        <v>14559</v>
      </c>
      <c r="G7" s="76"/>
      <c r="I7" s="77"/>
    </row>
    <row r="8" spans="1:9" ht="25.5" customHeight="1">
      <c r="A8" s="69">
        <v>3</v>
      </c>
      <c r="B8" s="70" t="s">
        <v>511</v>
      </c>
      <c r="C8" s="71">
        <f>'3.sz.mell.'!D6</f>
        <v>200</v>
      </c>
      <c r="D8" s="75"/>
      <c r="E8" s="78" t="s">
        <v>517</v>
      </c>
      <c r="F8" s="71">
        <f>'2.sz.mell.'!G8</f>
        <v>3593</v>
      </c>
      <c r="G8" s="76"/>
      <c r="I8" s="61"/>
    </row>
    <row r="9" spans="1:9" ht="28.5" customHeight="1">
      <c r="A9" s="69">
        <v>4</v>
      </c>
      <c r="B9" s="69" t="s">
        <v>501</v>
      </c>
      <c r="C9" s="71">
        <f>'2.sz.mell.'!D11</f>
        <v>22550</v>
      </c>
      <c r="D9" s="75"/>
      <c r="E9" s="79" t="s">
        <v>6</v>
      </c>
      <c r="F9" s="80">
        <f>'2.sz.mell.'!G9</f>
        <v>21751</v>
      </c>
      <c r="G9" s="72"/>
      <c r="I9" s="77"/>
    </row>
    <row r="10" spans="1:10" ht="20.25" customHeight="1">
      <c r="A10" s="69">
        <v>5</v>
      </c>
      <c r="B10" s="69" t="s">
        <v>10</v>
      </c>
      <c r="C10" s="71">
        <f>'2.sz.mell.'!D12</f>
        <v>2000</v>
      </c>
      <c r="D10" s="76">
        <v>2</v>
      </c>
      <c r="E10" s="73" t="s">
        <v>502</v>
      </c>
      <c r="F10" s="81"/>
      <c r="G10" s="71">
        <f>'2.sz.mell.'!H11</f>
        <v>6634</v>
      </c>
      <c r="I10" s="61"/>
      <c r="J10" s="61"/>
    </row>
    <row r="11" spans="1:9" ht="27" customHeight="1">
      <c r="A11" s="69">
        <v>6</v>
      </c>
      <c r="B11" s="69" t="s">
        <v>649</v>
      </c>
      <c r="C11" s="71">
        <f>'2.sz.mell.'!D13</f>
        <v>4520</v>
      </c>
      <c r="D11" s="72">
        <v>3</v>
      </c>
      <c r="E11" s="74" t="s">
        <v>650</v>
      </c>
      <c r="F11" s="81"/>
      <c r="G11" s="71">
        <f>SUM(F12:F14)</f>
        <v>1085</v>
      </c>
      <c r="I11" s="61"/>
    </row>
    <row r="12" spans="1:7" ht="21" customHeight="1">
      <c r="A12" s="98">
        <v>7</v>
      </c>
      <c r="B12" s="95" t="s">
        <v>652</v>
      </c>
      <c r="C12" s="93">
        <f>'3.sz.mell.'!D8</f>
        <v>885</v>
      </c>
      <c r="D12" s="83"/>
      <c r="E12" s="76" t="s">
        <v>518</v>
      </c>
      <c r="F12" s="82">
        <f>'3.sz.mell.'!G7</f>
        <v>200</v>
      </c>
      <c r="G12" s="76"/>
    </row>
    <row r="13" spans="1:7" ht="21.75" customHeight="1">
      <c r="A13" s="140"/>
      <c r="B13" s="141"/>
      <c r="C13" s="142"/>
      <c r="D13" s="83"/>
      <c r="E13" s="76" t="s">
        <v>519</v>
      </c>
      <c r="F13" s="82">
        <f>'3.sz.mell.'!G8</f>
        <v>867</v>
      </c>
      <c r="G13" s="76"/>
    </row>
    <row r="14" spans="1:7" ht="21.75" customHeight="1">
      <c r="A14" s="140"/>
      <c r="B14" s="141"/>
      <c r="C14" s="142"/>
      <c r="D14" s="84"/>
      <c r="E14" s="90" t="s">
        <v>651</v>
      </c>
      <c r="F14" s="143">
        <f>'3.sz.mell.'!G9</f>
        <v>18</v>
      </c>
      <c r="G14" s="76"/>
    </row>
    <row r="15" spans="1:7" ht="22.5" customHeight="1">
      <c r="A15" s="73"/>
      <c r="B15" s="85" t="s">
        <v>503</v>
      </c>
      <c r="C15" s="86">
        <f>C6+C7+C8+C9+C10+C11+C12</f>
        <v>47622</v>
      </c>
      <c r="D15" s="73"/>
      <c r="E15" s="87" t="s">
        <v>504</v>
      </c>
      <c r="F15" s="81"/>
      <c r="G15" s="88">
        <f>G6+G10+G11</f>
        <v>47622</v>
      </c>
    </row>
    <row r="17" ht="12.75">
      <c r="E17" s="61"/>
    </row>
    <row r="18" ht="12.75">
      <c r="C18" s="61"/>
    </row>
    <row r="19" spans="3:5" ht="12.75">
      <c r="C19" s="61"/>
      <c r="E19" s="61"/>
    </row>
  </sheetData>
  <sheetProtection/>
  <mergeCells count="2">
    <mergeCell ref="A2:H2"/>
    <mergeCell ref="A3:H3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.875" style="0" customWidth="1"/>
    <col min="2" max="2" width="36.75390625" style="0" bestFit="1" customWidth="1"/>
    <col min="3" max="3" width="10.375" style="0" customWidth="1"/>
    <col min="4" max="4" width="13.75390625" style="0" customWidth="1"/>
    <col min="5" max="5" width="4.25390625" style="0" customWidth="1"/>
    <col min="6" max="6" width="31.375" style="0" bestFit="1" customWidth="1"/>
    <col min="7" max="7" width="10.75390625" style="0" customWidth="1"/>
    <col min="8" max="8" width="12.75390625" style="0" customWidth="1"/>
  </cols>
  <sheetData>
    <row r="1" spans="1:8" ht="12.75">
      <c r="A1" t="s">
        <v>32</v>
      </c>
      <c r="H1" t="s">
        <v>514</v>
      </c>
    </row>
    <row r="2" spans="1:8" ht="12.75">
      <c r="A2" s="169" t="s">
        <v>645</v>
      </c>
      <c r="B2" s="169"/>
      <c r="C2" s="169"/>
      <c r="D2" s="169"/>
      <c r="E2" s="169"/>
      <c r="F2" s="169"/>
      <c r="G2" s="169"/>
      <c r="H2" s="169"/>
    </row>
    <row r="3" spans="1:8" ht="12.75">
      <c r="A3" s="173" t="s">
        <v>513</v>
      </c>
      <c r="B3" s="173"/>
      <c r="C3" s="173"/>
      <c r="D3" s="173"/>
      <c r="E3" s="173"/>
      <c r="F3" s="173"/>
      <c r="G3" s="173"/>
      <c r="H3" s="173"/>
    </row>
    <row r="4" spans="1:8" ht="12.75">
      <c r="A4" s="112"/>
      <c r="B4" s="112"/>
      <c r="C4" s="112"/>
      <c r="D4" s="112"/>
      <c r="E4" s="112"/>
      <c r="F4" s="112"/>
      <c r="G4" s="112"/>
      <c r="H4" s="112"/>
    </row>
    <row r="5" spans="1:8" ht="28.5" customHeight="1">
      <c r="A5" s="170" t="s">
        <v>496</v>
      </c>
      <c r="B5" s="171"/>
      <c r="C5" s="172"/>
      <c r="D5" s="89" t="s">
        <v>497</v>
      </c>
      <c r="E5" s="170" t="s">
        <v>498</v>
      </c>
      <c r="F5" s="171"/>
      <c r="G5" s="172"/>
      <c r="H5" s="89" t="s">
        <v>497</v>
      </c>
    </row>
    <row r="6" spans="1:8" ht="26.25" customHeight="1">
      <c r="A6" s="90">
        <v>1</v>
      </c>
      <c r="B6" s="91" t="s">
        <v>505</v>
      </c>
      <c r="C6" s="92"/>
      <c r="D6" s="93">
        <f>'4.sz.mell.'!D5</f>
        <v>6367</v>
      </c>
      <c r="E6" s="94">
        <v>1</v>
      </c>
      <c r="F6" s="95" t="s">
        <v>506</v>
      </c>
      <c r="G6" s="96"/>
      <c r="H6" s="93">
        <f>G7+G8+G9</f>
        <v>39903</v>
      </c>
    </row>
    <row r="7" spans="1:9" ht="22.5" customHeight="1">
      <c r="A7" s="94">
        <v>2</v>
      </c>
      <c r="B7" t="s">
        <v>4</v>
      </c>
      <c r="D7" s="93">
        <f>SUM(C8:C10)</f>
        <v>11100</v>
      </c>
      <c r="E7" s="97"/>
      <c r="F7" s="98" t="s">
        <v>5</v>
      </c>
      <c r="G7" s="99">
        <f>'5.sz.mell.'!D25</f>
        <v>14559</v>
      </c>
      <c r="H7" s="94"/>
      <c r="I7" s="61"/>
    </row>
    <row r="8" spans="1:8" ht="26.25" customHeight="1">
      <c r="A8" s="97"/>
      <c r="B8" s="98" t="s">
        <v>520</v>
      </c>
      <c r="C8" s="100">
        <f>'4.sz.mell.'!C12</f>
        <v>9200</v>
      </c>
      <c r="D8" s="98"/>
      <c r="E8" s="97"/>
      <c r="F8" s="102" t="s">
        <v>517</v>
      </c>
      <c r="G8" s="99">
        <f>'5.sz.mell.'!D26</f>
        <v>3593</v>
      </c>
      <c r="H8" s="97"/>
    </row>
    <row r="9" spans="1:8" ht="29.25" customHeight="1">
      <c r="A9" s="97"/>
      <c r="B9" s="102" t="s">
        <v>648</v>
      </c>
      <c r="C9" s="100">
        <f>'4.sz.mell.'!C13</f>
        <v>100</v>
      </c>
      <c r="D9" s="98"/>
      <c r="E9" s="97"/>
      <c r="F9" s="98" t="s">
        <v>647</v>
      </c>
      <c r="G9" s="99">
        <f>'5.sz.mell.'!D51</f>
        <v>21751</v>
      </c>
      <c r="H9" s="90"/>
    </row>
    <row r="10" spans="1:8" ht="21.75" customHeight="1">
      <c r="A10" s="97"/>
      <c r="B10" s="94" t="s">
        <v>7</v>
      </c>
      <c r="C10" s="100">
        <f>'4.sz.mell.'!C14</f>
        <v>1800</v>
      </c>
      <c r="D10" s="94"/>
      <c r="E10" s="97"/>
      <c r="F10" s="94"/>
      <c r="G10" s="101"/>
      <c r="H10" s="94"/>
    </row>
    <row r="11" spans="1:8" ht="23.25" customHeight="1">
      <c r="A11" s="98">
        <v>3</v>
      </c>
      <c r="B11" s="95" t="s">
        <v>507</v>
      </c>
      <c r="C11" s="104"/>
      <c r="D11" s="100">
        <f>'4.sz.mell.'!D17</f>
        <v>22550</v>
      </c>
      <c r="E11" s="94">
        <v>2</v>
      </c>
      <c r="F11" s="105" t="s">
        <v>521</v>
      </c>
      <c r="G11" s="106"/>
      <c r="H11" s="100">
        <f>'5.sz.mell.'!D60+'5.sz.mell.'!D82+'5.sz.mell.'!D136</f>
        <v>6634</v>
      </c>
    </row>
    <row r="12" spans="1:8" ht="23.25" customHeight="1">
      <c r="A12" s="98">
        <v>4</v>
      </c>
      <c r="B12" s="95" t="s">
        <v>10</v>
      </c>
      <c r="C12" s="104"/>
      <c r="D12" s="100">
        <f>'4.sz.mell.'!D26</f>
        <v>2000</v>
      </c>
      <c r="E12" s="97"/>
      <c r="F12" s="91" t="s">
        <v>508</v>
      </c>
      <c r="G12" s="107"/>
      <c r="H12" s="90"/>
    </row>
    <row r="13" spans="1:9" ht="22.5" customHeight="1">
      <c r="A13" s="98">
        <v>6</v>
      </c>
      <c r="B13" s="95" t="s">
        <v>649</v>
      </c>
      <c r="C13" s="104"/>
      <c r="D13" s="100">
        <f>'4.sz.mell.'!D29</f>
        <v>4520</v>
      </c>
      <c r="E13" s="98"/>
      <c r="F13" s="95"/>
      <c r="G13" s="104"/>
      <c r="H13" s="100"/>
      <c r="I13" s="61"/>
    </row>
    <row r="14" spans="1:10" ht="30.75" customHeight="1">
      <c r="A14" s="73"/>
      <c r="B14" s="87" t="s">
        <v>503</v>
      </c>
      <c r="C14" s="74"/>
      <c r="D14" s="88">
        <f>D6+D7+D11+D12+D13</f>
        <v>46537</v>
      </c>
      <c r="E14" s="73"/>
      <c r="F14" s="87" t="s">
        <v>504</v>
      </c>
      <c r="G14" s="81"/>
      <c r="H14" s="88">
        <f>H6+H11</f>
        <v>46537</v>
      </c>
      <c r="J14" s="61"/>
    </row>
  </sheetData>
  <sheetProtection/>
  <mergeCells count="4">
    <mergeCell ref="A5:C5"/>
    <mergeCell ref="E5:G5"/>
    <mergeCell ref="A2:H2"/>
    <mergeCell ref="A3:H3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375" style="0" customWidth="1"/>
    <col min="2" max="2" width="45.00390625" style="0" bestFit="1" customWidth="1"/>
    <col min="4" max="4" width="11.625" style="0" customWidth="1"/>
    <col min="5" max="5" width="4.25390625" style="0" customWidth="1"/>
    <col min="6" max="6" width="32.375" style="0" customWidth="1"/>
    <col min="7" max="7" width="9.125" style="61" customWidth="1"/>
    <col min="8" max="8" width="11.25390625" style="61" customWidth="1"/>
  </cols>
  <sheetData>
    <row r="1" spans="1:8" ht="12.75">
      <c r="A1" t="s">
        <v>32</v>
      </c>
      <c r="H1" s="61" t="s">
        <v>515</v>
      </c>
    </row>
    <row r="2" spans="1:8" ht="12.75">
      <c r="A2" s="169" t="s">
        <v>646</v>
      </c>
      <c r="B2" s="169"/>
      <c r="C2" s="169"/>
      <c r="D2" s="169"/>
      <c r="E2" s="169"/>
      <c r="F2" s="169"/>
      <c r="G2" s="169"/>
      <c r="H2" s="169"/>
    </row>
    <row r="3" spans="1:8" ht="12.75">
      <c r="A3" s="169" t="s">
        <v>513</v>
      </c>
      <c r="B3" s="169"/>
      <c r="C3" s="169"/>
      <c r="D3" s="169"/>
      <c r="E3" s="169"/>
      <c r="F3" s="169"/>
      <c r="G3" s="169"/>
      <c r="H3" s="169"/>
    </row>
    <row r="5" spans="1:8" ht="35.25" customHeight="1">
      <c r="A5" s="174" t="s">
        <v>496</v>
      </c>
      <c r="B5" s="174"/>
      <c r="C5" s="174"/>
      <c r="D5" s="89" t="s">
        <v>497</v>
      </c>
      <c r="E5" s="175" t="s">
        <v>498</v>
      </c>
      <c r="F5" s="175"/>
      <c r="G5" s="175"/>
      <c r="H5" s="108" t="s">
        <v>497</v>
      </c>
    </row>
    <row r="6" spans="1:8" ht="24.75" customHeight="1">
      <c r="A6" s="97">
        <v>1</v>
      </c>
      <c r="B6" s="95" t="s">
        <v>509</v>
      </c>
      <c r="C6" s="96"/>
      <c r="D6" s="93">
        <f>C7</f>
        <v>200</v>
      </c>
      <c r="E6" s="94">
        <v>1</v>
      </c>
      <c r="F6" s="95" t="s">
        <v>510</v>
      </c>
      <c r="G6" s="109"/>
      <c r="H6" s="93">
        <f>G7+G8+G9</f>
        <v>1085</v>
      </c>
    </row>
    <row r="7" spans="1:8" ht="25.5" customHeight="1">
      <c r="A7" s="97"/>
      <c r="B7" s="102" t="s">
        <v>522</v>
      </c>
      <c r="C7" s="93">
        <f>'5.sz.mell.'!D232</f>
        <v>200</v>
      </c>
      <c r="D7" s="98"/>
      <c r="E7" s="97"/>
      <c r="F7" s="98" t="s">
        <v>523</v>
      </c>
      <c r="G7" s="93">
        <f>'5.sz.mell.'!D90</f>
        <v>200</v>
      </c>
      <c r="H7" s="93"/>
    </row>
    <row r="8" spans="1:8" ht="25.5" customHeight="1">
      <c r="A8" s="97">
        <v>1</v>
      </c>
      <c r="B8" s="95" t="s">
        <v>652</v>
      </c>
      <c r="C8" s="104"/>
      <c r="D8" s="93">
        <f>H10-D6</f>
        <v>885</v>
      </c>
      <c r="E8" s="97"/>
      <c r="F8" s="90" t="s">
        <v>524</v>
      </c>
      <c r="G8" s="103">
        <f>'5.sz.mell.'!D95</f>
        <v>867</v>
      </c>
      <c r="H8" s="103"/>
    </row>
    <row r="9" spans="1:8" ht="25.5" customHeight="1">
      <c r="A9" s="137"/>
      <c r="B9" s="139"/>
      <c r="C9" s="138"/>
      <c r="D9" s="98"/>
      <c r="E9" s="137"/>
      <c r="F9" s="90" t="s">
        <v>651</v>
      </c>
      <c r="G9" s="138">
        <v>18</v>
      </c>
      <c r="H9" s="103"/>
    </row>
    <row r="10" spans="1:9" ht="24.75" customHeight="1">
      <c r="A10" s="110"/>
      <c r="B10" s="87" t="s">
        <v>503</v>
      </c>
      <c r="C10" s="85"/>
      <c r="D10" s="88">
        <f>D6+D8</f>
        <v>1085</v>
      </c>
      <c r="E10" s="110"/>
      <c r="F10" s="87" t="s">
        <v>504</v>
      </c>
      <c r="G10" s="111"/>
      <c r="H10" s="88">
        <f>H6</f>
        <v>1085</v>
      </c>
      <c r="I10" s="61"/>
    </row>
    <row r="12" ht="12.75">
      <c r="D12" s="61"/>
    </row>
    <row r="14" ht="12.75">
      <c r="C14" s="61"/>
    </row>
    <row r="16" ht="12.75">
      <c r="C16" s="61"/>
    </row>
  </sheetData>
  <sheetProtection/>
  <mergeCells count="4">
    <mergeCell ref="A5:C5"/>
    <mergeCell ref="E5:G5"/>
    <mergeCell ref="A2:H2"/>
    <mergeCell ref="A3:H3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24" sqref="F24"/>
    </sheetView>
  </sheetViews>
  <sheetFormatPr defaultColWidth="9.00390625" defaultRowHeight="12.75" customHeight="1"/>
  <cols>
    <col min="1" max="1" width="4.25390625" style="1" customWidth="1"/>
    <col min="2" max="2" width="63.75390625" style="7" bestFit="1" customWidth="1"/>
    <col min="3" max="4" width="9.125" style="24" customWidth="1"/>
    <col min="5" max="16384" width="9.125" style="1" customWidth="1"/>
  </cols>
  <sheetData>
    <row r="1" spans="1:4" ht="12.75" customHeight="1">
      <c r="A1" s="1" t="s">
        <v>32</v>
      </c>
      <c r="C1" s="176" t="s">
        <v>516</v>
      </c>
      <c r="D1" s="176"/>
    </row>
    <row r="2" spans="1:5" ht="12.75" customHeight="1">
      <c r="A2" s="177" t="s">
        <v>640</v>
      </c>
      <c r="B2" s="177"/>
      <c r="C2" s="177"/>
      <c r="D2" s="177"/>
      <c r="E2" s="136"/>
    </row>
    <row r="3" spans="1:5" ht="12.75" customHeight="1">
      <c r="A3" s="177" t="s">
        <v>27</v>
      </c>
      <c r="B3" s="177"/>
      <c r="C3" s="177"/>
      <c r="D3" s="177"/>
      <c r="E3" s="136"/>
    </row>
    <row r="5" spans="1:4" ht="12.75" customHeight="1">
      <c r="A5" s="4" t="s">
        <v>626</v>
      </c>
      <c r="B5" s="8" t="s">
        <v>3</v>
      </c>
      <c r="C5" s="16"/>
      <c r="D5" s="25">
        <f>C6</f>
        <v>6367</v>
      </c>
    </row>
    <row r="6" spans="1:4" s="7" customFormat="1" ht="12.75" customHeight="1">
      <c r="A6" s="21"/>
      <c r="B6" s="6" t="s">
        <v>1</v>
      </c>
      <c r="C6" s="19">
        <v>6367</v>
      </c>
      <c r="D6" s="19"/>
    </row>
    <row r="7" spans="1:4" ht="12.75" customHeight="1">
      <c r="A7" s="3"/>
      <c r="B7" s="6" t="s">
        <v>624</v>
      </c>
      <c r="C7" s="10">
        <v>867</v>
      </c>
      <c r="D7" s="25"/>
    </row>
    <row r="8" spans="1:4" ht="12.75" customHeight="1">
      <c r="A8" s="4" t="s">
        <v>627</v>
      </c>
      <c r="B8" s="8" t="s">
        <v>4</v>
      </c>
      <c r="C8" s="16"/>
      <c r="D8" s="25">
        <f>C12+C13+C14</f>
        <v>11100</v>
      </c>
    </row>
    <row r="9" spans="1:4" ht="12.75" customHeight="1">
      <c r="A9" s="12"/>
      <c r="B9" s="6" t="s">
        <v>525</v>
      </c>
      <c r="C9" s="10">
        <v>7000</v>
      </c>
      <c r="D9" s="10"/>
    </row>
    <row r="10" spans="1:4" ht="12.75" customHeight="1">
      <c r="A10" s="12"/>
      <c r="B10" s="6" t="s">
        <v>526</v>
      </c>
      <c r="C10" s="10">
        <v>2000</v>
      </c>
      <c r="D10" s="10"/>
    </row>
    <row r="11" spans="1:4" ht="12.75" customHeight="1">
      <c r="A11" s="12"/>
      <c r="B11" s="6" t="s">
        <v>527</v>
      </c>
      <c r="C11" s="10">
        <v>200</v>
      </c>
      <c r="D11" s="10"/>
    </row>
    <row r="12" spans="1:4" s="23" customFormat="1" ht="12.75" customHeight="1">
      <c r="A12" s="53"/>
      <c r="B12" s="13" t="s">
        <v>528</v>
      </c>
      <c r="C12" s="22">
        <f>SUM(C9:C11)</f>
        <v>9200</v>
      </c>
      <c r="D12" s="14"/>
    </row>
    <row r="13" spans="1:4" ht="12.75" customHeight="1">
      <c r="A13" s="12"/>
      <c r="B13" s="6" t="s">
        <v>2</v>
      </c>
      <c r="C13" s="10">
        <v>100</v>
      </c>
      <c r="D13" s="10"/>
    </row>
    <row r="14" spans="1:4" ht="12.75" customHeight="1">
      <c r="A14" s="12"/>
      <c r="B14" s="6" t="s">
        <v>7</v>
      </c>
      <c r="C14" s="10">
        <v>1800</v>
      </c>
      <c r="D14" s="10"/>
    </row>
    <row r="15" spans="1:4" ht="12.75" customHeight="1">
      <c r="A15" s="4" t="s">
        <v>632</v>
      </c>
      <c r="B15" s="8" t="s">
        <v>8</v>
      </c>
      <c r="C15" s="16"/>
      <c r="D15" s="9">
        <f>SUM(C16:C16)</f>
        <v>200</v>
      </c>
    </row>
    <row r="16" spans="1:4" ht="12.75" customHeight="1">
      <c r="A16" s="12"/>
      <c r="B16" s="6" t="s">
        <v>625</v>
      </c>
      <c r="C16" s="10">
        <v>200</v>
      </c>
      <c r="D16" s="10"/>
    </row>
    <row r="17" spans="1:4" ht="11.25">
      <c r="A17" s="4" t="s">
        <v>633</v>
      </c>
      <c r="B17" s="8" t="s">
        <v>9</v>
      </c>
      <c r="C17" s="16"/>
      <c r="D17" s="9">
        <f>C18</f>
        <v>22550</v>
      </c>
    </row>
    <row r="18" spans="1:4" ht="11.25">
      <c r="A18" s="12"/>
      <c r="B18" s="6" t="s">
        <v>0</v>
      </c>
      <c r="C18" s="19">
        <f>C19+C20+C25</f>
        <v>22550</v>
      </c>
      <c r="D18" s="9"/>
    </row>
    <row r="19" spans="1:4" ht="13.5" customHeight="1">
      <c r="A19" s="12"/>
      <c r="B19" s="6" t="s">
        <v>28</v>
      </c>
      <c r="C19" s="11">
        <v>11493</v>
      </c>
      <c r="D19" s="9"/>
    </row>
    <row r="20" spans="1:4" ht="22.5">
      <c r="A20" s="12"/>
      <c r="B20" s="5" t="s">
        <v>29</v>
      </c>
      <c r="C20" s="11">
        <f>SUM(C21:C24)</f>
        <v>9857</v>
      </c>
      <c r="D20" s="9"/>
    </row>
    <row r="21" spans="1:4" ht="11.25">
      <c r="A21" s="12"/>
      <c r="B21" s="5" t="s">
        <v>628</v>
      </c>
      <c r="C21" s="11">
        <v>4210</v>
      </c>
      <c r="D21" s="9"/>
    </row>
    <row r="22" spans="1:4" ht="11.25">
      <c r="A22" s="12"/>
      <c r="B22" s="5" t="s">
        <v>629</v>
      </c>
      <c r="C22" s="11">
        <v>1384</v>
      </c>
      <c r="D22" s="9"/>
    </row>
    <row r="23" spans="1:4" ht="11.25">
      <c r="A23" s="12"/>
      <c r="B23" s="5" t="s">
        <v>630</v>
      </c>
      <c r="C23" s="11">
        <v>2500</v>
      </c>
      <c r="D23" s="9"/>
    </row>
    <row r="24" spans="1:4" ht="11.25">
      <c r="A24" s="12"/>
      <c r="B24" s="5" t="s">
        <v>631</v>
      </c>
      <c r="C24" s="11">
        <v>1763</v>
      </c>
      <c r="D24" s="9"/>
    </row>
    <row r="25" spans="1:4" ht="11.25">
      <c r="A25" s="12"/>
      <c r="B25" s="5" t="s">
        <v>30</v>
      </c>
      <c r="C25" s="11">
        <v>1200</v>
      </c>
      <c r="D25" s="9"/>
    </row>
    <row r="26" spans="1:4" ht="14.25" customHeight="1">
      <c r="A26" s="4" t="s">
        <v>634</v>
      </c>
      <c r="B26" s="8" t="s">
        <v>10</v>
      </c>
      <c r="C26" s="16"/>
      <c r="D26" s="9">
        <f>C28</f>
        <v>2000</v>
      </c>
    </row>
    <row r="27" spans="1:4" ht="14.25" customHeight="1">
      <c r="A27" s="12"/>
      <c r="B27" s="6" t="s">
        <v>635</v>
      </c>
      <c r="C27" s="19">
        <v>2000</v>
      </c>
      <c r="D27" s="10"/>
    </row>
    <row r="28" spans="1:4" ht="11.25">
      <c r="A28" s="12"/>
      <c r="B28" s="5" t="s">
        <v>11</v>
      </c>
      <c r="C28" s="10">
        <f>SUM(C27)</f>
        <v>2000</v>
      </c>
      <c r="D28" s="19"/>
    </row>
    <row r="29" spans="1:4" ht="12.75" customHeight="1">
      <c r="A29" s="4" t="s">
        <v>636</v>
      </c>
      <c r="B29" s="8" t="s">
        <v>649</v>
      </c>
      <c r="C29" s="16"/>
      <c r="D29" s="9">
        <f>SUM(C30:C30)</f>
        <v>4520</v>
      </c>
    </row>
    <row r="30" spans="1:4" ht="12.75" customHeight="1">
      <c r="A30" s="12"/>
      <c r="B30" s="18" t="s">
        <v>637</v>
      </c>
      <c r="C30" s="19">
        <v>4520</v>
      </c>
      <c r="D30" s="9"/>
    </row>
    <row r="31" spans="1:4" ht="12.75" customHeight="1">
      <c r="A31" s="12"/>
      <c r="B31" s="18" t="s">
        <v>638</v>
      </c>
      <c r="C31" s="19">
        <v>3244</v>
      </c>
      <c r="D31" s="9"/>
    </row>
    <row r="32" spans="1:4" ht="12.75" customHeight="1">
      <c r="A32" s="3"/>
      <c r="B32" s="18" t="s">
        <v>639</v>
      </c>
      <c r="C32" s="19">
        <v>831</v>
      </c>
      <c r="D32" s="9"/>
    </row>
    <row r="33" spans="1:5" s="15" customFormat="1" ht="12.75" customHeight="1">
      <c r="A33" s="2"/>
      <c r="B33" s="17" t="s">
        <v>653</v>
      </c>
      <c r="C33" s="16"/>
      <c r="D33" s="9">
        <f>D5+D8+D15+D17+D26+D29</f>
        <v>46737</v>
      </c>
      <c r="E33" s="20"/>
    </row>
    <row r="34" spans="1:4" ht="12.75" customHeight="1">
      <c r="A34" s="2"/>
      <c r="B34" s="17" t="s">
        <v>654</v>
      </c>
      <c r="C34" s="16"/>
      <c r="D34" s="9">
        <v>885</v>
      </c>
    </row>
    <row r="35" spans="1:4" ht="12.75" customHeight="1">
      <c r="A35" s="8"/>
      <c r="B35" s="144" t="s">
        <v>655</v>
      </c>
      <c r="C35" s="16"/>
      <c r="D35" s="9">
        <f>D33+D34</f>
        <v>47622</v>
      </c>
    </row>
  </sheetData>
  <sheetProtection/>
  <mergeCells count="3">
    <mergeCell ref="C1:D1"/>
    <mergeCell ref="A2:D2"/>
    <mergeCell ref="A3:D3"/>
  </mergeCells>
  <printOptions horizontalCentered="1" verticalCentered="1"/>
  <pageMargins left="0.3937007874015748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18"/>
  <sheetViews>
    <sheetView zoomScalePageLayoutView="0" workbookViewId="0" topLeftCell="A1">
      <selection activeCell="B118" sqref="B118"/>
    </sheetView>
  </sheetViews>
  <sheetFormatPr defaultColWidth="2.75390625" defaultRowHeight="12.75"/>
  <cols>
    <col min="1" max="1" width="3.00390625" style="33" bestFit="1" customWidth="1"/>
    <col min="2" max="2" width="66.875" style="57" customWidth="1"/>
    <col min="3" max="3" width="6.375" style="26" customWidth="1"/>
    <col min="4" max="4" width="12.625" style="55" customWidth="1"/>
    <col min="5" max="152" width="9.125" style="26" customWidth="1"/>
    <col min="153" max="16384" width="2.75390625" style="26" customWidth="1"/>
  </cols>
  <sheetData>
    <row r="1" spans="1:4" ht="12.75">
      <c r="A1" s="33" t="s">
        <v>32</v>
      </c>
      <c r="C1" s="183" t="s">
        <v>642</v>
      </c>
      <c r="D1" s="183"/>
    </row>
    <row r="3" spans="1:4" ht="12.75">
      <c r="A3" s="182" t="s">
        <v>641</v>
      </c>
      <c r="B3" s="182"/>
      <c r="C3" s="182"/>
      <c r="D3" s="182"/>
    </row>
    <row r="4" spans="1:4" ht="12.75">
      <c r="A4" s="26"/>
      <c r="B4" s="58"/>
      <c r="C4" s="181"/>
      <c r="D4" s="181"/>
    </row>
    <row r="5" spans="1:4" s="28" customFormat="1" ht="12.75" customHeight="1">
      <c r="A5" s="35" t="s">
        <v>33</v>
      </c>
      <c r="B5" s="35" t="s">
        <v>34</v>
      </c>
      <c r="C5" s="35" t="s">
        <v>35</v>
      </c>
      <c r="D5" s="27" t="s">
        <v>36</v>
      </c>
    </row>
    <row r="6" spans="1:4" ht="12.75">
      <c r="A6" s="36" t="s">
        <v>37</v>
      </c>
      <c r="B6" s="41" t="s">
        <v>38</v>
      </c>
      <c r="C6" s="37" t="s">
        <v>39</v>
      </c>
      <c r="D6" s="54" t="s">
        <v>40</v>
      </c>
    </row>
    <row r="7" spans="1:4" ht="12.75" customHeight="1">
      <c r="A7" s="38" t="s">
        <v>41</v>
      </c>
      <c r="B7" s="41" t="s">
        <v>42</v>
      </c>
      <c r="C7" s="39" t="s">
        <v>43</v>
      </c>
      <c r="D7" s="29">
        <v>8745</v>
      </c>
    </row>
    <row r="8" spans="1:4" ht="12.75" customHeight="1">
      <c r="A8" s="38" t="s">
        <v>44</v>
      </c>
      <c r="B8" s="41" t="s">
        <v>45</v>
      </c>
      <c r="C8" s="40" t="s">
        <v>46</v>
      </c>
      <c r="D8" s="29"/>
    </row>
    <row r="9" spans="1:4" ht="12.75" customHeight="1">
      <c r="A9" s="38" t="s">
        <v>47</v>
      </c>
      <c r="B9" s="41" t="s">
        <v>48</v>
      </c>
      <c r="C9" s="40" t="s">
        <v>49</v>
      </c>
      <c r="D9" s="29"/>
    </row>
    <row r="10" spans="1:4" ht="12.75" customHeight="1">
      <c r="A10" s="38" t="s">
        <v>50</v>
      </c>
      <c r="B10" s="41" t="s">
        <v>51</v>
      </c>
      <c r="C10" s="40" t="s">
        <v>52</v>
      </c>
      <c r="D10" s="29"/>
    </row>
    <row r="11" spans="1:4" ht="12.75" customHeight="1">
      <c r="A11" s="38" t="s">
        <v>53</v>
      </c>
      <c r="B11" s="41" t="s">
        <v>54</v>
      </c>
      <c r="C11" s="40" t="s">
        <v>55</v>
      </c>
      <c r="D11" s="29"/>
    </row>
    <row r="12" spans="1:4" ht="12.75" customHeight="1">
      <c r="A12" s="38" t="s">
        <v>56</v>
      </c>
      <c r="B12" s="41" t="s">
        <v>57</v>
      </c>
      <c r="C12" s="40" t="s">
        <v>58</v>
      </c>
      <c r="D12" s="29"/>
    </row>
    <row r="13" spans="1:4" ht="12.75" customHeight="1">
      <c r="A13" s="38" t="s">
        <v>59</v>
      </c>
      <c r="B13" s="41" t="s">
        <v>60</v>
      </c>
      <c r="C13" s="40" t="s">
        <v>61</v>
      </c>
      <c r="D13" s="29">
        <v>468</v>
      </c>
    </row>
    <row r="14" spans="1:4" ht="12.75" customHeight="1">
      <c r="A14" s="38" t="s">
        <v>62</v>
      </c>
      <c r="B14" s="41" t="s">
        <v>63</v>
      </c>
      <c r="C14" s="40" t="s">
        <v>64</v>
      </c>
      <c r="D14" s="29"/>
    </row>
    <row r="15" spans="1:4" ht="12.75" customHeight="1">
      <c r="A15" s="38" t="s">
        <v>65</v>
      </c>
      <c r="B15" s="41" t="s">
        <v>66</v>
      </c>
      <c r="C15" s="40" t="s">
        <v>67</v>
      </c>
      <c r="D15" s="29"/>
    </row>
    <row r="16" spans="1:4" ht="12.75" customHeight="1">
      <c r="A16" s="38" t="s">
        <v>68</v>
      </c>
      <c r="B16" s="41" t="s">
        <v>69</v>
      </c>
      <c r="C16" s="40" t="s">
        <v>70</v>
      </c>
      <c r="D16" s="29"/>
    </row>
    <row r="17" spans="1:4" ht="12.75" customHeight="1">
      <c r="A17" s="38" t="s">
        <v>71</v>
      </c>
      <c r="B17" s="41" t="s">
        <v>72</v>
      </c>
      <c r="C17" s="40" t="s">
        <v>73</v>
      </c>
      <c r="D17" s="29"/>
    </row>
    <row r="18" spans="1:4" s="30" customFormat="1" ht="12.75" customHeight="1">
      <c r="A18" s="38" t="s">
        <v>74</v>
      </c>
      <c r="B18" s="41" t="s">
        <v>75</v>
      </c>
      <c r="C18" s="40" t="s">
        <v>76</v>
      </c>
      <c r="D18" s="29"/>
    </row>
    <row r="19" spans="1:4" s="30" customFormat="1" ht="12.75" customHeight="1">
      <c r="A19" s="38" t="s">
        <v>77</v>
      </c>
      <c r="B19" s="41" t="s">
        <v>78</v>
      </c>
      <c r="C19" s="40" t="s">
        <v>79</v>
      </c>
      <c r="D19" s="29"/>
    </row>
    <row r="20" spans="1:4" s="30" customFormat="1" ht="12.75" customHeight="1">
      <c r="A20" s="42" t="s">
        <v>80</v>
      </c>
      <c r="B20" s="43" t="s">
        <v>81</v>
      </c>
      <c r="C20" s="44" t="s">
        <v>82</v>
      </c>
      <c r="D20" s="31">
        <f>SUM(D7:D19)</f>
        <v>9213</v>
      </c>
    </row>
    <row r="21" spans="1:4" ht="12.75" customHeight="1">
      <c r="A21" s="38" t="s">
        <v>83</v>
      </c>
      <c r="B21" s="41" t="s">
        <v>84</v>
      </c>
      <c r="C21" s="40" t="s">
        <v>85</v>
      </c>
      <c r="D21" s="29">
        <v>4772</v>
      </c>
    </row>
    <row r="22" spans="1:4" ht="25.5">
      <c r="A22" s="38" t="s">
        <v>86</v>
      </c>
      <c r="B22" s="41" t="s">
        <v>87</v>
      </c>
      <c r="C22" s="40" t="s">
        <v>88</v>
      </c>
      <c r="D22" s="29"/>
    </row>
    <row r="23" spans="1:4" ht="12.75" customHeight="1">
      <c r="A23" s="38" t="s">
        <v>89</v>
      </c>
      <c r="B23" s="41" t="s">
        <v>90</v>
      </c>
      <c r="C23" s="40" t="s">
        <v>91</v>
      </c>
      <c r="D23" s="29">
        <v>574</v>
      </c>
    </row>
    <row r="24" spans="1:4" ht="12.75" customHeight="1">
      <c r="A24" s="42" t="s">
        <v>92</v>
      </c>
      <c r="B24" s="43" t="s">
        <v>93</v>
      </c>
      <c r="C24" s="44" t="s">
        <v>94</v>
      </c>
      <c r="D24" s="31">
        <f>SUM(D21:D23)</f>
        <v>5346</v>
      </c>
    </row>
    <row r="25" spans="1:4" s="32" customFormat="1" ht="12.75" customHeight="1">
      <c r="A25" s="42" t="s">
        <v>95</v>
      </c>
      <c r="B25" s="43" t="s">
        <v>96</v>
      </c>
      <c r="C25" s="44" t="s">
        <v>14</v>
      </c>
      <c r="D25" s="31">
        <f>D20+D24</f>
        <v>14559</v>
      </c>
    </row>
    <row r="26" spans="1:4" s="32" customFormat="1" ht="12.75" customHeight="1">
      <c r="A26" s="42" t="s">
        <v>97</v>
      </c>
      <c r="B26" s="43" t="s">
        <v>98</v>
      </c>
      <c r="C26" s="44" t="s">
        <v>15</v>
      </c>
      <c r="D26" s="31">
        <v>3593</v>
      </c>
    </row>
    <row r="27" spans="1:4" ht="12.75" customHeight="1">
      <c r="A27" s="38" t="s">
        <v>99</v>
      </c>
      <c r="B27" s="41" t="s">
        <v>100</v>
      </c>
      <c r="C27" s="40" t="s">
        <v>101</v>
      </c>
      <c r="D27" s="29">
        <v>45</v>
      </c>
    </row>
    <row r="28" spans="1:4" ht="12.75" customHeight="1">
      <c r="A28" s="38" t="s">
        <v>102</v>
      </c>
      <c r="B28" s="41" t="s">
        <v>103</v>
      </c>
      <c r="C28" s="40" t="s">
        <v>104</v>
      </c>
      <c r="D28" s="29">
        <v>5000</v>
      </c>
    </row>
    <row r="29" spans="1:4" ht="12.75" customHeight="1">
      <c r="A29" s="38" t="s">
        <v>105</v>
      </c>
      <c r="B29" s="41" t="s">
        <v>106</v>
      </c>
      <c r="C29" s="40" t="s">
        <v>107</v>
      </c>
      <c r="D29" s="29"/>
    </row>
    <row r="30" spans="1:4" ht="12.75" customHeight="1">
      <c r="A30" s="42" t="s">
        <v>108</v>
      </c>
      <c r="B30" s="43" t="s">
        <v>109</v>
      </c>
      <c r="C30" s="44" t="s">
        <v>110</v>
      </c>
      <c r="D30" s="29">
        <f>SUM(D27:D29)</f>
        <v>5045</v>
      </c>
    </row>
    <row r="31" spans="1:4" ht="12.75" customHeight="1">
      <c r="A31" s="38" t="s">
        <v>111</v>
      </c>
      <c r="B31" s="41" t="s">
        <v>112</v>
      </c>
      <c r="C31" s="40" t="s">
        <v>113</v>
      </c>
      <c r="D31" s="29">
        <v>290</v>
      </c>
    </row>
    <row r="32" spans="1:4" ht="12.75" customHeight="1">
      <c r="A32" s="38" t="s">
        <v>114</v>
      </c>
      <c r="B32" s="41" t="s">
        <v>115</v>
      </c>
      <c r="C32" s="40" t="s">
        <v>116</v>
      </c>
      <c r="D32" s="29">
        <v>460</v>
      </c>
    </row>
    <row r="33" spans="1:4" ht="12.75" customHeight="1">
      <c r="A33" s="42" t="s">
        <v>117</v>
      </c>
      <c r="B33" s="43" t="s">
        <v>118</v>
      </c>
      <c r="C33" s="44" t="s">
        <v>119</v>
      </c>
      <c r="D33" s="29">
        <f>SUM(D31:D32)</f>
        <v>750</v>
      </c>
    </row>
    <row r="34" spans="1:4" ht="12.75" customHeight="1">
      <c r="A34" s="38" t="s">
        <v>120</v>
      </c>
      <c r="B34" s="41" t="s">
        <v>121</v>
      </c>
      <c r="C34" s="40" t="s">
        <v>122</v>
      </c>
      <c r="D34" s="29">
        <v>3000</v>
      </c>
    </row>
    <row r="35" spans="1:4" ht="12.75" customHeight="1">
      <c r="A35" s="38" t="s">
        <v>123</v>
      </c>
      <c r="B35" s="41" t="s">
        <v>124</v>
      </c>
      <c r="C35" s="40" t="s">
        <v>125</v>
      </c>
      <c r="D35" s="29">
        <v>2800</v>
      </c>
    </row>
    <row r="36" spans="1:4" ht="12.75" customHeight="1">
      <c r="A36" s="38" t="s">
        <v>126</v>
      </c>
      <c r="B36" s="41" t="s">
        <v>127</v>
      </c>
      <c r="C36" s="40" t="s">
        <v>128</v>
      </c>
      <c r="D36" s="29">
        <v>380</v>
      </c>
    </row>
    <row r="37" spans="1:4" ht="12.75" customHeight="1">
      <c r="A37" s="38" t="s">
        <v>129</v>
      </c>
      <c r="B37" s="41" t="s">
        <v>130</v>
      </c>
      <c r="C37" s="40" t="s">
        <v>131</v>
      </c>
      <c r="D37" s="29">
        <v>500</v>
      </c>
    </row>
    <row r="38" spans="1:4" ht="12.75" customHeight="1">
      <c r="A38" s="38" t="s">
        <v>132</v>
      </c>
      <c r="B38" s="45" t="s">
        <v>133</v>
      </c>
      <c r="C38" s="40" t="s">
        <v>134</v>
      </c>
      <c r="D38" s="29"/>
    </row>
    <row r="39" spans="1:4" ht="12.75" customHeight="1">
      <c r="A39" s="38" t="s">
        <v>135</v>
      </c>
      <c r="B39" s="41" t="s">
        <v>136</v>
      </c>
      <c r="C39" s="40" t="s">
        <v>137</v>
      </c>
      <c r="D39" s="29"/>
    </row>
    <row r="40" spans="1:4" ht="12.75" customHeight="1">
      <c r="A40" s="38" t="s">
        <v>138</v>
      </c>
      <c r="B40" s="41" t="s">
        <v>139</v>
      </c>
      <c r="C40" s="40" t="s">
        <v>140</v>
      </c>
      <c r="D40" s="29">
        <v>3400</v>
      </c>
    </row>
    <row r="41" spans="1:4" ht="12.75" customHeight="1">
      <c r="A41" s="42" t="s">
        <v>141</v>
      </c>
      <c r="B41" s="43" t="s">
        <v>142</v>
      </c>
      <c r="C41" s="44" t="s">
        <v>143</v>
      </c>
      <c r="D41" s="29">
        <f>SUM(D34:D40)</f>
        <v>10080</v>
      </c>
    </row>
    <row r="42" spans="1:4" ht="12.75" customHeight="1">
      <c r="A42" s="38" t="s">
        <v>144</v>
      </c>
      <c r="B42" s="41" t="s">
        <v>145</v>
      </c>
      <c r="C42" s="40" t="s">
        <v>146</v>
      </c>
      <c r="D42" s="29">
        <v>100</v>
      </c>
    </row>
    <row r="43" spans="1:4" ht="12.75" customHeight="1">
      <c r="A43" s="38" t="s">
        <v>147</v>
      </c>
      <c r="B43" s="41" t="s">
        <v>148</v>
      </c>
      <c r="C43" s="40" t="s">
        <v>149</v>
      </c>
      <c r="D43" s="29">
        <v>50</v>
      </c>
    </row>
    <row r="44" spans="1:4" ht="12.75" customHeight="1">
      <c r="A44" s="42" t="s">
        <v>150</v>
      </c>
      <c r="B44" s="43" t="s">
        <v>151</v>
      </c>
      <c r="C44" s="44" t="s">
        <v>152</v>
      </c>
      <c r="D44" s="29">
        <f>SUM(D42:D43)</f>
        <v>150</v>
      </c>
    </row>
    <row r="45" spans="1:4" ht="12.75" customHeight="1">
      <c r="A45" s="38" t="s">
        <v>153</v>
      </c>
      <c r="B45" s="41" t="s">
        <v>154</v>
      </c>
      <c r="C45" s="40" t="s">
        <v>155</v>
      </c>
      <c r="D45" s="29">
        <v>4000</v>
      </c>
    </row>
    <row r="46" spans="1:4" ht="12.75" customHeight="1">
      <c r="A46" s="38" t="s">
        <v>156</v>
      </c>
      <c r="B46" s="41" t="s">
        <v>157</v>
      </c>
      <c r="C46" s="40" t="s">
        <v>158</v>
      </c>
      <c r="D46" s="29"/>
    </row>
    <row r="47" spans="1:4" ht="12.75" customHeight="1">
      <c r="A47" s="38" t="s">
        <v>159</v>
      </c>
      <c r="B47" s="41" t="s">
        <v>160</v>
      </c>
      <c r="C47" s="40" t="s">
        <v>161</v>
      </c>
      <c r="D47" s="29"/>
    </row>
    <row r="48" spans="1:4" ht="12.75" customHeight="1">
      <c r="A48" s="38" t="s">
        <v>162</v>
      </c>
      <c r="B48" s="41" t="s">
        <v>163</v>
      </c>
      <c r="C48" s="40" t="s">
        <v>164</v>
      </c>
      <c r="D48" s="29"/>
    </row>
    <row r="49" spans="1:4" ht="12.75" customHeight="1">
      <c r="A49" s="38" t="s">
        <v>165</v>
      </c>
      <c r="B49" s="41" t="s">
        <v>166</v>
      </c>
      <c r="C49" s="40" t="s">
        <v>167</v>
      </c>
      <c r="D49" s="29">
        <v>1726</v>
      </c>
    </row>
    <row r="50" spans="1:4" ht="12.75" customHeight="1">
      <c r="A50" s="42" t="s">
        <v>168</v>
      </c>
      <c r="B50" s="43" t="s">
        <v>169</v>
      </c>
      <c r="C50" s="44" t="s">
        <v>170</v>
      </c>
      <c r="D50" s="29">
        <f>SUM(D45:D49)</f>
        <v>5726</v>
      </c>
    </row>
    <row r="51" spans="1:4" s="32" customFormat="1" ht="12.75" customHeight="1">
      <c r="A51" s="42" t="s">
        <v>171</v>
      </c>
      <c r="B51" s="43" t="s">
        <v>172</v>
      </c>
      <c r="C51" s="44" t="s">
        <v>16</v>
      </c>
      <c r="D51" s="31">
        <f>SUM(D30,D33,D41,D44,D50)</f>
        <v>21751</v>
      </c>
    </row>
    <row r="52" spans="1:4" ht="12.75" customHeight="1">
      <c r="A52" s="38" t="s">
        <v>173</v>
      </c>
      <c r="B52" s="46" t="s">
        <v>174</v>
      </c>
      <c r="C52" s="40" t="s">
        <v>175</v>
      </c>
      <c r="D52" s="29"/>
    </row>
    <row r="53" spans="1:4" ht="12.75" customHeight="1">
      <c r="A53" s="38" t="s">
        <v>176</v>
      </c>
      <c r="B53" s="46" t="s">
        <v>177</v>
      </c>
      <c r="C53" s="40" t="s">
        <v>178</v>
      </c>
      <c r="D53" s="29"/>
    </row>
    <row r="54" spans="1:4" ht="12.75" customHeight="1">
      <c r="A54" s="38" t="s">
        <v>179</v>
      </c>
      <c r="B54" s="47" t="s">
        <v>180</v>
      </c>
      <c r="C54" s="40" t="s">
        <v>181</v>
      </c>
      <c r="D54" s="29"/>
    </row>
    <row r="55" spans="1:4" ht="12.75" customHeight="1">
      <c r="A55" s="38" t="s">
        <v>182</v>
      </c>
      <c r="B55" s="47" t="s">
        <v>183</v>
      </c>
      <c r="C55" s="40" t="s">
        <v>184</v>
      </c>
      <c r="D55" s="29"/>
    </row>
    <row r="56" spans="1:4" ht="12.75" customHeight="1">
      <c r="A56" s="38" t="s">
        <v>185</v>
      </c>
      <c r="B56" s="47" t="s">
        <v>186</v>
      </c>
      <c r="C56" s="40" t="s">
        <v>187</v>
      </c>
      <c r="D56" s="29">
        <v>502</v>
      </c>
    </row>
    <row r="57" spans="1:4" ht="12.75" customHeight="1">
      <c r="A57" s="38" t="s">
        <v>188</v>
      </c>
      <c r="B57" s="46" t="s">
        <v>189</v>
      </c>
      <c r="C57" s="40" t="s">
        <v>190</v>
      </c>
      <c r="D57" s="29">
        <v>1103</v>
      </c>
    </row>
    <row r="58" spans="1:4" ht="12.75" customHeight="1">
      <c r="A58" s="38" t="s">
        <v>191</v>
      </c>
      <c r="B58" s="46" t="s">
        <v>192</v>
      </c>
      <c r="C58" s="40" t="s">
        <v>193</v>
      </c>
      <c r="D58" s="29"/>
    </row>
    <row r="59" spans="1:4" ht="12.75" customHeight="1">
      <c r="A59" s="146" t="s">
        <v>194</v>
      </c>
      <c r="B59" s="147" t="s">
        <v>195</v>
      </c>
      <c r="C59" s="148" t="s">
        <v>196</v>
      </c>
      <c r="D59" s="149">
        <v>2590</v>
      </c>
    </row>
    <row r="60" spans="1:4" s="32" customFormat="1" ht="12.75" customHeight="1">
      <c r="A60" s="150" t="s">
        <v>197</v>
      </c>
      <c r="B60" s="151" t="s">
        <v>198</v>
      </c>
      <c r="C60" s="152" t="s">
        <v>17</v>
      </c>
      <c r="D60" s="153">
        <f>SUM(D52:D59)</f>
        <v>4195</v>
      </c>
    </row>
    <row r="61" spans="1:4" s="32" customFormat="1" ht="12.75" customHeight="1">
      <c r="A61" s="113"/>
      <c r="B61" s="121"/>
      <c r="C61" s="115"/>
      <c r="D61" s="116"/>
    </row>
    <row r="62" spans="1:4" s="32" customFormat="1" ht="12.75" customHeight="1">
      <c r="A62" s="33" t="s">
        <v>32</v>
      </c>
      <c r="B62" s="57"/>
      <c r="C62" s="178" t="s">
        <v>642</v>
      </c>
      <c r="D62" s="178"/>
    </row>
    <row r="63" spans="1:4" s="32" customFormat="1" ht="12.75" customHeight="1">
      <c r="A63" s="33"/>
      <c r="B63" s="57"/>
      <c r="C63" s="26"/>
      <c r="D63" s="55"/>
    </row>
    <row r="64" spans="1:4" s="32" customFormat="1" ht="12.75" customHeight="1">
      <c r="A64" s="182" t="s">
        <v>641</v>
      </c>
      <c r="B64" s="182"/>
      <c r="C64" s="182"/>
      <c r="D64" s="182"/>
    </row>
    <row r="65" spans="1:4" s="32" customFormat="1" ht="12.75" customHeight="1">
      <c r="A65" s="26"/>
      <c r="B65" s="58"/>
      <c r="C65" s="181"/>
      <c r="D65" s="181"/>
    </row>
    <row r="66" spans="1:4" ht="12.75" customHeight="1">
      <c r="A66" s="38" t="s">
        <v>199</v>
      </c>
      <c r="B66" s="46" t="s">
        <v>200</v>
      </c>
      <c r="C66" s="40" t="s">
        <v>201</v>
      </c>
      <c r="D66" s="29"/>
    </row>
    <row r="67" spans="1:4" ht="12.75" customHeight="1">
      <c r="A67" s="38" t="s">
        <v>202</v>
      </c>
      <c r="B67" s="46" t="s">
        <v>530</v>
      </c>
      <c r="C67" s="40" t="s">
        <v>533</v>
      </c>
      <c r="D67" s="29"/>
    </row>
    <row r="68" spans="1:4" ht="12.75" customHeight="1">
      <c r="A68" s="38" t="s">
        <v>204</v>
      </c>
      <c r="B68" s="46" t="s">
        <v>531</v>
      </c>
      <c r="C68" s="40" t="s">
        <v>534</v>
      </c>
      <c r="D68" s="29"/>
    </row>
    <row r="69" spans="1:4" ht="12.75" customHeight="1">
      <c r="A69" s="38" t="s">
        <v>207</v>
      </c>
      <c r="B69" s="46" t="s">
        <v>532</v>
      </c>
      <c r="C69" s="40" t="s">
        <v>535</v>
      </c>
      <c r="D69" s="29"/>
    </row>
    <row r="70" spans="1:4" ht="12.75" customHeight="1">
      <c r="A70" s="38" t="s">
        <v>210</v>
      </c>
      <c r="B70" s="46" t="s">
        <v>13</v>
      </c>
      <c r="C70" s="40" t="s">
        <v>203</v>
      </c>
      <c r="D70" s="29">
        <f>SUM(D67:D69)</f>
        <v>0</v>
      </c>
    </row>
    <row r="71" spans="1:4" ht="25.5">
      <c r="A71" s="38" t="s">
        <v>213</v>
      </c>
      <c r="B71" s="46" t="s">
        <v>205</v>
      </c>
      <c r="C71" s="40" t="s">
        <v>206</v>
      </c>
      <c r="D71" s="29"/>
    </row>
    <row r="72" spans="1:4" ht="25.5">
      <c r="A72" s="38" t="s">
        <v>216</v>
      </c>
      <c r="B72" s="46" t="s">
        <v>208</v>
      </c>
      <c r="C72" s="40" t="s">
        <v>209</v>
      </c>
      <c r="D72" s="29"/>
    </row>
    <row r="73" spans="1:4" ht="25.5">
      <c r="A73" s="38" t="s">
        <v>219</v>
      </c>
      <c r="B73" s="46" t="s">
        <v>211</v>
      </c>
      <c r="C73" s="40" t="s">
        <v>212</v>
      </c>
      <c r="D73" s="29"/>
    </row>
    <row r="74" spans="1:4" ht="12.75" customHeight="1">
      <c r="A74" s="38" t="s">
        <v>222</v>
      </c>
      <c r="B74" s="46" t="s">
        <v>214</v>
      </c>
      <c r="C74" s="40" t="s">
        <v>215</v>
      </c>
      <c r="D74" s="29">
        <v>1008</v>
      </c>
    </row>
    <row r="75" spans="1:4" ht="25.5">
      <c r="A75" s="38" t="s">
        <v>225</v>
      </c>
      <c r="B75" s="46" t="s">
        <v>217</v>
      </c>
      <c r="C75" s="40" t="s">
        <v>218</v>
      </c>
      <c r="D75" s="29"/>
    </row>
    <row r="76" spans="1:4" ht="12.75" customHeight="1">
      <c r="A76" s="38" t="s">
        <v>228</v>
      </c>
      <c r="B76" s="46" t="s">
        <v>220</v>
      </c>
      <c r="C76" s="40" t="s">
        <v>221</v>
      </c>
      <c r="D76" s="29"/>
    </row>
    <row r="77" spans="1:4" ht="12.75" customHeight="1">
      <c r="A77" s="38" t="s">
        <v>231</v>
      </c>
      <c r="B77" s="46" t="s">
        <v>223</v>
      </c>
      <c r="C77" s="40" t="s">
        <v>224</v>
      </c>
      <c r="D77" s="29"/>
    </row>
    <row r="78" spans="1:4" ht="12.75">
      <c r="A78" s="38" t="s">
        <v>233</v>
      </c>
      <c r="B78" s="46" t="s">
        <v>226</v>
      </c>
      <c r="C78" s="40" t="s">
        <v>227</v>
      </c>
      <c r="D78" s="29"/>
    </row>
    <row r="79" spans="1:4" ht="12.75">
      <c r="A79" s="38" t="s">
        <v>235</v>
      </c>
      <c r="B79" s="46" t="s">
        <v>536</v>
      </c>
      <c r="C79" s="40" t="s">
        <v>230</v>
      </c>
      <c r="D79" s="29"/>
    </row>
    <row r="80" spans="1:4" ht="12.75" customHeight="1">
      <c r="A80" s="38" t="s">
        <v>238</v>
      </c>
      <c r="B80" s="46" t="s">
        <v>229</v>
      </c>
      <c r="C80" s="40" t="s">
        <v>232</v>
      </c>
      <c r="D80" s="29">
        <v>600</v>
      </c>
    </row>
    <row r="81" spans="1:4" ht="12.75">
      <c r="A81" s="38" t="s">
        <v>241</v>
      </c>
      <c r="B81" s="46" t="s">
        <v>12</v>
      </c>
      <c r="C81" s="40" t="s">
        <v>537</v>
      </c>
      <c r="D81" s="29"/>
    </row>
    <row r="82" spans="1:4" ht="12.75" customHeight="1">
      <c r="A82" s="38" t="s">
        <v>244</v>
      </c>
      <c r="B82" s="48" t="s">
        <v>234</v>
      </c>
      <c r="C82" s="44" t="s">
        <v>18</v>
      </c>
      <c r="D82" s="31">
        <f>D66+D70+D71+D72+D73+D74+D75+D76+D77+D78+D79+D80+D81</f>
        <v>1608</v>
      </c>
    </row>
    <row r="83" spans="1:4" ht="12.75">
      <c r="A83" s="38" t="s">
        <v>247</v>
      </c>
      <c r="B83" s="59" t="s">
        <v>236</v>
      </c>
      <c r="C83" s="40" t="s">
        <v>237</v>
      </c>
      <c r="D83" s="29"/>
    </row>
    <row r="84" spans="1:4" ht="12.75">
      <c r="A84" s="38" t="s">
        <v>250</v>
      </c>
      <c r="B84" s="59" t="s">
        <v>239</v>
      </c>
      <c r="C84" s="40" t="s">
        <v>240</v>
      </c>
      <c r="D84" s="29"/>
    </row>
    <row r="85" spans="1:4" ht="12.75">
      <c r="A85" s="38" t="s">
        <v>253</v>
      </c>
      <c r="B85" s="59" t="s">
        <v>242</v>
      </c>
      <c r="C85" s="40" t="s">
        <v>243</v>
      </c>
      <c r="D85" s="29"/>
    </row>
    <row r="86" spans="1:4" ht="12.75">
      <c r="A86" s="38" t="s">
        <v>256</v>
      </c>
      <c r="B86" s="59" t="s">
        <v>245</v>
      </c>
      <c r="C86" s="40" t="s">
        <v>246</v>
      </c>
      <c r="D86" s="29">
        <v>157</v>
      </c>
    </row>
    <row r="87" spans="1:4" ht="12.75">
      <c r="A87" s="38" t="s">
        <v>258</v>
      </c>
      <c r="B87" s="41" t="s">
        <v>248</v>
      </c>
      <c r="C87" s="40" t="s">
        <v>249</v>
      </c>
      <c r="D87" s="29"/>
    </row>
    <row r="88" spans="1:4" ht="12.75">
      <c r="A88" s="38" t="s">
        <v>261</v>
      </c>
      <c r="B88" s="41" t="s">
        <v>251</v>
      </c>
      <c r="C88" s="40" t="s">
        <v>252</v>
      </c>
      <c r="D88" s="29"/>
    </row>
    <row r="89" spans="1:4" ht="12.75">
      <c r="A89" s="38" t="s">
        <v>264</v>
      </c>
      <c r="B89" s="41" t="s">
        <v>254</v>
      </c>
      <c r="C89" s="40" t="s">
        <v>255</v>
      </c>
      <c r="D89" s="29">
        <v>43</v>
      </c>
    </row>
    <row r="90" spans="1:4" s="32" customFormat="1" ht="12.75">
      <c r="A90" s="38" t="s">
        <v>267</v>
      </c>
      <c r="B90" s="43" t="s">
        <v>257</v>
      </c>
      <c r="C90" s="44" t="s">
        <v>19</v>
      </c>
      <c r="D90" s="31">
        <f>SUM(D83:D89)</f>
        <v>200</v>
      </c>
    </row>
    <row r="91" spans="1:4" ht="12.75" customHeight="1">
      <c r="A91" s="38" t="s">
        <v>270</v>
      </c>
      <c r="B91" s="46" t="s">
        <v>259</v>
      </c>
      <c r="C91" s="40" t="s">
        <v>260</v>
      </c>
      <c r="D91" s="29">
        <v>683</v>
      </c>
    </row>
    <row r="92" spans="1:4" ht="12.75" customHeight="1">
      <c r="A92" s="38" t="s">
        <v>272</v>
      </c>
      <c r="B92" s="46" t="s">
        <v>262</v>
      </c>
      <c r="C92" s="40" t="s">
        <v>263</v>
      </c>
      <c r="D92" s="29"/>
    </row>
    <row r="93" spans="1:4" ht="12.75" customHeight="1">
      <c r="A93" s="38" t="s">
        <v>275</v>
      </c>
      <c r="B93" s="46" t="s">
        <v>265</v>
      </c>
      <c r="C93" s="40" t="s">
        <v>266</v>
      </c>
      <c r="D93" s="29"/>
    </row>
    <row r="94" spans="1:4" ht="12.75" customHeight="1">
      <c r="A94" s="38" t="s">
        <v>278</v>
      </c>
      <c r="B94" s="46" t="s">
        <v>268</v>
      </c>
      <c r="C94" s="40" t="s">
        <v>269</v>
      </c>
      <c r="D94" s="29">
        <v>184</v>
      </c>
    </row>
    <row r="95" spans="1:4" s="32" customFormat="1" ht="12.75" customHeight="1">
      <c r="A95" s="38" t="s">
        <v>281</v>
      </c>
      <c r="B95" s="48" t="s">
        <v>271</v>
      </c>
      <c r="C95" s="44" t="s">
        <v>20</v>
      </c>
      <c r="D95" s="31">
        <f>SUM(D91:D94)</f>
        <v>867</v>
      </c>
    </row>
    <row r="96" spans="1:4" ht="25.5">
      <c r="A96" s="38" t="s">
        <v>284</v>
      </c>
      <c r="B96" s="46" t="s">
        <v>273</v>
      </c>
      <c r="C96" s="40" t="s">
        <v>274</v>
      </c>
      <c r="D96" s="29"/>
    </row>
    <row r="97" spans="1:4" ht="25.5">
      <c r="A97" s="38" t="s">
        <v>287</v>
      </c>
      <c r="B97" s="46" t="s">
        <v>276</v>
      </c>
      <c r="C97" s="40" t="s">
        <v>277</v>
      </c>
      <c r="D97" s="29"/>
    </row>
    <row r="98" spans="1:4" ht="25.5">
      <c r="A98" s="38" t="s">
        <v>290</v>
      </c>
      <c r="B98" s="46" t="s">
        <v>279</v>
      </c>
      <c r="C98" s="40" t="s">
        <v>280</v>
      </c>
      <c r="D98" s="29"/>
    </row>
    <row r="99" spans="1:4" ht="12.75">
      <c r="A99" s="38" t="s">
        <v>293</v>
      </c>
      <c r="B99" s="46" t="s">
        <v>282</v>
      </c>
      <c r="C99" s="40" t="s">
        <v>283</v>
      </c>
      <c r="D99" s="29">
        <v>18</v>
      </c>
    </row>
    <row r="100" spans="1:4" ht="25.5">
      <c r="A100" s="38" t="s">
        <v>296</v>
      </c>
      <c r="B100" s="46" t="s">
        <v>285</v>
      </c>
      <c r="C100" s="40" t="s">
        <v>286</v>
      </c>
      <c r="D100" s="29"/>
    </row>
    <row r="101" spans="1:4" ht="25.5">
      <c r="A101" s="38" t="s">
        <v>298</v>
      </c>
      <c r="B101" s="46" t="s">
        <v>288</v>
      </c>
      <c r="C101" s="40" t="s">
        <v>289</v>
      </c>
      <c r="D101" s="29"/>
    </row>
    <row r="102" spans="1:4" ht="12.75" customHeight="1">
      <c r="A102" s="38" t="s">
        <v>538</v>
      </c>
      <c r="B102" s="46" t="s">
        <v>291</v>
      </c>
      <c r="C102" s="40" t="s">
        <v>292</v>
      </c>
      <c r="D102" s="29"/>
    </row>
    <row r="103" spans="1:4" ht="12.75" customHeight="1">
      <c r="A103" s="38" t="s">
        <v>539</v>
      </c>
      <c r="B103" s="46" t="s">
        <v>543</v>
      </c>
      <c r="C103" s="40" t="s">
        <v>295</v>
      </c>
      <c r="D103" s="29"/>
    </row>
    <row r="104" spans="1:4" ht="12.75" customHeight="1">
      <c r="A104" s="38" t="s">
        <v>540</v>
      </c>
      <c r="B104" s="46" t="s">
        <v>294</v>
      </c>
      <c r="C104" s="40" t="s">
        <v>544</v>
      </c>
      <c r="D104" s="29"/>
    </row>
    <row r="105" spans="1:4" ht="12.75" customHeight="1">
      <c r="A105" s="38" t="s">
        <v>541</v>
      </c>
      <c r="B105" s="48" t="s">
        <v>297</v>
      </c>
      <c r="C105" s="44" t="s">
        <v>21</v>
      </c>
      <c r="D105" s="31">
        <f>SUM(D96:D104)</f>
        <v>18</v>
      </c>
    </row>
    <row r="106" spans="1:4" s="32" customFormat="1" ht="12.75">
      <c r="A106" s="38" t="s">
        <v>542</v>
      </c>
      <c r="B106" s="43" t="s">
        <v>299</v>
      </c>
      <c r="C106" s="44" t="s">
        <v>22</v>
      </c>
      <c r="D106" s="31">
        <f>SUM(D25,D26,D51,D60,D82,D90,D95,D105)</f>
        <v>46791</v>
      </c>
    </row>
    <row r="107" spans="1:4" s="32" customFormat="1" ht="12.75">
      <c r="A107" s="113"/>
      <c r="B107" s="114"/>
      <c r="C107" s="115"/>
      <c r="D107" s="116"/>
    </row>
    <row r="108" spans="1:4" s="32" customFormat="1" ht="12.75">
      <c r="A108" s="113"/>
      <c r="B108" s="114"/>
      <c r="C108" s="115"/>
      <c r="D108" s="116"/>
    </row>
    <row r="109" spans="1:4" s="32" customFormat="1" ht="12.75">
      <c r="A109" s="113"/>
      <c r="B109" s="114"/>
      <c r="C109" s="115"/>
      <c r="D109" s="116"/>
    </row>
    <row r="110" spans="1:4" s="32" customFormat="1" ht="12.75">
      <c r="A110" s="113"/>
      <c r="B110" s="114"/>
      <c r="C110" s="115"/>
      <c r="D110" s="116"/>
    </row>
    <row r="111" spans="1:4" s="32" customFormat="1" ht="12.75">
      <c r="A111" s="113"/>
      <c r="B111" s="114"/>
      <c r="C111" s="115"/>
      <c r="D111" s="116"/>
    </row>
    <row r="112" spans="1:4" s="32" customFormat="1" ht="12.75">
      <c r="A112" s="113"/>
      <c r="B112" s="114"/>
      <c r="C112" s="115"/>
      <c r="D112" s="116"/>
    </row>
    <row r="113" spans="1:4" s="32" customFormat="1" ht="12.75">
      <c r="A113" s="113"/>
      <c r="B113" s="114"/>
      <c r="C113" s="115"/>
      <c r="D113" s="116"/>
    </row>
    <row r="114" spans="1:4" s="32" customFormat="1" ht="12.75">
      <c r="A114" s="113"/>
      <c r="B114" s="114"/>
      <c r="C114" s="115"/>
      <c r="D114" s="116"/>
    </row>
    <row r="115" spans="1:4" s="32" customFormat="1" ht="12.75">
      <c r="A115" s="113"/>
      <c r="B115" s="114"/>
      <c r="C115" s="115"/>
      <c r="D115" s="116"/>
    </row>
    <row r="116" spans="1:4" s="32" customFormat="1" ht="12.75">
      <c r="A116" s="113"/>
      <c r="B116" s="114"/>
      <c r="C116" s="115"/>
      <c r="D116" s="116"/>
    </row>
    <row r="117" spans="1:4" s="32" customFormat="1" ht="12.75">
      <c r="A117" s="113"/>
      <c r="B117" s="114"/>
      <c r="C117" s="115"/>
      <c r="D117" s="116"/>
    </row>
    <row r="118" spans="1:4" s="32" customFormat="1" ht="12.75">
      <c r="A118" s="33" t="s">
        <v>32</v>
      </c>
      <c r="B118" s="57"/>
      <c r="C118" s="183" t="s">
        <v>642</v>
      </c>
      <c r="D118" s="183"/>
    </row>
    <row r="119" spans="1:4" s="32" customFormat="1" ht="12.75">
      <c r="A119" s="33"/>
      <c r="B119" s="57"/>
      <c r="C119" s="26"/>
      <c r="D119" s="55"/>
    </row>
    <row r="120" spans="1:4" s="32" customFormat="1" ht="12.75">
      <c r="A120" s="182" t="s">
        <v>641</v>
      </c>
      <c r="B120" s="182"/>
      <c r="C120" s="182"/>
      <c r="D120" s="182"/>
    </row>
    <row r="121" spans="1:4" ht="12.75">
      <c r="A121" s="26"/>
      <c r="B121" s="58"/>
      <c r="C121" s="181"/>
      <c r="D121" s="181"/>
    </row>
    <row r="122" spans="1:4" ht="12.75" customHeight="1">
      <c r="A122" s="35" t="s">
        <v>33</v>
      </c>
      <c r="B122" s="35" t="s">
        <v>34</v>
      </c>
      <c r="C122" s="35" t="s">
        <v>35</v>
      </c>
      <c r="D122" s="27" t="s">
        <v>36</v>
      </c>
    </row>
    <row r="123" spans="1:4" ht="12.75">
      <c r="A123" s="36" t="s">
        <v>37</v>
      </c>
      <c r="B123" s="41" t="s">
        <v>38</v>
      </c>
      <c r="C123" s="37" t="s">
        <v>39</v>
      </c>
      <c r="D123" s="54" t="s">
        <v>40</v>
      </c>
    </row>
    <row r="124" spans="1:4" ht="12.75" customHeight="1">
      <c r="A124" s="37" t="s">
        <v>41</v>
      </c>
      <c r="B124" s="46" t="s">
        <v>551</v>
      </c>
      <c r="C124" s="41" t="s">
        <v>300</v>
      </c>
      <c r="D124" s="31"/>
    </row>
    <row r="125" spans="1:4" ht="12.75" customHeight="1">
      <c r="A125" s="37" t="s">
        <v>44</v>
      </c>
      <c r="B125" s="46" t="s">
        <v>301</v>
      </c>
      <c r="C125" s="41" t="s">
        <v>302</v>
      </c>
      <c r="D125" s="31"/>
    </row>
    <row r="126" spans="1:4" ht="12.75" customHeight="1">
      <c r="A126" s="37" t="s">
        <v>47</v>
      </c>
      <c r="B126" s="46" t="s">
        <v>552</v>
      </c>
      <c r="C126" s="41" t="s">
        <v>303</v>
      </c>
      <c r="D126" s="31"/>
    </row>
    <row r="127" spans="1:4" ht="12.75" customHeight="1">
      <c r="A127" s="49" t="s">
        <v>50</v>
      </c>
      <c r="B127" s="48" t="s">
        <v>304</v>
      </c>
      <c r="C127" s="43" t="s">
        <v>23</v>
      </c>
      <c r="D127" s="31">
        <f>SUM(E127:E127)</f>
        <v>0</v>
      </c>
    </row>
    <row r="128" spans="1:4" ht="12.75" customHeight="1">
      <c r="A128" s="37" t="s">
        <v>53</v>
      </c>
      <c r="B128" s="46" t="s">
        <v>305</v>
      </c>
      <c r="C128" s="41" t="s">
        <v>306</v>
      </c>
      <c r="D128" s="31"/>
    </row>
    <row r="129" spans="1:4" ht="12.75" customHeight="1">
      <c r="A129" s="37" t="s">
        <v>56</v>
      </c>
      <c r="B129" s="46" t="s">
        <v>308</v>
      </c>
      <c r="C129" s="41" t="s">
        <v>307</v>
      </c>
      <c r="D129" s="31"/>
    </row>
    <row r="130" spans="1:4" ht="12.75" customHeight="1">
      <c r="A130" s="37" t="s">
        <v>59</v>
      </c>
      <c r="B130" s="46" t="s">
        <v>545</v>
      </c>
      <c r="C130" s="41" t="s">
        <v>309</v>
      </c>
      <c r="D130" s="31"/>
    </row>
    <row r="131" spans="1:4" ht="12.75" customHeight="1">
      <c r="A131" s="37" t="s">
        <v>62</v>
      </c>
      <c r="B131" s="46" t="s">
        <v>546</v>
      </c>
      <c r="C131" s="41" t="s">
        <v>310</v>
      </c>
      <c r="D131" s="31"/>
    </row>
    <row r="132" spans="1:4" ht="12.75" customHeight="1">
      <c r="A132" s="37" t="s">
        <v>65</v>
      </c>
      <c r="B132" s="46" t="s">
        <v>547</v>
      </c>
      <c r="C132" s="41" t="s">
        <v>549</v>
      </c>
      <c r="D132" s="31"/>
    </row>
    <row r="133" spans="1:4" ht="12.75" customHeight="1">
      <c r="A133" s="37" t="s">
        <v>68</v>
      </c>
      <c r="B133" s="46" t="s">
        <v>548</v>
      </c>
      <c r="C133" s="41" t="s">
        <v>550</v>
      </c>
      <c r="D133" s="31"/>
    </row>
    <row r="134" spans="1:4" ht="12.75" customHeight="1">
      <c r="A134" s="37" t="s">
        <v>71</v>
      </c>
      <c r="B134" s="48" t="s">
        <v>311</v>
      </c>
      <c r="C134" s="43" t="s">
        <v>24</v>
      </c>
      <c r="D134" s="31">
        <f>SUM(E134:E134)</f>
        <v>0</v>
      </c>
    </row>
    <row r="135" spans="1:4" ht="12.75" customHeight="1">
      <c r="A135" s="37" t="s">
        <v>74</v>
      </c>
      <c r="B135" s="46" t="s">
        <v>312</v>
      </c>
      <c r="C135" s="41" t="s">
        <v>313</v>
      </c>
      <c r="D135" s="31"/>
    </row>
    <row r="136" spans="1:4" ht="12.75" customHeight="1">
      <c r="A136" s="37" t="s">
        <v>77</v>
      </c>
      <c r="B136" s="46" t="s">
        <v>529</v>
      </c>
      <c r="C136" s="41" t="s">
        <v>314</v>
      </c>
      <c r="D136" s="29">
        <v>831</v>
      </c>
    </row>
    <row r="137" spans="1:4" ht="12.75" customHeight="1">
      <c r="A137" s="37" t="s">
        <v>80</v>
      </c>
      <c r="B137" s="46" t="s">
        <v>315</v>
      </c>
      <c r="C137" s="41" t="s">
        <v>316</v>
      </c>
      <c r="D137" s="29"/>
    </row>
    <row r="138" spans="1:4" ht="12.75" customHeight="1">
      <c r="A138" s="37" t="s">
        <v>83</v>
      </c>
      <c r="B138" s="46" t="s">
        <v>553</v>
      </c>
      <c r="C138" s="41" t="s">
        <v>317</v>
      </c>
      <c r="D138" s="31"/>
    </row>
    <row r="139" spans="1:4" ht="12.75" customHeight="1">
      <c r="A139" s="37" t="s">
        <v>86</v>
      </c>
      <c r="B139" s="46" t="s">
        <v>318</v>
      </c>
      <c r="C139" s="41" t="s">
        <v>319</v>
      </c>
      <c r="D139" s="31"/>
    </row>
    <row r="140" spans="1:4" ht="12.75" customHeight="1">
      <c r="A140" s="37" t="s">
        <v>89</v>
      </c>
      <c r="B140" s="46" t="s">
        <v>320</v>
      </c>
      <c r="C140" s="41" t="s">
        <v>321</v>
      </c>
      <c r="D140" s="31"/>
    </row>
    <row r="141" spans="1:4" ht="12.75" customHeight="1">
      <c r="A141" s="37" t="s">
        <v>92</v>
      </c>
      <c r="B141" s="46" t="s">
        <v>556</v>
      </c>
      <c r="C141" s="41" t="s">
        <v>554</v>
      </c>
      <c r="D141" s="31"/>
    </row>
    <row r="142" spans="1:4" ht="12.75" customHeight="1">
      <c r="A142" s="37" t="s">
        <v>95</v>
      </c>
      <c r="B142" s="46" t="s">
        <v>555</v>
      </c>
      <c r="C142" s="41" t="s">
        <v>557</v>
      </c>
      <c r="D142" s="31"/>
    </row>
    <row r="143" spans="1:4" ht="12.75" customHeight="1">
      <c r="A143" s="37" t="s">
        <v>97</v>
      </c>
      <c r="B143" s="46" t="s">
        <v>559</v>
      </c>
      <c r="C143" s="41" t="s">
        <v>558</v>
      </c>
      <c r="D143" s="31"/>
    </row>
    <row r="144" spans="1:4" ht="12.75" customHeight="1">
      <c r="A144" s="37" t="s">
        <v>99</v>
      </c>
      <c r="B144" s="48" t="s">
        <v>560</v>
      </c>
      <c r="C144" s="43" t="s">
        <v>322</v>
      </c>
      <c r="D144" s="31">
        <f>SUM(D127,D134,D135,D136,D137,D138,D139,D140)</f>
        <v>831</v>
      </c>
    </row>
    <row r="145" spans="1:4" ht="12.75" customHeight="1">
      <c r="A145" s="37" t="s">
        <v>102</v>
      </c>
      <c r="B145" s="46" t="s">
        <v>323</v>
      </c>
      <c r="C145" s="41" t="s">
        <v>324</v>
      </c>
      <c r="D145" s="31"/>
    </row>
    <row r="146" spans="1:4" ht="12.75" customHeight="1">
      <c r="A146" s="37" t="s">
        <v>105</v>
      </c>
      <c r="B146" s="46" t="s">
        <v>325</v>
      </c>
      <c r="C146" s="41" t="s">
        <v>326</v>
      </c>
      <c r="D146" s="31"/>
    </row>
    <row r="147" spans="1:4" ht="12.75" customHeight="1">
      <c r="A147" s="37" t="s">
        <v>108</v>
      </c>
      <c r="B147" s="46" t="s">
        <v>327</v>
      </c>
      <c r="C147" s="41" t="s">
        <v>328</v>
      </c>
      <c r="D147" s="31"/>
    </row>
    <row r="148" spans="1:4" ht="25.5" customHeight="1">
      <c r="A148" s="37" t="s">
        <v>111</v>
      </c>
      <c r="B148" s="46" t="s">
        <v>561</v>
      </c>
      <c r="C148" s="41" t="s">
        <v>329</v>
      </c>
      <c r="D148" s="31"/>
    </row>
    <row r="149" spans="1:4" ht="12.75" customHeight="1">
      <c r="A149" s="37" t="s">
        <v>114</v>
      </c>
      <c r="B149" s="46" t="s">
        <v>563</v>
      </c>
      <c r="C149" s="41" t="s">
        <v>562</v>
      </c>
      <c r="D149" s="31"/>
    </row>
    <row r="150" spans="1:4" ht="12.75" customHeight="1">
      <c r="A150" s="37" t="s">
        <v>117</v>
      </c>
      <c r="B150" s="48" t="s">
        <v>330</v>
      </c>
      <c r="C150" s="43" t="s">
        <v>331</v>
      </c>
      <c r="D150" s="31">
        <f>SUM(E150:E150)</f>
        <v>0</v>
      </c>
    </row>
    <row r="151" spans="1:4" ht="12.75" customHeight="1">
      <c r="A151" s="37" t="s">
        <v>120</v>
      </c>
      <c r="B151" s="46" t="s">
        <v>332</v>
      </c>
      <c r="C151" s="41" t="s">
        <v>333</v>
      </c>
      <c r="D151" s="31"/>
    </row>
    <row r="152" spans="1:4" ht="12.75" customHeight="1">
      <c r="A152" s="37" t="s">
        <v>123</v>
      </c>
      <c r="B152" s="46" t="s">
        <v>564</v>
      </c>
      <c r="C152" s="41" t="s">
        <v>565</v>
      </c>
      <c r="D152" s="31"/>
    </row>
    <row r="153" spans="1:4" ht="12.75" customHeight="1">
      <c r="A153" s="37" t="s">
        <v>126</v>
      </c>
      <c r="B153" s="48" t="s">
        <v>334</v>
      </c>
      <c r="C153" s="43" t="s">
        <v>25</v>
      </c>
      <c r="D153" s="31">
        <f>SUM(D144,D150)</f>
        <v>831</v>
      </c>
    </row>
    <row r="154" ht="13.5" thickBot="1"/>
    <row r="155" spans="1:4" s="32" customFormat="1" ht="13.5" thickBot="1">
      <c r="A155" s="50" t="s">
        <v>335</v>
      </c>
      <c r="B155" s="60"/>
      <c r="C155" s="51"/>
      <c r="D155" s="56">
        <f>D106+D153</f>
        <v>47622</v>
      </c>
    </row>
    <row r="156" spans="1:4" s="32" customFormat="1" ht="12.75">
      <c r="A156" s="117"/>
      <c r="B156" s="118"/>
      <c r="C156" s="117"/>
      <c r="D156" s="119"/>
    </row>
    <row r="157" spans="1:4" s="32" customFormat="1" ht="12.75">
      <c r="A157" s="117"/>
      <c r="B157" s="118"/>
      <c r="C157" s="117"/>
      <c r="D157" s="119"/>
    </row>
    <row r="158" spans="1:4" s="32" customFormat="1" ht="12.75">
      <c r="A158" s="117"/>
      <c r="B158" s="118"/>
      <c r="C158" s="117"/>
      <c r="D158" s="119"/>
    </row>
    <row r="159" spans="1:4" s="32" customFormat="1" ht="12.75">
      <c r="A159" s="117"/>
      <c r="B159" s="118"/>
      <c r="C159" s="117"/>
      <c r="D159" s="119"/>
    </row>
    <row r="160" spans="1:4" s="32" customFormat="1" ht="12.75">
      <c r="A160" s="117"/>
      <c r="B160" s="118"/>
      <c r="C160" s="117"/>
      <c r="D160" s="119"/>
    </row>
    <row r="161" spans="1:4" s="32" customFormat="1" ht="12.75">
      <c r="A161" s="117"/>
      <c r="B161" s="118"/>
      <c r="C161" s="117"/>
      <c r="D161" s="119"/>
    </row>
    <row r="162" spans="1:4" s="32" customFormat="1" ht="12.75">
      <c r="A162" s="117"/>
      <c r="B162" s="118"/>
      <c r="C162" s="117"/>
      <c r="D162" s="119"/>
    </row>
    <row r="163" spans="1:4" s="32" customFormat="1" ht="12.75">
      <c r="A163" s="117"/>
      <c r="B163" s="118"/>
      <c r="C163" s="117"/>
      <c r="D163" s="119"/>
    </row>
    <row r="164" spans="1:4" s="32" customFormat="1" ht="12.75">
      <c r="A164" s="117"/>
      <c r="B164" s="118"/>
      <c r="C164" s="117"/>
      <c r="D164" s="119"/>
    </row>
    <row r="165" spans="1:4" s="32" customFormat="1" ht="12.75">
      <c r="A165" s="117"/>
      <c r="B165" s="118"/>
      <c r="C165" s="117"/>
      <c r="D165" s="119"/>
    </row>
    <row r="166" spans="1:4" s="32" customFormat="1" ht="12.75">
      <c r="A166" s="117"/>
      <c r="B166" s="118"/>
      <c r="C166" s="117"/>
      <c r="D166" s="119"/>
    </row>
    <row r="167" spans="1:4" s="32" customFormat="1" ht="12.75">
      <c r="A167" s="117"/>
      <c r="B167" s="118"/>
      <c r="C167" s="117"/>
      <c r="D167" s="119"/>
    </row>
    <row r="168" spans="1:4" s="32" customFormat="1" ht="12.75">
      <c r="A168" s="117"/>
      <c r="B168" s="118"/>
      <c r="C168" s="117"/>
      <c r="D168" s="119"/>
    </row>
    <row r="169" spans="1:4" s="32" customFormat="1" ht="12.75">
      <c r="A169" s="117"/>
      <c r="B169" s="118"/>
      <c r="C169" s="117"/>
      <c r="D169" s="119"/>
    </row>
    <row r="170" spans="1:4" s="32" customFormat="1" ht="12.75">
      <c r="A170" s="117"/>
      <c r="B170" s="118"/>
      <c r="C170" s="117"/>
      <c r="D170" s="119"/>
    </row>
    <row r="171" spans="1:4" s="32" customFormat="1" ht="12.75">
      <c r="A171" s="117"/>
      <c r="B171" s="118"/>
      <c r="C171" s="117"/>
      <c r="D171" s="119"/>
    </row>
    <row r="172" spans="1:4" s="32" customFormat="1" ht="12.75">
      <c r="A172" s="117"/>
      <c r="B172" s="118"/>
      <c r="C172" s="117"/>
      <c r="D172" s="119"/>
    </row>
    <row r="173" spans="1:4" s="32" customFormat="1" ht="12.75">
      <c r="A173" s="33" t="s">
        <v>32</v>
      </c>
      <c r="B173" s="57"/>
      <c r="C173" s="183" t="s">
        <v>642</v>
      </c>
      <c r="D173" s="183"/>
    </row>
    <row r="174" spans="1:4" s="32" customFormat="1" ht="12.75">
      <c r="A174" s="33"/>
      <c r="B174" s="57"/>
      <c r="C174" s="26"/>
      <c r="D174" s="55"/>
    </row>
    <row r="175" spans="1:4" s="32" customFormat="1" ht="12.75">
      <c r="A175" s="182" t="s">
        <v>641</v>
      </c>
      <c r="B175" s="182"/>
      <c r="C175" s="182"/>
      <c r="D175" s="182"/>
    </row>
    <row r="176" spans="1:4" ht="12.75">
      <c r="A176" s="26"/>
      <c r="B176" s="58"/>
      <c r="C176" s="181"/>
      <c r="D176" s="181"/>
    </row>
    <row r="177" spans="1:4" ht="12.75" customHeight="1">
      <c r="A177" s="52" t="s">
        <v>33</v>
      </c>
      <c r="B177" s="43" t="s">
        <v>34</v>
      </c>
      <c r="C177" s="43" t="s">
        <v>35</v>
      </c>
      <c r="D177" s="34" t="s">
        <v>36</v>
      </c>
    </row>
    <row r="178" spans="1:4" ht="12.75">
      <c r="A178" s="36" t="s">
        <v>37</v>
      </c>
      <c r="B178" s="41" t="s">
        <v>38</v>
      </c>
      <c r="C178" s="37" t="s">
        <v>39</v>
      </c>
      <c r="D178" s="54" t="s">
        <v>40</v>
      </c>
    </row>
    <row r="179" spans="1:4" ht="12.75" customHeight="1">
      <c r="A179" s="37" t="s">
        <v>41</v>
      </c>
      <c r="B179" s="41" t="s">
        <v>28</v>
      </c>
      <c r="C179" s="37" t="s">
        <v>336</v>
      </c>
      <c r="D179" s="29">
        <v>11493</v>
      </c>
    </row>
    <row r="180" spans="1:4" ht="12.75" customHeight="1">
      <c r="A180" s="37" t="s">
        <v>44</v>
      </c>
      <c r="B180" s="41" t="s">
        <v>337</v>
      </c>
      <c r="C180" s="37" t="s">
        <v>338</v>
      </c>
      <c r="D180" s="29"/>
    </row>
    <row r="181" spans="1:4" ht="25.5">
      <c r="A181" s="37" t="s">
        <v>47</v>
      </c>
      <c r="B181" s="41" t="s">
        <v>339</v>
      </c>
      <c r="C181" s="37" t="s">
        <v>340</v>
      </c>
      <c r="D181" s="29">
        <v>9857</v>
      </c>
    </row>
    <row r="182" spans="1:4" ht="12.75" customHeight="1">
      <c r="A182" s="37" t="s">
        <v>50</v>
      </c>
      <c r="B182" s="41" t="s">
        <v>341</v>
      </c>
      <c r="C182" s="37" t="s">
        <v>342</v>
      </c>
      <c r="D182" s="29">
        <v>1200</v>
      </c>
    </row>
    <row r="183" spans="1:4" ht="12.75" customHeight="1">
      <c r="A183" s="37" t="s">
        <v>53</v>
      </c>
      <c r="B183" s="41" t="s">
        <v>31</v>
      </c>
      <c r="C183" s="37" t="s">
        <v>343</v>
      </c>
      <c r="D183" s="29"/>
    </row>
    <row r="184" spans="1:4" ht="12.75" customHeight="1">
      <c r="A184" s="37" t="s">
        <v>56</v>
      </c>
      <c r="B184" s="41" t="s">
        <v>495</v>
      </c>
      <c r="C184" s="37" t="s">
        <v>344</v>
      </c>
      <c r="D184" s="29">
        <f>'[1]018010'!F35</f>
        <v>0</v>
      </c>
    </row>
    <row r="185" spans="1:4" ht="12.75" customHeight="1">
      <c r="A185" s="49" t="s">
        <v>59</v>
      </c>
      <c r="B185" s="43" t="s">
        <v>345</v>
      </c>
      <c r="C185" s="49" t="s">
        <v>346</v>
      </c>
      <c r="D185" s="31">
        <f>SUM(D179:D184)</f>
        <v>22550</v>
      </c>
    </row>
    <row r="186" spans="1:4" ht="12.75" customHeight="1">
      <c r="A186" s="37" t="s">
        <v>62</v>
      </c>
      <c r="B186" s="41" t="s">
        <v>347</v>
      </c>
      <c r="C186" s="37" t="s">
        <v>348</v>
      </c>
      <c r="D186" s="29"/>
    </row>
    <row r="187" spans="1:4" ht="25.5">
      <c r="A187" s="37" t="s">
        <v>65</v>
      </c>
      <c r="B187" s="41" t="s">
        <v>349</v>
      </c>
      <c r="C187" s="37" t="s">
        <v>350</v>
      </c>
      <c r="D187" s="29"/>
    </row>
    <row r="188" spans="1:4" ht="25.5">
      <c r="A188" s="37" t="s">
        <v>68</v>
      </c>
      <c r="B188" s="41" t="s">
        <v>351</v>
      </c>
      <c r="C188" s="37" t="s">
        <v>352</v>
      </c>
      <c r="D188" s="29"/>
    </row>
    <row r="189" spans="1:4" ht="25.5">
      <c r="A189" s="37" t="s">
        <v>71</v>
      </c>
      <c r="B189" s="41" t="s">
        <v>353</v>
      </c>
      <c r="C189" s="37" t="s">
        <v>354</v>
      </c>
      <c r="D189" s="29"/>
    </row>
    <row r="190" spans="1:4" ht="12.75">
      <c r="A190" s="37" t="s">
        <v>74</v>
      </c>
      <c r="B190" s="41" t="s">
        <v>355</v>
      </c>
      <c r="C190" s="49" t="s">
        <v>356</v>
      </c>
      <c r="D190" s="31">
        <v>2000</v>
      </c>
    </row>
    <row r="191" spans="1:4" ht="12.75" customHeight="1">
      <c r="A191" s="49" t="s">
        <v>77</v>
      </c>
      <c r="B191" s="43" t="s">
        <v>357</v>
      </c>
      <c r="C191" s="49" t="s">
        <v>358</v>
      </c>
      <c r="D191" s="31">
        <f>SUM(D185,D190)</f>
        <v>24550</v>
      </c>
    </row>
    <row r="192" spans="1:4" ht="12.75" customHeight="1">
      <c r="A192" s="37" t="s">
        <v>80</v>
      </c>
      <c r="B192" s="41" t="s">
        <v>359</v>
      </c>
      <c r="C192" s="37" t="s">
        <v>360</v>
      </c>
      <c r="D192" s="29"/>
    </row>
    <row r="193" spans="1:4" ht="25.5">
      <c r="A193" s="37" t="s">
        <v>83</v>
      </c>
      <c r="B193" s="41" t="s">
        <v>361</v>
      </c>
      <c r="C193" s="37" t="s">
        <v>362</v>
      </c>
      <c r="D193" s="29"/>
    </row>
    <row r="194" spans="1:4" ht="25.5">
      <c r="A194" s="37" t="s">
        <v>86</v>
      </c>
      <c r="B194" s="41" t="s">
        <v>363</v>
      </c>
      <c r="C194" s="37" t="s">
        <v>364</v>
      </c>
      <c r="D194" s="29"/>
    </row>
    <row r="195" spans="1:4" ht="25.5">
      <c r="A195" s="37" t="s">
        <v>89</v>
      </c>
      <c r="B195" s="41" t="s">
        <v>365</v>
      </c>
      <c r="C195" s="37" t="s">
        <v>366</v>
      </c>
      <c r="D195" s="29"/>
    </row>
    <row r="196" spans="1:4" ht="12.75">
      <c r="A196" s="37" t="s">
        <v>92</v>
      </c>
      <c r="B196" s="41" t="s">
        <v>367</v>
      </c>
      <c r="C196" s="37" t="s">
        <v>368</v>
      </c>
      <c r="D196" s="29"/>
    </row>
    <row r="197" spans="1:4" ht="12.75" customHeight="1">
      <c r="A197" s="49" t="s">
        <v>95</v>
      </c>
      <c r="B197" s="43" t="s">
        <v>369</v>
      </c>
      <c r="C197" s="49" t="s">
        <v>370</v>
      </c>
      <c r="D197" s="31">
        <f>SUM(D192:D196)</f>
        <v>0</v>
      </c>
    </row>
    <row r="198" spans="1:4" ht="12.75" customHeight="1">
      <c r="A198" s="37" t="s">
        <v>97</v>
      </c>
      <c r="B198" s="41" t="s">
        <v>371</v>
      </c>
      <c r="C198" s="37" t="s">
        <v>372</v>
      </c>
      <c r="D198" s="29"/>
    </row>
    <row r="199" spans="1:4" ht="12.75" customHeight="1">
      <c r="A199" s="37" t="s">
        <v>99</v>
      </c>
      <c r="B199" s="41" t="s">
        <v>373</v>
      </c>
      <c r="C199" s="37" t="s">
        <v>374</v>
      </c>
      <c r="D199" s="29"/>
    </row>
    <row r="200" spans="1:4" ht="12.75" customHeight="1">
      <c r="A200" s="49" t="s">
        <v>102</v>
      </c>
      <c r="B200" s="43" t="s">
        <v>375</v>
      </c>
      <c r="C200" s="49" t="s">
        <v>376</v>
      </c>
      <c r="D200" s="29">
        <f>SUM(D198:D199)</f>
        <v>0</v>
      </c>
    </row>
    <row r="201" spans="1:4" ht="12.75" customHeight="1">
      <c r="A201" s="37" t="s">
        <v>105</v>
      </c>
      <c r="B201" s="41" t="s">
        <v>377</v>
      </c>
      <c r="C201" s="37" t="s">
        <v>378</v>
      </c>
      <c r="D201" s="29"/>
    </row>
    <row r="202" spans="1:4" ht="12.75" customHeight="1">
      <c r="A202" s="37" t="s">
        <v>108</v>
      </c>
      <c r="B202" s="41" t="s">
        <v>379</v>
      </c>
      <c r="C202" s="37" t="s">
        <v>380</v>
      </c>
      <c r="D202" s="29"/>
    </row>
    <row r="203" spans="1:4" ht="12.75" customHeight="1">
      <c r="A203" s="37" t="s">
        <v>111</v>
      </c>
      <c r="B203" s="41" t="s">
        <v>381</v>
      </c>
      <c r="C203" s="37" t="s">
        <v>382</v>
      </c>
      <c r="D203" s="29">
        <v>2000</v>
      </c>
    </row>
    <row r="204" spans="1:4" ht="12.75" customHeight="1">
      <c r="A204" s="37" t="s">
        <v>114</v>
      </c>
      <c r="B204" s="41" t="s">
        <v>383</v>
      </c>
      <c r="C204" s="37" t="s">
        <v>384</v>
      </c>
      <c r="D204" s="29">
        <v>7000</v>
      </c>
    </row>
    <row r="205" spans="1:4" ht="12.75" customHeight="1">
      <c r="A205" s="37" t="s">
        <v>117</v>
      </c>
      <c r="B205" s="41" t="s">
        <v>385</v>
      </c>
      <c r="C205" s="37" t="s">
        <v>386</v>
      </c>
      <c r="D205" s="29"/>
    </row>
    <row r="206" spans="1:4" ht="12.75" customHeight="1">
      <c r="A206" s="37" t="s">
        <v>120</v>
      </c>
      <c r="B206" s="41" t="s">
        <v>387</v>
      </c>
      <c r="C206" s="37" t="s">
        <v>388</v>
      </c>
      <c r="D206" s="29"/>
    </row>
    <row r="207" spans="1:4" ht="12.75" customHeight="1">
      <c r="A207" s="37" t="s">
        <v>123</v>
      </c>
      <c r="B207" s="41" t="s">
        <v>389</v>
      </c>
      <c r="C207" s="37" t="s">
        <v>390</v>
      </c>
      <c r="D207" s="29">
        <v>1800</v>
      </c>
    </row>
    <row r="208" spans="1:4" ht="12.75" customHeight="1">
      <c r="A208" s="37" t="s">
        <v>126</v>
      </c>
      <c r="B208" s="41" t="s">
        <v>391</v>
      </c>
      <c r="C208" s="37" t="s">
        <v>392</v>
      </c>
      <c r="D208" s="29">
        <v>200</v>
      </c>
    </row>
    <row r="209" spans="1:4" ht="12.75" customHeight="1">
      <c r="A209" s="49" t="s">
        <v>129</v>
      </c>
      <c r="B209" s="43" t="s">
        <v>393</v>
      </c>
      <c r="C209" s="49" t="s">
        <v>394</v>
      </c>
      <c r="D209" s="31">
        <f>SUM(D204:D208)</f>
        <v>9000</v>
      </c>
    </row>
    <row r="210" spans="1:4" ht="12.75" customHeight="1">
      <c r="A210" s="37" t="s">
        <v>132</v>
      </c>
      <c r="B210" s="41" t="s">
        <v>395</v>
      </c>
      <c r="C210" s="37" t="s">
        <v>396</v>
      </c>
      <c r="D210" s="29">
        <v>100</v>
      </c>
    </row>
    <row r="211" spans="1:4" ht="12.75" customHeight="1">
      <c r="A211" s="49" t="s">
        <v>135</v>
      </c>
      <c r="B211" s="43" t="s">
        <v>397</v>
      </c>
      <c r="C211" s="49" t="s">
        <v>398</v>
      </c>
      <c r="D211" s="31">
        <f>SUM(D200,D201,D202,D203,D209,D210)</f>
        <v>11100</v>
      </c>
    </row>
    <row r="212" spans="1:4" ht="12.75" customHeight="1">
      <c r="A212" s="37" t="s">
        <v>138</v>
      </c>
      <c r="B212" s="46" t="s">
        <v>399</v>
      </c>
      <c r="C212" s="37" t="s">
        <v>400</v>
      </c>
      <c r="D212" s="29"/>
    </row>
    <row r="213" spans="1:4" ht="12.75" customHeight="1">
      <c r="A213" s="37" t="s">
        <v>141</v>
      </c>
      <c r="B213" s="46" t="s">
        <v>401</v>
      </c>
      <c r="C213" s="37" t="s">
        <v>402</v>
      </c>
      <c r="D213" s="29">
        <v>2500</v>
      </c>
    </row>
    <row r="214" spans="1:4" ht="12.75" customHeight="1">
      <c r="A214" s="37" t="s">
        <v>144</v>
      </c>
      <c r="B214" s="46" t="s">
        <v>403</v>
      </c>
      <c r="C214" s="37" t="s">
        <v>404</v>
      </c>
      <c r="D214" s="29"/>
    </row>
    <row r="215" spans="1:4" ht="12.75" customHeight="1">
      <c r="A215" s="37" t="s">
        <v>147</v>
      </c>
      <c r="B215" s="46" t="s">
        <v>405</v>
      </c>
      <c r="C215" s="37" t="s">
        <v>406</v>
      </c>
      <c r="D215" s="29">
        <v>867</v>
      </c>
    </row>
    <row r="216" spans="1:4" ht="12.75" customHeight="1">
      <c r="A216" s="37" t="s">
        <v>150</v>
      </c>
      <c r="B216" s="46" t="s">
        <v>407</v>
      </c>
      <c r="C216" s="37" t="s">
        <v>408</v>
      </c>
      <c r="D216" s="29">
        <v>3000</v>
      </c>
    </row>
    <row r="217" spans="1:4" ht="12.75" customHeight="1">
      <c r="A217" s="37" t="s">
        <v>153</v>
      </c>
      <c r="B217" s="46" t="s">
        <v>409</v>
      </c>
      <c r="C217" s="37" t="s">
        <v>410</v>
      </c>
      <c r="D217" s="29"/>
    </row>
    <row r="218" spans="1:4" ht="12.75" customHeight="1">
      <c r="A218" s="37" t="s">
        <v>156</v>
      </c>
      <c r="B218" s="46" t="s">
        <v>411</v>
      </c>
      <c r="C218" s="37" t="s">
        <v>412</v>
      </c>
      <c r="D218" s="29"/>
    </row>
    <row r="219" spans="1:4" ht="12.75" customHeight="1">
      <c r="A219" s="37" t="s">
        <v>159</v>
      </c>
      <c r="B219" s="46" t="s">
        <v>413</v>
      </c>
      <c r="C219" s="37" t="s">
        <v>414</v>
      </c>
      <c r="D219" s="29"/>
    </row>
    <row r="220" spans="1:4" ht="12.75" customHeight="1">
      <c r="A220" s="37" t="s">
        <v>162</v>
      </c>
      <c r="B220" s="46" t="s">
        <v>415</v>
      </c>
      <c r="C220" s="37" t="s">
        <v>416</v>
      </c>
      <c r="D220" s="29"/>
    </row>
    <row r="221" spans="1:4" ht="12.75" customHeight="1">
      <c r="A221" s="37" t="s">
        <v>165</v>
      </c>
      <c r="B221" s="46" t="s">
        <v>566</v>
      </c>
      <c r="C221" s="37" t="s">
        <v>418</v>
      </c>
      <c r="D221" s="29"/>
    </row>
    <row r="222" spans="1:4" ht="12.75" customHeight="1">
      <c r="A222" s="37" t="s">
        <v>168</v>
      </c>
      <c r="B222" s="46" t="s">
        <v>417</v>
      </c>
      <c r="C222" s="37" t="s">
        <v>567</v>
      </c>
      <c r="D222" s="29"/>
    </row>
    <row r="223" spans="1:4" ht="12.75" customHeight="1">
      <c r="A223" s="37" t="s">
        <v>171</v>
      </c>
      <c r="B223" s="48" t="s">
        <v>419</v>
      </c>
      <c r="C223" s="49" t="s">
        <v>26</v>
      </c>
      <c r="D223" s="31">
        <f>SUM(D212:D222)</f>
        <v>6367</v>
      </c>
    </row>
    <row r="224" spans="1:4" ht="12.75" customHeight="1">
      <c r="A224" s="123"/>
      <c r="B224" s="120"/>
      <c r="C224" s="123"/>
      <c r="D224" s="122"/>
    </row>
    <row r="225" spans="1:4" ht="12.75" customHeight="1">
      <c r="A225" s="124"/>
      <c r="B225" s="121"/>
      <c r="C225" s="124"/>
      <c r="D225" s="116"/>
    </row>
    <row r="226" spans="1:4" ht="12.75" customHeight="1">
      <c r="A226" s="124"/>
      <c r="B226" s="121"/>
      <c r="C226" s="124"/>
      <c r="D226" s="116"/>
    </row>
    <row r="227" spans="1:4" ht="12.75" customHeight="1">
      <c r="A227" s="33" t="s">
        <v>32</v>
      </c>
      <c r="C227" s="183" t="s">
        <v>642</v>
      </c>
      <c r="D227" s="183"/>
    </row>
    <row r="228" ht="12.75" customHeight="1"/>
    <row r="229" spans="1:4" ht="12.75" customHeight="1">
      <c r="A229" s="182" t="s">
        <v>641</v>
      </c>
      <c r="B229" s="182"/>
      <c r="C229" s="182"/>
      <c r="D229" s="182"/>
    </row>
    <row r="230" spans="1:4" ht="12.75" customHeight="1">
      <c r="A230" s="26"/>
      <c r="B230" s="58"/>
      <c r="C230" s="181"/>
      <c r="D230" s="181"/>
    </row>
    <row r="231" spans="1:4" ht="12.75" customHeight="1">
      <c r="A231" s="37">
        <v>46</v>
      </c>
      <c r="B231" s="46" t="s">
        <v>420</v>
      </c>
      <c r="C231" s="37" t="s">
        <v>421</v>
      </c>
      <c r="D231" s="29"/>
    </row>
    <row r="232" spans="1:4" ht="12.75" customHeight="1">
      <c r="A232" s="37">
        <v>47</v>
      </c>
      <c r="B232" s="46" t="s">
        <v>422</v>
      </c>
      <c r="C232" s="37" t="s">
        <v>423</v>
      </c>
      <c r="D232" s="29">
        <v>200</v>
      </c>
    </row>
    <row r="233" spans="1:4" ht="12.75" customHeight="1">
      <c r="A233" s="37">
        <v>48</v>
      </c>
      <c r="B233" s="46" t="s">
        <v>424</v>
      </c>
      <c r="C233" s="37" t="s">
        <v>425</v>
      </c>
      <c r="D233" s="29"/>
    </row>
    <row r="234" spans="1:4" ht="12.75" customHeight="1">
      <c r="A234" s="37">
        <v>49</v>
      </c>
      <c r="B234" s="46" t="s">
        <v>426</v>
      </c>
      <c r="C234" s="37" t="s">
        <v>427</v>
      </c>
      <c r="D234" s="29"/>
    </row>
    <row r="235" spans="1:4" ht="12.75" customHeight="1">
      <c r="A235" s="37">
        <v>50</v>
      </c>
      <c r="B235" s="46" t="s">
        <v>428</v>
      </c>
      <c r="C235" s="37" t="s">
        <v>429</v>
      </c>
      <c r="D235" s="29"/>
    </row>
    <row r="236" spans="1:4" ht="12.75" customHeight="1">
      <c r="A236" s="37">
        <v>51</v>
      </c>
      <c r="B236" s="43" t="s">
        <v>430</v>
      </c>
      <c r="C236" s="49" t="s">
        <v>431</v>
      </c>
      <c r="D236" s="31">
        <f>SUM(D231:D235)</f>
        <v>200</v>
      </c>
    </row>
    <row r="237" spans="1:4" ht="25.5">
      <c r="A237" s="37">
        <v>52</v>
      </c>
      <c r="B237" s="46" t="s">
        <v>432</v>
      </c>
      <c r="C237" s="37" t="s">
        <v>433</v>
      </c>
      <c r="D237" s="29"/>
    </row>
    <row r="238" spans="1:4" ht="25.5">
      <c r="A238" s="37">
        <v>53</v>
      </c>
      <c r="B238" s="41" t="s">
        <v>568</v>
      </c>
      <c r="C238" s="37" t="s">
        <v>435</v>
      </c>
      <c r="D238" s="29"/>
    </row>
    <row r="239" spans="1:4" ht="25.5">
      <c r="A239" s="37">
        <v>54</v>
      </c>
      <c r="B239" s="41" t="s">
        <v>569</v>
      </c>
      <c r="C239" s="37" t="s">
        <v>437</v>
      </c>
      <c r="D239" s="29"/>
    </row>
    <row r="240" spans="1:4" ht="25.5">
      <c r="A240" s="37">
        <v>55</v>
      </c>
      <c r="B240" s="41" t="s">
        <v>434</v>
      </c>
      <c r="C240" s="37" t="s">
        <v>570</v>
      </c>
      <c r="D240" s="29"/>
    </row>
    <row r="241" spans="1:4" ht="12.75" customHeight="1">
      <c r="A241" s="37">
        <v>56</v>
      </c>
      <c r="B241" s="46" t="s">
        <v>436</v>
      </c>
      <c r="C241" s="37" t="s">
        <v>571</v>
      </c>
      <c r="D241" s="29"/>
    </row>
    <row r="242" spans="1:4" ht="12.75" customHeight="1">
      <c r="A242" s="37">
        <v>57</v>
      </c>
      <c r="B242" s="43" t="s">
        <v>438</v>
      </c>
      <c r="C242" s="49" t="s">
        <v>439</v>
      </c>
      <c r="D242" s="31">
        <f>SUM(D237:D241)</f>
        <v>0</v>
      </c>
    </row>
    <row r="243" spans="1:4" ht="25.5">
      <c r="A243" s="37">
        <v>58</v>
      </c>
      <c r="B243" s="46" t="s">
        <v>440</v>
      </c>
      <c r="C243" s="37" t="s">
        <v>441</v>
      </c>
      <c r="D243" s="29"/>
    </row>
    <row r="244" spans="1:4" ht="25.5">
      <c r="A244" s="37">
        <v>59</v>
      </c>
      <c r="B244" s="41" t="s">
        <v>572</v>
      </c>
      <c r="C244" s="37" t="s">
        <v>443</v>
      </c>
      <c r="D244" s="29"/>
    </row>
    <row r="245" spans="1:4" ht="25.5">
      <c r="A245" s="37">
        <v>60</v>
      </c>
      <c r="B245" s="41" t="s">
        <v>573</v>
      </c>
      <c r="C245" s="37" t="s">
        <v>445</v>
      </c>
      <c r="D245" s="29"/>
    </row>
    <row r="246" spans="1:4" ht="25.5">
      <c r="A246" s="37">
        <v>61</v>
      </c>
      <c r="B246" s="41" t="s">
        <v>442</v>
      </c>
      <c r="C246" s="37" t="s">
        <v>574</v>
      </c>
      <c r="D246" s="29"/>
    </row>
    <row r="247" spans="1:4" ht="12.75" customHeight="1">
      <c r="A247" s="37">
        <v>62</v>
      </c>
      <c r="B247" s="46" t="s">
        <v>444</v>
      </c>
      <c r="C247" s="37" t="s">
        <v>575</v>
      </c>
      <c r="D247" s="29"/>
    </row>
    <row r="248" spans="1:4" ht="12.75" customHeight="1">
      <c r="A248" s="37">
        <v>63</v>
      </c>
      <c r="B248" s="43" t="s">
        <v>446</v>
      </c>
      <c r="C248" s="49" t="s">
        <v>447</v>
      </c>
      <c r="D248" s="31">
        <f>SUM(D243:D247)</f>
        <v>0</v>
      </c>
    </row>
    <row r="249" spans="1:4" ht="12.75" customHeight="1">
      <c r="A249" s="37">
        <v>64</v>
      </c>
      <c r="B249" s="48" t="s">
        <v>448</v>
      </c>
      <c r="C249" s="49" t="s">
        <v>449</v>
      </c>
      <c r="D249" s="31">
        <f>SUM(D191,D197,D211,D223,D236,D242,D248)</f>
        <v>42217</v>
      </c>
    </row>
    <row r="280" spans="1:4" ht="12.75">
      <c r="A280" s="33" t="s">
        <v>32</v>
      </c>
      <c r="C280" s="183" t="s">
        <v>642</v>
      </c>
      <c r="D280" s="183"/>
    </row>
    <row r="281" ht="12.75" customHeight="1"/>
    <row r="282" spans="1:4" ht="12.75" customHeight="1">
      <c r="A282" s="179" t="s">
        <v>641</v>
      </c>
      <c r="B282" s="179"/>
      <c r="C282" s="179"/>
      <c r="D282" s="179"/>
    </row>
    <row r="283" spans="1:4" ht="12.75" customHeight="1">
      <c r="A283" s="30"/>
      <c r="B283" s="145"/>
      <c r="C283" s="180"/>
      <c r="D283" s="180"/>
    </row>
    <row r="284" ht="12.75" customHeight="1"/>
    <row r="285" spans="1:4" ht="12.75" customHeight="1">
      <c r="A285" s="35" t="s">
        <v>33</v>
      </c>
      <c r="B285" s="35" t="s">
        <v>34</v>
      </c>
      <c r="C285" s="35" t="s">
        <v>35</v>
      </c>
      <c r="D285" s="27" t="s">
        <v>36</v>
      </c>
    </row>
    <row r="286" spans="1:4" ht="12.75" customHeight="1">
      <c r="A286" s="36" t="s">
        <v>37</v>
      </c>
      <c r="B286" s="41" t="s">
        <v>38</v>
      </c>
      <c r="C286" s="37" t="s">
        <v>39</v>
      </c>
      <c r="D286" s="54" t="s">
        <v>40</v>
      </c>
    </row>
    <row r="287" spans="1:4" ht="12.75" customHeight="1">
      <c r="A287" s="37" t="s">
        <v>41</v>
      </c>
      <c r="B287" s="46" t="s">
        <v>576</v>
      </c>
      <c r="C287" s="41" t="s">
        <v>450</v>
      </c>
      <c r="D287" s="29">
        <v>885</v>
      </c>
    </row>
    <row r="288" spans="1:4" ht="12.75" customHeight="1">
      <c r="A288" s="37" t="s">
        <v>44</v>
      </c>
      <c r="B288" s="46" t="s">
        <v>451</v>
      </c>
      <c r="C288" s="41" t="s">
        <v>452</v>
      </c>
      <c r="D288" s="29"/>
    </row>
    <row r="289" spans="1:4" ht="12.75" customHeight="1">
      <c r="A289" s="37" t="s">
        <v>47</v>
      </c>
      <c r="B289" s="46" t="s">
        <v>577</v>
      </c>
      <c r="C289" s="41" t="s">
        <v>453</v>
      </c>
      <c r="D289" s="29"/>
    </row>
    <row r="290" spans="1:4" ht="12.75" customHeight="1">
      <c r="A290" s="49" t="s">
        <v>50</v>
      </c>
      <c r="B290" s="48" t="s">
        <v>454</v>
      </c>
      <c r="C290" s="43" t="s">
        <v>455</v>
      </c>
      <c r="D290" s="31">
        <f>D287+D288+D289</f>
        <v>885</v>
      </c>
    </row>
    <row r="291" spans="1:4" ht="12.75" customHeight="1">
      <c r="A291" s="37" t="s">
        <v>53</v>
      </c>
      <c r="B291" s="46" t="s">
        <v>456</v>
      </c>
      <c r="C291" s="41" t="s">
        <v>457</v>
      </c>
      <c r="D291" s="29"/>
    </row>
    <row r="292" spans="1:4" ht="12.75" customHeight="1">
      <c r="A292" s="37" t="s">
        <v>56</v>
      </c>
      <c r="B292" s="46" t="s">
        <v>578</v>
      </c>
      <c r="C292" s="41" t="s">
        <v>458</v>
      </c>
      <c r="D292" s="29"/>
    </row>
    <row r="293" spans="1:4" ht="12.75" customHeight="1">
      <c r="A293" s="37" t="s">
        <v>59</v>
      </c>
      <c r="B293" s="46" t="s">
        <v>459</v>
      </c>
      <c r="C293" s="41" t="s">
        <v>460</v>
      </c>
      <c r="D293" s="29"/>
    </row>
    <row r="294" spans="1:4" ht="12.75" customHeight="1">
      <c r="A294" s="37" t="s">
        <v>62</v>
      </c>
      <c r="B294" s="46" t="s">
        <v>579</v>
      </c>
      <c r="C294" s="41" t="s">
        <v>461</v>
      </c>
      <c r="D294" s="29"/>
    </row>
    <row r="295" spans="1:4" ht="12.75" customHeight="1">
      <c r="A295" s="49" t="s">
        <v>65</v>
      </c>
      <c r="B295" s="48" t="s">
        <v>462</v>
      </c>
      <c r="C295" s="43" t="s">
        <v>463</v>
      </c>
      <c r="D295" s="29">
        <f>SUM(E291:F291)</f>
        <v>0</v>
      </c>
    </row>
    <row r="296" spans="1:4" ht="12.75" customHeight="1">
      <c r="A296" s="37" t="s">
        <v>68</v>
      </c>
      <c r="B296" s="41" t="s">
        <v>464</v>
      </c>
      <c r="C296" s="41" t="s">
        <v>465</v>
      </c>
      <c r="D296" s="29">
        <v>4520</v>
      </c>
    </row>
    <row r="297" spans="1:4" ht="12.75" customHeight="1">
      <c r="A297" s="37" t="s">
        <v>71</v>
      </c>
      <c r="B297" s="41" t="s">
        <v>466</v>
      </c>
      <c r="C297" s="41" t="s">
        <v>467</v>
      </c>
      <c r="D297" s="29"/>
    </row>
    <row r="298" spans="1:4" ht="12.75" customHeight="1">
      <c r="A298" s="49" t="s">
        <v>74</v>
      </c>
      <c r="B298" s="43" t="s">
        <v>468</v>
      </c>
      <c r="C298" s="43" t="s">
        <v>469</v>
      </c>
      <c r="D298" s="31">
        <f>SUM(D296:D297)</f>
        <v>4520</v>
      </c>
    </row>
    <row r="299" spans="1:4" ht="12.75" customHeight="1">
      <c r="A299" s="37" t="s">
        <v>77</v>
      </c>
      <c r="B299" s="46" t="s">
        <v>470</v>
      </c>
      <c r="C299" s="41" t="s">
        <v>471</v>
      </c>
      <c r="D299" s="29"/>
    </row>
    <row r="300" spans="1:4" ht="12.75" customHeight="1">
      <c r="A300" s="37" t="s">
        <v>80</v>
      </c>
      <c r="B300" s="46" t="s">
        <v>472</v>
      </c>
      <c r="C300" s="41" t="s">
        <v>473</v>
      </c>
      <c r="D300" s="29"/>
    </row>
    <row r="301" spans="1:4" ht="12.75" customHeight="1">
      <c r="A301" s="37" t="s">
        <v>83</v>
      </c>
      <c r="B301" s="46" t="s">
        <v>474</v>
      </c>
      <c r="C301" s="41" t="s">
        <v>475</v>
      </c>
      <c r="D301" s="29"/>
    </row>
    <row r="302" spans="1:4" ht="12.75" customHeight="1">
      <c r="A302" s="37" t="s">
        <v>86</v>
      </c>
      <c r="B302" s="46" t="s">
        <v>580</v>
      </c>
      <c r="C302" s="41" t="s">
        <v>476</v>
      </c>
      <c r="D302" s="29"/>
    </row>
    <row r="303" spans="1:4" ht="12.75" customHeight="1">
      <c r="A303" s="37" t="s">
        <v>89</v>
      </c>
      <c r="B303" s="46" t="s">
        <v>477</v>
      </c>
      <c r="C303" s="41" t="s">
        <v>478</v>
      </c>
      <c r="D303" s="29"/>
    </row>
    <row r="304" spans="1:4" ht="12.75" customHeight="1">
      <c r="A304" s="37" t="s">
        <v>92</v>
      </c>
      <c r="B304" s="46" t="s">
        <v>581</v>
      </c>
      <c r="C304" s="41" t="s">
        <v>584</v>
      </c>
      <c r="D304" s="29"/>
    </row>
    <row r="305" spans="1:4" ht="12.75" customHeight="1">
      <c r="A305" s="37" t="s">
        <v>95</v>
      </c>
      <c r="B305" s="46" t="s">
        <v>582</v>
      </c>
      <c r="C305" s="41" t="s">
        <v>585</v>
      </c>
      <c r="D305" s="29"/>
    </row>
    <row r="306" spans="1:4" ht="12.75" customHeight="1">
      <c r="A306" s="37" t="s">
        <v>97</v>
      </c>
      <c r="B306" s="46" t="s">
        <v>583</v>
      </c>
      <c r="C306" s="41" t="s">
        <v>586</v>
      </c>
      <c r="D306" s="29"/>
    </row>
    <row r="307" spans="1:4" ht="12.75" customHeight="1">
      <c r="A307" s="37" t="s">
        <v>99</v>
      </c>
      <c r="B307" s="48" t="s">
        <v>479</v>
      </c>
      <c r="C307" s="43" t="s">
        <v>480</v>
      </c>
      <c r="D307" s="31">
        <f>SUM(D290,D295,D298,D299,D300,D301,D302,D303)</f>
        <v>5405</v>
      </c>
    </row>
    <row r="308" spans="1:4" ht="12.75" customHeight="1">
      <c r="A308" s="37" t="s">
        <v>102</v>
      </c>
      <c r="B308" s="46" t="s">
        <v>481</v>
      </c>
      <c r="C308" s="41" t="s">
        <v>482</v>
      </c>
      <c r="D308" s="29"/>
    </row>
    <row r="309" spans="1:4" ht="12.75" customHeight="1">
      <c r="A309" s="37" t="s">
        <v>105</v>
      </c>
      <c r="B309" s="46" t="s">
        <v>483</v>
      </c>
      <c r="C309" s="41" t="s">
        <v>484</v>
      </c>
      <c r="D309" s="29"/>
    </row>
    <row r="310" spans="1:4" ht="12.75" customHeight="1">
      <c r="A310" s="37" t="s">
        <v>108</v>
      </c>
      <c r="B310" s="46" t="s">
        <v>587</v>
      </c>
      <c r="C310" s="41" t="s">
        <v>485</v>
      </c>
      <c r="D310" s="29"/>
    </row>
    <row r="311" spans="1:4" ht="12.75" customHeight="1">
      <c r="A311" s="37" t="s">
        <v>111</v>
      </c>
      <c r="B311" s="46" t="s">
        <v>588</v>
      </c>
      <c r="C311" s="41" t="s">
        <v>487</v>
      </c>
      <c r="D311" s="29"/>
    </row>
    <row r="312" spans="1:4" ht="12.75" customHeight="1">
      <c r="A312" s="37" t="s">
        <v>114</v>
      </c>
      <c r="B312" s="46" t="s">
        <v>486</v>
      </c>
      <c r="C312" s="41" t="s">
        <v>589</v>
      </c>
      <c r="D312" s="29"/>
    </row>
    <row r="313" spans="1:4" ht="12.75">
      <c r="A313" s="37" t="s">
        <v>117</v>
      </c>
      <c r="B313" s="48" t="s">
        <v>488</v>
      </c>
      <c r="C313" s="43" t="s">
        <v>489</v>
      </c>
      <c r="D313" s="29">
        <f>SUM(E309:F309)</f>
        <v>0</v>
      </c>
    </row>
    <row r="314" spans="1:4" ht="12.75">
      <c r="A314" s="37" t="s">
        <v>120</v>
      </c>
      <c r="B314" s="46" t="s">
        <v>490</v>
      </c>
      <c r="C314" s="41" t="s">
        <v>491</v>
      </c>
      <c r="D314" s="29"/>
    </row>
    <row r="315" spans="1:4" ht="12.75">
      <c r="A315" s="37" t="s">
        <v>123</v>
      </c>
      <c r="B315" s="46" t="s">
        <v>590</v>
      </c>
      <c r="C315" s="41" t="s">
        <v>591</v>
      </c>
      <c r="D315" s="29"/>
    </row>
    <row r="316" spans="1:4" ht="12.75">
      <c r="A316" s="37" t="s">
        <v>126</v>
      </c>
      <c r="B316" s="48" t="s">
        <v>492</v>
      </c>
      <c r="C316" s="43" t="s">
        <v>493</v>
      </c>
      <c r="D316" s="31">
        <f>SUM(D307,D313)</f>
        <v>5405</v>
      </c>
    </row>
    <row r="317" ht="13.5" thickBot="1"/>
    <row r="318" spans="1:4" ht="13.5" thickBot="1">
      <c r="A318" s="50" t="s">
        <v>494</v>
      </c>
      <c r="B318" s="60"/>
      <c r="C318" s="51"/>
      <c r="D318" s="56">
        <f>D249+D316</f>
        <v>47622</v>
      </c>
    </row>
  </sheetData>
  <sheetProtection/>
  <mergeCells count="18">
    <mergeCell ref="C1:D1"/>
    <mergeCell ref="A3:D3"/>
    <mergeCell ref="A175:D175"/>
    <mergeCell ref="C4:D4"/>
    <mergeCell ref="A64:D64"/>
    <mergeCell ref="C65:D65"/>
    <mergeCell ref="A120:D120"/>
    <mergeCell ref="C121:D121"/>
    <mergeCell ref="C173:D173"/>
    <mergeCell ref="C118:D118"/>
    <mergeCell ref="C62:D62"/>
    <mergeCell ref="A282:D282"/>
    <mergeCell ref="C283:D283"/>
    <mergeCell ref="C176:D176"/>
    <mergeCell ref="A229:D229"/>
    <mergeCell ref="C230:D230"/>
    <mergeCell ref="C280:D280"/>
    <mergeCell ref="C227:D22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D24" sqref="D24"/>
    </sheetView>
  </sheetViews>
  <sheetFormatPr defaultColWidth="2.75390625" defaultRowHeight="12.75"/>
  <cols>
    <col min="1" max="1" width="18.25390625" style="127" customWidth="1"/>
    <col min="2" max="2" width="33.75390625" style="26" customWidth="1"/>
    <col min="3" max="3" width="14.875" style="26" customWidth="1"/>
    <col min="4" max="146" width="9.125" style="26" customWidth="1"/>
    <col min="147" max="16384" width="2.75390625" style="26" customWidth="1"/>
  </cols>
  <sheetData>
    <row r="1" ht="12.75">
      <c r="C1" s="26" t="s">
        <v>643</v>
      </c>
    </row>
    <row r="3" spans="1:3" ht="12.75">
      <c r="A3" s="186" t="s">
        <v>622</v>
      </c>
      <c r="B3" s="186"/>
      <c r="C3" s="186"/>
    </row>
    <row r="4" spans="1:3" ht="12.75">
      <c r="A4" s="186" t="s">
        <v>623</v>
      </c>
      <c r="B4" s="186"/>
      <c r="C4" s="186"/>
    </row>
    <row r="5" ht="12.75" customHeight="1"/>
    <row r="6" spans="1:3" ht="15" customHeight="1">
      <c r="A6" s="129" t="s">
        <v>592</v>
      </c>
      <c r="B6" s="130" t="s">
        <v>593</v>
      </c>
      <c r="C6" s="130" t="s">
        <v>594</v>
      </c>
    </row>
    <row r="7" spans="1:3" s="126" customFormat="1" ht="15" customHeight="1">
      <c r="A7" s="131" t="s">
        <v>595</v>
      </c>
      <c r="B7" s="131" t="s">
        <v>608</v>
      </c>
      <c r="C7" s="132">
        <v>40000</v>
      </c>
    </row>
    <row r="8" spans="1:3" ht="15" customHeight="1">
      <c r="A8" s="133" t="s">
        <v>596</v>
      </c>
      <c r="B8" s="134" t="s">
        <v>609</v>
      </c>
      <c r="C8" s="132">
        <v>0</v>
      </c>
    </row>
    <row r="9" spans="1:3" ht="15" customHeight="1">
      <c r="A9" s="133" t="s">
        <v>597</v>
      </c>
      <c r="B9" s="134" t="s">
        <v>610</v>
      </c>
      <c r="C9" s="132">
        <v>10000</v>
      </c>
    </row>
    <row r="10" spans="1:3" ht="15" customHeight="1">
      <c r="A10" s="133" t="s">
        <v>598</v>
      </c>
      <c r="B10" s="134" t="s">
        <v>611</v>
      </c>
      <c r="C10" s="132">
        <v>230000</v>
      </c>
    </row>
    <row r="11" spans="1:3" ht="15" customHeight="1">
      <c r="A11" s="133" t="s">
        <v>599</v>
      </c>
      <c r="B11" s="134" t="s">
        <v>612</v>
      </c>
      <c r="C11" s="132">
        <v>30000</v>
      </c>
    </row>
    <row r="12" spans="1:3" ht="15" customHeight="1">
      <c r="A12" s="133" t="s">
        <v>600</v>
      </c>
      <c r="B12" s="134" t="s">
        <v>613</v>
      </c>
      <c r="C12" s="132">
        <v>30000</v>
      </c>
    </row>
    <row r="13" spans="1:3" ht="15" customHeight="1">
      <c r="A13" s="133" t="s">
        <v>601</v>
      </c>
      <c r="B13" s="134" t="s">
        <v>614</v>
      </c>
      <c r="C13" s="132">
        <v>685000</v>
      </c>
    </row>
    <row r="14" spans="1:3" ht="15" customHeight="1">
      <c r="A14" s="133" t="s">
        <v>602</v>
      </c>
      <c r="B14" s="134" t="s">
        <v>615</v>
      </c>
      <c r="C14" s="132">
        <v>300000</v>
      </c>
    </row>
    <row r="15" spans="1:3" ht="15" customHeight="1">
      <c r="A15" s="133" t="s">
        <v>604</v>
      </c>
      <c r="B15" s="134" t="s">
        <v>616</v>
      </c>
      <c r="C15" s="132">
        <v>150000</v>
      </c>
    </row>
    <row r="16" spans="1:3" ht="15" customHeight="1">
      <c r="A16" s="133" t="s">
        <v>603</v>
      </c>
      <c r="B16" s="134" t="s">
        <v>617</v>
      </c>
      <c r="C16" s="132">
        <v>0</v>
      </c>
    </row>
    <row r="17" spans="1:3" ht="15" customHeight="1">
      <c r="A17" s="133" t="s">
        <v>605</v>
      </c>
      <c r="B17" s="134" t="s">
        <v>618</v>
      </c>
      <c r="C17" s="132">
        <v>50000</v>
      </c>
    </row>
    <row r="18" spans="1:3" ht="15" customHeight="1">
      <c r="A18" s="133" t="s">
        <v>606</v>
      </c>
      <c r="B18" s="134" t="s">
        <v>619</v>
      </c>
      <c r="C18" s="132">
        <v>55000</v>
      </c>
    </row>
    <row r="19" spans="1:3" ht="15" customHeight="1">
      <c r="A19" s="133" t="s">
        <v>607</v>
      </c>
      <c r="B19" s="134" t="s">
        <v>620</v>
      </c>
      <c r="C19" s="132">
        <v>170000</v>
      </c>
    </row>
    <row r="20" spans="1:3" s="125" customFormat="1" ht="15" customHeight="1">
      <c r="A20" s="184" t="s">
        <v>621</v>
      </c>
      <c r="B20" s="185"/>
      <c r="C20" s="135">
        <f>SUM(C7:C19)</f>
        <v>1750000</v>
      </c>
    </row>
    <row r="21" s="30" customFormat="1" ht="12.75" customHeight="1">
      <c r="A21" s="128"/>
    </row>
    <row r="22" spans="1:3" s="30" customFormat="1" ht="38.25" customHeight="1">
      <c r="A22" s="187" t="s">
        <v>690</v>
      </c>
      <c r="B22" s="187"/>
      <c r="C22" s="187"/>
    </row>
    <row r="23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5" ht="12.75" customHeight="1"/>
    <row r="77" ht="12.75" customHeight="1"/>
    <row r="78" ht="12.75" customHeight="1"/>
    <row r="81" ht="12.75" customHeight="1"/>
    <row r="83" ht="12.75" customHeight="1"/>
    <row r="92" ht="12.75" customHeight="1"/>
    <row r="93" ht="12.75" customHeight="1"/>
    <row r="94" ht="12.75" customHeight="1"/>
    <row r="95" ht="12.75" customHeight="1"/>
    <row r="96" ht="12.75" customHeight="1"/>
    <row r="103" ht="12.75" customHeight="1"/>
    <row r="104" ht="12.75" customHeight="1"/>
    <row r="105" ht="12.75" customHeight="1"/>
    <row r="106" ht="12.75" customHeight="1"/>
    <row r="122" ht="12.75" customHeight="1"/>
    <row r="124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25.5" customHeight="1"/>
    <row r="151" ht="12.75" customHeight="1"/>
    <row r="152" ht="12.75" customHeight="1"/>
    <row r="153" ht="12.75" customHeight="1"/>
    <row r="154" ht="12.75" customHeight="1"/>
    <row r="155" ht="12.75" customHeight="1"/>
    <row r="190" ht="12.75" customHeight="1"/>
    <row r="192" ht="12.75" customHeight="1"/>
    <row r="194" ht="12.75" customHeight="1"/>
    <row r="195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6" ht="12.75" customHeight="1"/>
    <row r="207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7" ht="12.75" customHeight="1"/>
    <row r="258" ht="12.75" customHeight="1"/>
    <row r="263" ht="12.75" customHeight="1"/>
    <row r="264" ht="12.75" customHeight="1"/>
    <row r="265" ht="12.75" customHeight="1"/>
    <row r="267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</sheetData>
  <sheetProtection/>
  <mergeCells count="4">
    <mergeCell ref="A20:B20"/>
    <mergeCell ref="A3:C3"/>
    <mergeCell ref="A4:C4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3.00390625" style="0" bestFit="1" customWidth="1"/>
    <col min="2" max="2" width="39.875" style="0" customWidth="1"/>
    <col min="3" max="3" width="6.375" style="0" bestFit="1" customWidth="1"/>
    <col min="4" max="4" width="7.875" style="0" customWidth="1"/>
    <col min="5" max="5" width="7.625" style="0" bestFit="1" customWidth="1"/>
    <col min="6" max="7" width="6.75390625" style="0" customWidth="1"/>
    <col min="8" max="8" width="6.25390625" style="0" bestFit="1" customWidth="1"/>
    <col min="9" max="9" width="5.75390625" style="0" bestFit="1" customWidth="1"/>
    <col min="10" max="10" width="9.625" style="0" customWidth="1"/>
    <col min="11" max="11" width="10.875" style="0" customWidth="1"/>
    <col min="12" max="12" width="7.625" style="0" bestFit="1" customWidth="1"/>
    <col min="13" max="13" width="8.75390625" style="0" customWidth="1"/>
    <col min="14" max="14" width="9.25390625" style="0" customWidth="1"/>
    <col min="15" max="15" width="9.375" style="0" bestFit="1" customWidth="1"/>
  </cols>
  <sheetData>
    <row r="1" spans="1:15" ht="12.75">
      <c r="A1" t="s">
        <v>32</v>
      </c>
      <c r="N1" s="188" t="s">
        <v>678</v>
      </c>
      <c r="O1" s="188"/>
    </row>
    <row r="2" spans="1:15" ht="12.75">
      <c r="A2" s="169" t="s">
        <v>679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2.75">
      <c r="A3" s="169" t="s">
        <v>680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5" spans="1:15" ht="12.75">
      <c r="A5" s="98"/>
      <c r="B5" s="154" t="s">
        <v>656</v>
      </c>
      <c r="C5" s="154" t="s">
        <v>657</v>
      </c>
      <c r="D5" s="154" t="s">
        <v>658</v>
      </c>
      <c r="E5" s="154" t="s">
        <v>659</v>
      </c>
      <c r="F5" s="154" t="s">
        <v>660</v>
      </c>
      <c r="G5" s="154" t="s">
        <v>661</v>
      </c>
      <c r="H5" s="154" t="s">
        <v>662</v>
      </c>
      <c r="I5" s="154" t="s">
        <v>663</v>
      </c>
      <c r="J5" s="154" t="s">
        <v>664</v>
      </c>
      <c r="K5" s="154" t="s">
        <v>665</v>
      </c>
      <c r="L5" s="154" t="s">
        <v>666</v>
      </c>
      <c r="M5" s="154" t="s">
        <v>667</v>
      </c>
      <c r="N5" s="154" t="s">
        <v>668</v>
      </c>
      <c r="O5" s="154" t="s">
        <v>621</v>
      </c>
    </row>
    <row r="6" spans="1:15" ht="12.75">
      <c r="A6" s="98">
        <v>1</v>
      </c>
      <c r="B6" s="164" t="s">
        <v>682</v>
      </c>
      <c r="C6" s="156">
        <v>1879</v>
      </c>
      <c r="D6" s="156">
        <v>1879</v>
      </c>
      <c r="E6" s="156">
        <v>1879</v>
      </c>
      <c r="F6" s="156">
        <v>1879</v>
      </c>
      <c r="G6" s="156">
        <v>1879</v>
      </c>
      <c r="H6" s="156">
        <v>1879</v>
      </c>
      <c r="I6" s="156">
        <v>1879</v>
      </c>
      <c r="J6" s="156">
        <v>1879</v>
      </c>
      <c r="K6" s="156">
        <v>1879</v>
      </c>
      <c r="L6" s="156">
        <v>1879</v>
      </c>
      <c r="M6" s="156">
        <v>1880</v>
      </c>
      <c r="N6" s="156">
        <v>1880</v>
      </c>
      <c r="O6" s="157">
        <f>SUM(C6:N6)</f>
        <v>22550</v>
      </c>
    </row>
    <row r="7" spans="1:15" ht="24">
      <c r="A7" s="98">
        <v>2</v>
      </c>
      <c r="B7" s="164" t="s">
        <v>355</v>
      </c>
      <c r="C7" s="156"/>
      <c r="D7" s="156"/>
      <c r="E7" s="156"/>
      <c r="F7" s="156"/>
      <c r="G7" s="156">
        <v>1000</v>
      </c>
      <c r="H7" s="156"/>
      <c r="I7" s="156"/>
      <c r="J7" s="156"/>
      <c r="K7" s="156"/>
      <c r="L7" s="156"/>
      <c r="M7" s="156"/>
      <c r="N7" s="156">
        <v>1000</v>
      </c>
      <c r="O7" s="157">
        <f aca="true" t="shared" si="0" ref="O7:O15">SUM(C7:N7)</f>
        <v>2000</v>
      </c>
    </row>
    <row r="8" spans="1:15" ht="12.75">
      <c r="A8" s="98">
        <v>3</v>
      </c>
      <c r="B8" s="164" t="s">
        <v>4</v>
      </c>
      <c r="C8" s="156"/>
      <c r="D8" s="156">
        <v>0</v>
      </c>
      <c r="E8" s="156">
        <v>5000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5000</v>
      </c>
      <c r="L8" s="156">
        <v>0</v>
      </c>
      <c r="M8" s="156">
        <v>1100</v>
      </c>
      <c r="N8" s="156">
        <v>0</v>
      </c>
      <c r="O8" s="157">
        <f t="shared" si="0"/>
        <v>11100</v>
      </c>
    </row>
    <row r="9" spans="1:15" ht="12.75">
      <c r="A9" s="98">
        <v>4</v>
      </c>
      <c r="B9" s="164" t="s">
        <v>1</v>
      </c>
      <c r="C9" s="156">
        <v>530</v>
      </c>
      <c r="D9" s="156">
        <v>530</v>
      </c>
      <c r="E9" s="156">
        <v>530</v>
      </c>
      <c r="F9" s="156">
        <v>530</v>
      </c>
      <c r="G9" s="156">
        <v>530</v>
      </c>
      <c r="H9" s="156">
        <v>531</v>
      </c>
      <c r="I9" s="156">
        <v>531</v>
      </c>
      <c r="J9" s="156">
        <v>531</v>
      </c>
      <c r="K9" s="156">
        <v>531</v>
      </c>
      <c r="L9" s="156">
        <v>531</v>
      </c>
      <c r="M9" s="156">
        <v>531</v>
      </c>
      <c r="N9" s="156">
        <v>531</v>
      </c>
      <c r="O9" s="157">
        <f t="shared" si="0"/>
        <v>6367</v>
      </c>
    </row>
    <row r="10" spans="1:15" ht="12.75">
      <c r="A10" s="98">
        <v>5</v>
      </c>
      <c r="B10" s="164" t="s">
        <v>669</v>
      </c>
      <c r="C10" s="156">
        <v>0</v>
      </c>
      <c r="D10" s="156">
        <v>0</v>
      </c>
      <c r="E10" s="156">
        <v>20</v>
      </c>
      <c r="F10" s="156">
        <v>20</v>
      </c>
      <c r="G10" s="156">
        <v>20</v>
      </c>
      <c r="H10" s="156">
        <v>20</v>
      </c>
      <c r="I10" s="156">
        <v>20</v>
      </c>
      <c r="J10" s="156">
        <v>20</v>
      </c>
      <c r="K10" s="156">
        <v>20</v>
      </c>
      <c r="L10" s="156">
        <v>20</v>
      </c>
      <c r="M10" s="156">
        <v>20</v>
      </c>
      <c r="N10" s="156">
        <v>20</v>
      </c>
      <c r="O10" s="157">
        <f t="shared" si="0"/>
        <v>200</v>
      </c>
    </row>
    <row r="11" spans="1:15" s="62" customFormat="1" ht="12.75">
      <c r="A11" s="165">
        <v>6</v>
      </c>
      <c r="B11" s="155" t="s">
        <v>684</v>
      </c>
      <c r="C11" s="166">
        <f>SUM(C6:C10)</f>
        <v>2409</v>
      </c>
      <c r="D11" s="166">
        <f aca="true" t="shared" si="1" ref="D11:N11">SUM(D6:D10)</f>
        <v>2409</v>
      </c>
      <c r="E11" s="166">
        <f t="shared" si="1"/>
        <v>7429</v>
      </c>
      <c r="F11" s="166">
        <f t="shared" si="1"/>
        <v>2429</v>
      </c>
      <c r="G11" s="166">
        <f t="shared" si="1"/>
        <v>3429</v>
      </c>
      <c r="H11" s="166">
        <f t="shared" si="1"/>
        <v>2430</v>
      </c>
      <c r="I11" s="166">
        <f t="shared" si="1"/>
        <v>2430</v>
      </c>
      <c r="J11" s="166">
        <f t="shared" si="1"/>
        <v>2430</v>
      </c>
      <c r="K11" s="166">
        <f t="shared" si="1"/>
        <v>7430</v>
      </c>
      <c r="L11" s="166">
        <f t="shared" si="1"/>
        <v>2430</v>
      </c>
      <c r="M11" s="166">
        <f t="shared" si="1"/>
        <v>3531</v>
      </c>
      <c r="N11" s="166">
        <f t="shared" si="1"/>
        <v>3431</v>
      </c>
      <c r="O11" s="166">
        <f t="shared" si="0"/>
        <v>42217</v>
      </c>
    </row>
    <row r="12" spans="1:15" ht="24">
      <c r="A12" s="98">
        <v>7</v>
      </c>
      <c r="B12" s="164" t="s">
        <v>576</v>
      </c>
      <c r="C12" s="156"/>
      <c r="D12" s="156"/>
      <c r="E12" s="156"/>
      <c r="F12" s="156"/>
      <c r="G12" s="156"/>
      <c r="H12" s="156"/>
      <c r="I12" s="156"/>
      <c r="J12" s="156">
        <v>885</v>
      </c>
      <c r="K12" s="156"/>
      <c r="L12" s="156"/>
      <c r="M12" s="156"/>
      <c r="N12" s="156"/>
      <c r="O12" s="157">
        <f t="shared" si="0"/>
        <v>885</v>
      </c>
    </row>
    <row r="13" spans="1:15" ht="12.75">
      <c r="A13" s="98">
        <v>8</v>
      </c>
      <c r="B13" s="164" t="s">
        <v>670</v>
      </c>
      <c r="C13" s="156">
        <v>1259</v>
      </c>
      <c r="D13" s="156">
        <v>1259</v>
      </c>
      <c r="E13" s="156"/>
      <c r="F13" s="156"/>
      <c r="G13" s="156"/>
      <c r="H13" s="156"/>
      <c r="I13" s="156">
        <v>1409</v>
      </c>
      <c r="J13" s="156">
        <v>593</v>
      </c>
      <c r="K13" s="156"/>
      <c r="L13" s="156"/>
      <c r="M13" s="156"/>
      <c r="N13" s="156"/>
      <c r="O13" s="157">
        <f t="shared" si="0"/>
        <v>4520</v>
      </c>
    </row>
    <row r="14" spans="1:15" s="62" customFormat="1" ht="12.75">
      <c r="A14" s="165">
        <v>9</v>
      </c>
      <c r="B14" s="155" t="s">
        <v>685</v>
      </c>
      <c r="C14" s="166">
        <f>SUM(C12:C13)</f>
        <v>1259</v>
      </c>
      <c r="D14" s="166">
        <f aca="true" t="shared" si="2" ref="D14:N14">SUM(D12:D13)</f>
        <v>1259</v>
      </c>
      <c r="E14" s="166">
        <f t="shared" si="2"/>
        <v>0</v>
      </c>
      <c r="F14" s="166">
        <f t="shared" si="2"/>
        <v>0</v>
      </c>
      <c r="G14" s="166">
        <f t="shared" si="2"/>
        <v>0</v>
      </c>
      <c r="H14" s="166">
        <f t="shared" si="2"/>
        <v>0</v>
      </c>
      <c r="I14" s="166">
        <f t="shared" si="2"/>
        <v>1409</v>
      </c>
      <c r="J14" s="166">
        <f t="shared" si="2"/>
        <v>1478</v>
      </c>
      <c r="K14" s="166">
        <f t="shared" si="2"/>
        <v>0</v>
      </c>
      <c r="L14" s="166">
        <f t="shared" si="2"/>
        <v>0</v>
      </c>
      <c r="M14" s="166">
        <f t="shared" si="2"/>
        <v>0</v>
      </c>
      <c r="N14" s="166">
        <f t="shared" si="2"/>
        <v>0</v>
      </c>
      <c r="O14" s="166">
        <f t="shared" si="0"/>
        <v>5405</v>
      </c>
    </row>
    <row r="15" spans="1:15" s="62" customFormat="1" ht="12.75">
      <c r="A15" s="165">
        <v>12</v>
      </c>
      <c r="B15" s="155" t="s">
        <v>686</v>
      </c>
      <c r="C15" s="166">
        <f>C11+C14</f>
        <v>3668</v>
      </c>
      <c r="D15" s="166">
        <f aca="true" t="shared" si="3" ref="D15:N15">D11+D14</f>
        <v>3668</v>
      </c>
      <c r="E15" s="166">
        <f t="shared" si="3"/>
        <v>7429</v>
      </c>
      <c r="F15" s="166">
        <f t="shared" si="3"/>
        <v>2429</v>
      </c>
      <c r="G15" s="166">
        <f t="shared" si="3"/>
        <v>3429</v>
      </c>
      <c r="H15" s="166">
        <f t="shared" si="3"/>
        <v>2430</v>
      </c>
      <c r="I15" s="166">
        <f t="shared" si="3"/>
        <v>3839</v>
      </c>
      <c r="J15" s="166">
        <f t="shared" si="3"/>
        <v>3908</v>
      </c>
      <c r="K15" s="166">
        <f t="shared" si="3"/>
        <v>7430</v>
      </c>
      <c r="L15" s="166">
        <f t="shared" si="3"/>
        <v>2430</v>
      </c>
      <c r="M15" s="166">
        <f t="shared" si="3"/>
        <v>3531</v>
      </c>
      <c r="N15" s="166">
        <f t="shared" si="3"/>
        <v>3431</v>
      </c>
      <c r="O15" s="166">
        <f t="shared" si="0"/>
        <v>47622</v>
      </c>
    </row>
    <row r="18" spans="1:15" ht="12.75">
      <c r="A18" s="98"/>
      <c r="B18" s="158" t="s">
        <v>671</v>
      </c>
      <c r="C18" s="158" t="s">
        <v>657</v>
      </c>
      <c r="D18" s="158" t="s">
        <v>658</v>
      </c>
      <c r="E18" s="158" t="s">
        <v>659</v>
      </c>
      <c r="F18" s="158" t="s">
        <v>660</v>
      </c>
      <c r="G18" s="158" t="s">
        <v>661</v>
      </c>
      <c r="H18" s="158" t="s">
        <v>662</v>
      </c>
      <c r="I18" s="158" t="s">
        <v>663</v>
      </c>
      <c r="J18" s="158" t="s">
        <v>664</v>
      </c>
      <c r="K18" s="158" t="s">
        <v>665</v>
      </c>
      <c r="L18" s="158" t="s">
        <v>666</v>
      </c>
      <c r="M18" s="158" t="s">
        <v>667</v>
      </c>
      <c r="N18" s="158" t="s">
        <v>668</v>
      </c>
      <c r="O18" s="158" t="s">
        <v>672</v>
      </c>
    </row>
    <row r="19" spans="1:15" ht="12.75">
      <c r="A19" s="98">
        <v>1</v>
      </c>
      <c r="B19" s="159" t="s">
        <v>5</v>
      </c>
      <c r="C19" s="160">
        <v>1213</v>
      </c>
      <c r="D19" s="160">
        <v>1213</v>
      </c>
      <c r="E19" s="160">
        <v>1214</v>
      </c>
      <c r="F19" s="160">
        <v>1213</v>
      </c>
      <c r="G19" s="160">
        <v>1213</v>
      </c>
      <c r="H19" s="160">
        <v>1213</v>
      </c>
      <c r="I19" s="160">
        <v>1213</v>
      </c>
      <c r="J19" s="160">
        <v>1213</v>
      </c>
      <c r="K19" s="160">
        <v>1214</v>
      </c>
      <c r="L19" s="160">
        <v>1213</v>
      </c>
      <c r="M19" s="160">
        <v>1213</v>
      </c>
      <c r="N19" s="160">
        <v>1214</v>
      </c>
      <c r="O19" s="159">
        <f>SUM(C19:N19)</f>
        <v>14559</v>
      </c>
    </row>
    <row r="20" spans="1:15" ht="25.5">
      <c r="A20" s="98">
        <v>2</v>
      </c>
      <c r="B20" s="161" t="s">
        <v>673</v>
      </c>
      <c r="C20" s="160">
        <v>294</v>
      </c>
      <c r="D20" s="160">
        <v>294</v>
      </c>
      <c r="E20" s="160">
        <v>294</v>
      </c>
      <c r="F20" s="160">
        <v>294</v>
      </c>
      <c r="G20" s="160">
        <v>294</v>
      </c>
      <c r="H20" s="160">
        <v>294</v>
      </c>
      <c r="I20" s="160">
        <v>294</v>
      </c>
      <c r="J20" s="160">
        <v>294</v>
      </c>
      <c r="K20" s="160">
        <v>294</v>
      </c>
      <c r="L20" s="160">
        <v>294</v>
      </c>
      <c r="M20" s="160">
        <v>294</v>
      </c>
      <c r="N20" s="160">
        <v>359</v>
      </c>
      <c r="O20" s="159">
        <f aca="true" t="shared" si="4" ref="O20:O31">SUM(C20:N20)</f>
        <v>3593</v>
      </c>
    </row>
    <row r="21" spans="1:15" ht="12.75">
      <c r="A21" s="98">
        <v>3</v>
      </c>
      <c r="B21" s="159" t="s">
        <v>6</v>
      </c>
      <c r="C21" s="160">
        <v>1812</v>
      </c>
      <c r="D21" s="160">
        <v>1812</v>
      </c>
      <c r="E21" s="160">
        <v>1815</v>
      </c>
      <c r="F21" s="160">
        <v>1812</v>
      </c>
      <c r="G21" s="160">
        <v>1812</v>
      </c>
      <c r="H21" s="160">
        <v>1812</v>
      </c>
      <c r="I21" s="160">
        <v>1812</v>
      </c>
      <c r="J21" s="160">
        <v>1636</v>
      </c>
      <c r="K21" s="160">
        <v>1860</v>
      </c>
      <c r="L21" s="160">
        <v>1856</v>
      </c>
      <c r="M21" s="160">
        <v>1856</v>
      </c>
      <c r="N21" s="160">
        <v>1856</v>
      </c>
      <c r="O21" s="159">
        <f t="shared" si="4"/>
        <v>21751</v>
      </c>
    </row>
    <row r="22" spans="1:15" ht="12.75">
      <c r="A22" s="98">
        <v>4</v>
      </c>
      <c r="B22" s="159" t="s">
        <v>674</v>
      </c>
      <c r="C22" s="160">
        <v>349</v>
      </c>
      <c r="D22" s="160">
        <v>349</v>
      </c>
      <c r="E22" s="160">
        <v>349</v>
      </c>
      <c r="F22" s="160">
        <v>349</v>
      </c>
      <c r="G22" s="160">
        <v>349</v>
      </c>
      <c r="H22" s="160">
        <v>350</v>
      </c>
      <c r="I22" s="160">
        <v>350</v>
      </c>
      <c r="J22" s="160">
        <v>350</v>
      </c>
      <c r="K22" s="160">
        <v>350</v>
      </c>
      <c r="L22" s="160">
        <v>350</v>
      </c>
      <c r="M22" s="160">
        <v>350</v>
      </c>
      <c r="N22" s="160">
        <v>350</v>
      </c>
      <c r="O22" s="159">
        <f t="shared" si="4"/>
        <v>4195</v>
      </c>
    </row>
    <row r="23" spans="1:15" ht="25.5">
      <c r="A23" s="98">
        <v>5</v>
      </c>
      <c r="B23" s="161" t="s">
        <v>675</v>
      </c>
      <c r="C23" s="160"/>
      <c r="D23" s="160"/>
      <c r="E23" s="160">
        <v>100</v>
      </c>
      <c r="F23" s="160">
        <v>100</v>
      </c>
      <c r="G23" s="160">
        <v>100</v>
      </c>
      <c r="H23" s="160">
        <v>100</v>
      </c>
      <c r="I23" s="160">
        <v>100</v>
      </c>
      <c r="J23" s="160">
        <v>100</v>
      </c>
      <c r="K23" s="160">
        <v>102</v>
      </c>
      <c r="L23" s="160">
        <v>102</v>
      </c>
      <c r="M23" s="160">
        <v>102</v>
      </c>
      <c r="N23" s="160">
        <v>102</v>
      </c>
      <c r="O23" s="159">
        <f t="shared" si="4"/>
        <v>1008</v>
      </c>
    </row>
    <row r="24" spans="1:15" ht="25.5">
      <c r="A24" s="98">
        <v>6</v>
      </c>
      <c r="B24" s="162" t="s">
        <v>676</v>
      </c>
      <c r="C24" s="160"/>
      <c r="D24" s="160"/>
      <c r="E24" s="160">
        <v>60</v>
      </c>
      <c r="F24" s="160">
        <v>60</v>
      </c>
      <c r="G24" s="160">
        <v>60</v>
      </c>
      <c r="H24" s="160">
        <v>60</v>
      </c>
      <c r="I24" s="160">
        <v>60</v>
      </c>
      <c r="J24" s="160">
        <v>60</v>
      </c>
      <c r="K24" s="160">
        <v>60</v>
      </c>
      <c r="L24" s="160">
        <v>60</v>
      </c>
      <c r="M24" s="160">
        <v>60</v>
      </c>
      <c r="N24" s="160">
        <v>60</v>
      </c>
      <c r="O24" s="159">
        <f t="shared" si="4"/>
        <v>600</v>
      </c>
    </row>
    <row r="25" spans="1:15" ht="12.75">
      <c r="A25" s="98">
        <v>7</v>
      </c>
      <c r="B25" s="167" t="s">
        <v>683</v>
      </c>
      <c r="C25" s="160"/>
      <c r="D25" s="160"/>
      <c r="E25" s="160"/>
      <c r="F25" s="160"/>
      <c r="G25" s="160"/>
      <c r="H25" s="160"/>
      <c r="I25" s="160"/>
      <c r="J25" s="160"/>
      <c r="K25" s="160">
        <v>200</v>
      </c>
      <c r="L25" s="160"/>
      <c r="M25" s="160"/>
      <c r="N25" s="160"/>
      <c r="O25" s="159">
        <f t="shared" si="4"/>
        <v>200</v>
      </c>
    </row>
    <row r="26" spans="1:15" ht="25.5">
      <c r="A26" s="98">
        <v>8</v>
      </c>
      <c r="B26" s="162" t="s">
        <v>282</v>
      </c>
      <c r="C26" s="160"/>
      <c r="D26" s="160"/>
      <c r="E26" s="160"/>
      <c r="F26" s="160"/>
      <c r="G26" s="160"/>
      <c r="H26" s="160"/>
      <c r="I26" s="160"/>
      <c r="J26" s="160"/>
      <c r="K26" s="160">
        <v>18</v>
      </c>
      <c r="L26" s="160"/>
      <c r="M26" s="160"/>
      <c r="N26" s="160"/>
      <c r="O26" s="159">
        <f t="shared" si="4"/>
        <v>18</v>
      </c>
    </row>
    <row r="27" spans="1:15" ht="12.75">
      <c r="A27" s="98">
        <v>9</v>
      </c>
      <c r="B27" s="167" t="s">
        <v>519</v>
      </c>
      <c r="C27" s="160"/>
      <c r="D27" s="160"/>
      <c r="E27" s="160"/>
      <c r="F27" s="160"/>
      <c r="G27" s="160"/>
      <c r="H27" s="160"/>
      <c r="I27" s="160"/>
      <c r="J27" s="160">
        <v>173</v>
      </c>
      <c r="K27" s="160">
        <v>173</v>
      </c>
      <c r="L27" s="160">
        <v>173</v>
      </c>
      <c r="M27" s="160">
        <v>174</v>
      </c>
      <c r="N27" s="160">
        <v>174</v>
      </c>
      <c r="O27" s="159">
        <f t="shared" si="4"/>
        <v>867</v>
      </c>
    </row>
    <row r="28" spans="1:15" s="62" customFormat="1" ht="12.75">
      <c r="A28" s="165">
        <v>10</v>
      </c>
      <c r="B28" s="163" t="s">
        <v>687</v>
      </c>
      <c r="C28" s="168">
        <f>SUM(C19:C27)</f>
        <v>3668</v>
      </c>
      <c r="D28" s="168">
        <f aca="true" t="shared" si="5" ref="D28:N28">SUM(D19:D27)</f>
        <v>3668</v>
      </c>
      <c r="E28" s="168">
        <f t="shared" si="5"/>
        <v>3832</v>
      </c>
      <c r="F28" s="168">
        <f t="shared" si="5"/>
        <v>3828</v>
      </c>
      <c r="G28" s="168">
        <f t="shared" si="5"/>
        <v>3828</v>
      </c>
      <c r="H28" s="168">
        <f t="shared" si="5"/>
        <v>3829</v>
      </c>
      <c r="I28" s="168">
        <f t="shared" si="5"/>
        <v>3829</v>
      </c>
      <c r="J28" s="168">
        <f t="shared" si="5"/>
        <v>3826</v>
      </c>
      <c r="K28" s="168">
        <f t="shared" si="5"/>
        <v>4271</v>
      </c>
      <c r="L28" s="168">
        <f t="shared" si="5"/>
        <v>4048</v>
      </c>
      <c r="M28" s="168">
        <f t="shared" si="5"/>
        <v>4049</v>
      </c>
      <c r="N28" s="168">
        <f t="shared" si="5"/>
        <v>4115</v>
      </c>
      <c r="O28" s="168">
        <f t="shared" si="4"/>
        <v>46791</v>
      </c>
    </row>
    <row r="29" spans="1:15" ht="25.5">
      <c r="A29" s="98">
        <v>11</v>
      </c>
      <c r="B29" s="162" t="s">
        <v>677</v>
      </c>
      <c r="C29" s="160"/>
      <c r="D29" s="160"/>
      <c r="E29" s="160">
        <v>82</v>
      </c>
      <c r="F29" s="160">
        <v>82</v>
      </c>
      <c r="G29" s="160">
        <v>82</v>
      </c>
      <c r="H29" s="160">
        <v>82</v>
      </c>
      <c r="I29" s="160">
        <v>82</v>
      </c>
      <c r="J29" s="160">
        <v>82</v>
      </c>
      <c r="K29" s="160">
        <v>84</v>
      </c>
      <c r="L29" s="160">
        <v>85</v>
      </c>
      <c r="M29" s="160">
        <v>85</v>
      </c>
      <c r="N29" s="160">
        <v>85</v>
      </c>
      <c r="O29" s="159">
        <f t="shared" si="4"/>
        <v>831</v>
      </c>
    </row>
    <row r="30" spans="1:15" s="62" customFormat="1" ht="12.75">
      <c r="A30" s="165">
        <v>12</v>
      </c>
      <c r="B30" s="163" t="s">
        <v>688</v>
      </c>
      <c r="C30" s="168">
        <f>SUM(C29)</f>
        <v>0</v>
      </c>
      <c r="D30" s="168">
        <f aca="true" t="shared" si="6" ref="D30:N30">SUM(D29)</f>
        <v>0</v>
      </c>
      <c r="E30" s="168">
        <f t="shared" si="6"/>
        <v>82</v>
      </c>
      <c r="F30" s="168">
        <f t="shared" si="6"/>
        <v>82</v>
      </c>
      <c r="G30" s="168">
        <f t="shared" si="6"/>
        <v>82</v>
      </c>
      <c r="H30" s="168">
        <f t="shared" si="6"/>
        <v>82</v>
      </c>
      <c r="I30" s="168">
        <f t="shared" si="6"/>
        <v>82</v>
      </c>
      <c r="J30" s="168">
        <f t="shared" si="6"/>
        <v>82</v>
      </c>
      <c r="K30" s="168">
        <f t="shared" si="6"/>
        <v>84</v>
      </c>
      <c r="L30" s="168">
        <f t="shared" si="6"/>
        <v>85</v>
      </c>
      <c r="M30" s="168">
        <f t="shared" si="6"/>
        <v>85</v>
      </c>
      <c r="N30" s="168">
        <f t="shared" si="6"/>
        <v>85</v>
      </c>
      <c r="O30" s="168">
        <f t="shared" si="4"/>
        <v>831</v>
      </c>
    </row>
    <row r="31" spans="1:15" s="62" customFormat="1" ht="25.5">
      <c r="A31" s="165">
        <v>13</v>
      </c>
      <c r="B31" s="163" t="s">
        <v>689</v>
      </c>
      <c r="C31" s="168">
        <f>C28+C30</f>
        <v>3668</v>
      </c>
      <c r="D31" s="168">
        <f aca="true" t="shared" si="7" ref="D31:N31">D28+D30</f>
        <v>3668</v>
      </c>
      <c r="E31" s="168">
        <f t="shared" si="7"/>
        <v>3914</v>
      </c>
      <c r="F31" s="168">
        <f t="shared" si="7"/>
        <v>3910</v>
      </c>
      <c r="G31" s="168">
        <f t="shared" si="7"/>
        <v>3910</v>
      </c>
      <c r="H31" s="168">
        <f t="shared" si="7"/>
        <v>3911</v>
      </c>
      <c r="I31" s="168">
        <f t="shared" si="7"/>
        <v>3911</v>
      </c>
      <c r="J31" s="168">
        <f t="shared" si="7"/>
        <v>3908</v>
      </c>
      <c r="K31" s="168">
        <f t="shared" si="7"/>
        <v>4355</v>
      </c>
      <c r="L31" s="168">
        <f t="shared" si="7"/>
        <v>4133</v>
      </c>
      <c r="M31" s="168">
        <f t="shared" si="7"/>
        <v>4134</v>
      </c>
      <c r="N31" s="168">
        <f t="shared" si="7"/>
        <v>4200</v>
      </c>
      <c r="O31" s="168">
        <f t="shared" si="4"/>
        <v>47622</v>
      </c>
    </row>
    <row r="33" spans="1:15" ht="12.75" customHeight="1">
      <c r="A33" s="189" t="s">
        <v>681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</row>
  </sheetData>
  <sheetProtection/>
  <mergeCells count="4">
    <mergeCell ref="A2:O2"/>
    <mergeCell ref="A3:O3"/>
    <mergeCell ref="N1:O1"/>
    <mergeCell ref="A33:O33"/>
  </mergeCells>
  <printOptions/>
  <pageMargins left="0.31496062992125984" right="0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User4</cp:lastModifiedBy>
  <cp:lastPrinted>2015-03-12T08:03:20Z</cp:lastPrinted>
  <dcterms:created xsi:type="dcterms:W3CDTF">2002-01-04T07:43:44Z</dcterms:created>
  <dcterms:modified xsi:type="dcterms:W3CDTF">2015-03-12T08:08:59Z</dcterms:modified>
  <cp:category/>
  <cp:version/>
  <cp:contentType/>
  <cp:contentStatus/>
</cp:coreProperties>
</file>