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480" yWindow="120" windowWidth="11355" windowHeight="8700" activeTab="1"/>
  </bookViews>
  <sheets>
    <sheet name="Ktgv.Önkorm." sheetId="16" r:id="rId1"/>
    <sheet name="Ktg.vetés PH" sheetId="1" r:id="rId2"/>
    <sheet name="Óvoda" sheetId="20" r:id="rId3"/>
    <sheet name="Könyvtár" sheetId="19" state="hidden" r:id="rId4"/>
    <sheet name="Gondoz.KÖZP." sheetId="22" r:id="rId5"/>
    <sheet name="Munka1" sheetId="23" r:id="rId6"/>
  </sheets>
  <definedNames>
    <definedName name="_xlnm.Print_Area" localSheetId="1">'Ktg.vetés PH'!$A$1:$H$130</definedName>
  </definedNames>
  <calcPr calcId="152511"/>
</workbook>
</file>

<file path=xl/calcChain.xml><?xml version="1.0" encoding="utf-8"?>
<calcChain xmlns="http://schemas.openxmlformats.org/spreadsheetml/2006/main">
  <c r="H100" i="1" l="1"/>
  <c r="H175" i="22" l="1"/>
  <c r="H130" i="22"/>
  <c r="H86" i="22"/>
  <c r="H59" i="22"/>
  <c r="H391" i="16"/>
  <c r="H227" i="16"/>
  <c r="H435" i="16" l="1"/>
  <c r="H426" i="16"/>
  <c r="H414" i="16"/>
  <c r="H277" i="16"/>
  <c r="H84" i="1"/>
  <c r="H427" i="16" l="1"/>
  <c r="H180" i="22"/>
  <c r="H90" i="22"/>
  <c r="H63" i="22"/>
  <c r="H135" i="22"/>
  <c r="H249" i="16" l="1"/>
  <c r="H456" i="16" l="1"/>
  <c r="H447" i="16"/>
  <c r="H143" i="16"/>
  <c r="H134" i="16"/>
  <c r="H108" i="16"/>
  <c r="H94" i="16"/>
  <c r="D63" i="20" l="1"/>
  <c r="H335" i="16" l="1"/>
  <c r="H150" i="16" l="1"/>
  <c r="H361" i="16"/>
  <c r="H151" i="16" l="1"/>
  <c r="H117" i="16"/>
  <c r="H216" i="16" l="1"/>
  <c r="H73" i="1" l="1"/>
  <c r="H105" i="1"/>
  <c r="D94" i="20" l="1"/>
  <c r="H61" i="16" l="1"/>
  <c r="H80" i="16"/>
  <c r="H84" i="16"/>
  <c r="H123" i="16"/>
  <c r="H157" i="16"/>
  <c r="H166" i="16"/>
  <c r="H170" i="16"/>
  <c r="H175" i="16"/>
  <c r="H181" i="16"/>
  <c r="H193" i="16"/>
  <c r="H203" i="16"/>
  <c r="H237" i="16"/>
  <c r="H241" i="16"/>
  <c r="H262" i="16"/>
  <c r="H287" i="16"/>
  <c r="H291" i="16"/>
  <c r="H304" i="16"/>
  <c r="H319" i="16"/>
  <c r="H327" i="16"/>
  <c r="H347" i="16"/>
  <c r="H350" i="16"/>
  <c r="H373" i="16"/>
  <c r="H378" i="16"/>
  <c r="H398" i="16"/>
  <c r="H406" i="16"/>
  <c r="H171" i="16" l="1"/>
  <c r="H293" i="16"/>
  <c r="H111" i="16"/>
  <c r="H321" i="16"/>
  <c r="H408" i="16"/>
  <c r="H380" i="16"/>
  <c r="H242" i="16"/>
  <c r="H264" i="16"/>
  <c r="H351" i="16"/>
  <c r="H231" i="16"/>
  <c r="H86" i="16"/>
  <c r="D104" i="20"/>
  <c r="H196" i="22"/>
  <c r="H198" i="22" s="1"/>
  <c r="H163" i="22"/>
  <c r="H152" i="22"/>
  <c r="H113" i="22"/>
  <c r="H203" i="22" s="1"/>
  <c r="H106" i="22"/>
  <c r="H101" i="22"/>
  <c r="H78" i="22"/>
  <c r="H107" i="22" l="1"/>
  <c r="H125" i="16"/>
  <c r="H381" i="16"/>
  <c r="H329" i="16"/>
  <c r="H266" i="16"/>
  <c r="H69" i="1"/>
  <c r="H91" i="22" l="1"/>
  <c r="H115" i="22" s="1"/>
  <c r="D77" i="20" l="1"/>
  <c r="H121" i="22"/>
  <c r="H211" i="22" s="1"/>
  <c r="H212" i="22" s="1"/>
  <c r="D67" i="20"/>
  <c r="H80" i="1"/>
  <c r="H106" i="1" s="1"/>
  <c r="H112" i="1"/>
  <c r="H136" i="22" l="1"/>
  <c r="D68" i="20"/>
  <c r="H181" i="22"/>
  <c r="H199" i="22" s="1"/>
  <c r="H166" i="22"/>
  <c r="H202" i="22" s="1"/>
  <c r="H64" i="22"/>
  <c r="D96" i="20"/>
  <c r="D98" i="20" s="1"/>
  <c r="H75" i="1"/>
  <c r="H107" i="1" l="1"/>
  <c r="E122" i="1" s="1"/>
  <c r="E123" i="1" s="1"/>
  <c r="H201" i="22"/>
  <c r="H204" i="22" s="1"/>
  <c r="H80" i="22"/>
  <c r="H168" i="22"/>
  <c r="H437" i="16"/>
  <c r="H439" i="16" s="1"/>
</calcChain>
</file>

<file path=xl/sharedStrings.xml><?xml version="1.0" encoding="utf-8"?>
<sst xmlns="http://schemas.openxmlformats.org/spreadsheetml/2006/main" count="942" uniqueCount="527">
  <si>
    <t>Vásárolt termékek és szolg. áfája összesen</t>
  </si>
  <si>
    <t>Személyi juttatások</t>
  </si>
  <si>
    <t>Dologi kiadások</t>
  </si>
  <si>
    <t>Áfa</t>
  </si>
  <si>
    <t>Dologi összesen</t>
  </si>
  <si>
    <t>Bevételek</t>
  </si>
  <si>
    <t>Bevételek összesen</t>
  </si>
  <si>
    <t>Kiadások</t>
  </si>
  <si>
    <t xml:space="preserve"> </t>
  </si>
  <si>
    <t>Személyi juttatások:</t>
  </si>
  <si>
    <t>Személyi juttatás összesen</t>
  </si>
  <si>
    <t>Irodaszer, nyomtatvány beszerzés</t>
  </si>
  <si>
    <t>Szolgáltatások</t>
  </si>
  <si>
    <t xml:space="preserve">Gázenergia </t>
  </si>
  <si>
    <t>Villamosenergia</t>
  </si>
  <si>
    <t>Postaköltség</t>
  </si>
  <si>
    <t>Kiadások mindösszesen</t>
  </si>
  <si>
    <t>Hajtó, kenőanyag</t>
  </si>
  <si>
    <t>Egyéb üzemeltetési, fenntartási szolgáltatások</t>
  </si>
  <si>
    <t>Helyi adók</t>
  </si>
  <si>
    <t>Magánszemélyek kommunális adója</t>
  </si>
  <si>
    <t>Gépjárműadó</t>
  </si>
  <si>
    <t>Bevétel</t>
  </si>
  <si>
    <t>Iskolaegészségügyi ellátás díja:</t>
  </si>
  <si>
    <t>Személyi juttatások összesen</t>
  </si>
  <si>
    <t>Irodaszer, nyomtatvány</t>
  </si>
  <si>
    <t>Vegyszer</t>
  </si>
  <si>
    <t>Gyógyszer</t>
  </si>
  <si>
    <t>Telefondíj</t>
  </si>
  <si>
    <t>Gázenergia</t>
  </si>
  <si>
    <t>Vízdíj</t>
  </si>
  <si>
    <t>Szakmai felelősségbiztosítás</t>
  </si>
  <si>
    <t>Szolgáltatások összesen</t>
  </si>
  <si>
    <t>Villamosenergia díj</t>
  </si>
  <si>
    <t>Dologi kiadások összesen</t>
  </si>
  <si>
    <t>Szolgáltatási díjak</t>
  </si>
  <si>
    <t>VÉDŐNŐI SZOLGÁLAT</t>
  </si>
  <si>
    <t>SPORTINTÉZMÉNY-LÉTESÍTMÉNY MŰKÖDTETÉSE</t>
  </si>
  <si>
    <t>Közterület használati díj</t>
  </si>
  <si>
    <t xml:space="preserve">Kiadások </t>
  </si>
  <si>
    <t>Kóbor ebek begyűjtése</t>
  </si>
  <si>
    <t xml:space="preserve">                                       </t>
  </si>
  <si>
    <t>Tisztítószer</t>
  </si>
  <si>
    <t>Egyéb dologi kiadások</t>
  </si>
  <si>
    <t>Tiszapüspöki Polgármesteri Hivatal</t>
  </si>
  <si>
    <t xml:space="preserve">     1. számú melléklet</t>
  </si>
  <si>
    <t>Egyéb üzemeltetési , fenntartási szolgáltatás:</t>
  </si>
  <si>
    <t>Polgármesteri Hivatal</t>
  </si>
  <si>
    <t>Kiadások összesen</t>
  </si>
  <si>
    <t>Dologi kiadások, szolgáltatások mindösszesen</t>
  </si>
  <si>
    <t>Karbantartási, kisjavítási szolg.</t>
  </si>
  <si>
    <t xml:space="preserve">Vízdíj </t>
  </si>
  <si>
    <t>Egészségfejlesztő tevékenység</t>
  </si>
  <si>
    <t>Internet</t>
  </si>
  <si>
    <t>KÖZVILÁGÍTÁS</t>
  </si>
  <si>
    <t>ÖNKORMÁNYZATOK ELSZÁMOLÁSAI</t>
  </si>
  <si>
    <t>HÁZIORVOSI ALAPELLÁTÁS</t>
  </si>
  <si>
    <t>Személyi juttatások öszesen</t>
  </si>
  <si>
    <t>SZABADIDŐS PARK, FÜRDŐ ÉS STRANDSZOLGÁLTATÁS</t>
  </si>
  <si>
    <t>CIVIL SZERVEZETEK MŰKÖDÉSI TÁMOGATÁSA</t>
  </si>
  <si>
    <t>ÖNKORMÁNYZATOK IGAZGATÁSI KIADÁSAI</t>
  </si>
  <si>
    <t xml:space="preserve">Közlekedési költségtérítés: </t>
  </si>
  <si>
    <t>KÖZTEMETŐ - FENNTARTÁS ÉS MŰKÖDÉS</t>
  </si>
  <si>
    <t>Vásárolt termékek áfája összesen</t>
  </si>
  <si>
    <t xml:space="preserve">Belföldi kiküldetés </t>
  </si>
  <si>
    <t xml:space="preserve">Bevételek </t>
  </si>
  <si>
    <t>Egyéb karbantartási anyagok</t>
  </si>
  <si>
    <t>Szakmai nap</t>
  </si>
  <si>
    <t>Pótlékok helyi adók befizetése után</t>
  </si>
  <si>
    <t>Tiszapüspöki Községi Önkormányzat</t>
  </si>
  <si>
    <t>Támogatásértékű működési célú pénzeszközátvétel</t>
  </si>
  <si>
    <t>(Iskolaegészségügyi szolg. támog.)</t>
  </si>
  <si>
    <t>Támogatásértékű működési célú pénzeszközátadás</t>
  </si>
  <si>
    <t>Egyéb üzemeltetési, fenntartási szolgáltatás:</t>
  </si>
  <si>
    <t>Munkaadók által fizetendő közterhek</t>
  </si>
  <si>
    <t xml:space="preserve">Gázenergia szolgáltatások </t>
  </si>
  <si>
    <t>Szolgáltatások összesen:</t>
  </si>
  <si>
    <t>Munkaadók által fizetendő közterhek összesen:</t>
  </si>
  <si>
    <t>SZOLGÁLTATÁS</t>
  </si>
  <si>
    <t>Mezőőri szolgálat állami támogatása</t>
  </si>
  <si>
    <t>Tételek összege/ Ft</t>
  </si>
  <si>
    <t>Rovatok összege/ Ft</t>
  </si>
  <si>
    <t>TELEPÜLÉSI HULLADÉK ÁRTALMATLANÍTÁSA, SZÁLLÍTÁSA</t>
  </si>
  <si>
    <t>Ft</t>
  </si>
  <si>
    <t>Szemétszállítás</t>
  </si>
  <si>
    <t>Iparűzési adó</t>
  </si>
  <si>
    <t>Önkormányzati hivatal működésének támogatása</t>
  </si>
  <si>
    <t>Település üzemeltetéshez kapcsolódó feladatellátás</t>
  </si>
  <si>
    <t>ebből:</t>
  </si>
  <si>
    <t>Hozzájárulás a pénzbeli szoc.ellátásokra</t>
  </si>
  <si>
    <t>Intézményfinanszírozás:</t>
  </si>
  <si>
    <t>Óvoda</t>
  </si>
  <si>
    <t>Bankköltség</t>
  </si>
  <si>
    <t>1. számú melléklet</t>
  </si>
  <si>
    <t>Rovatok összege/       Ft</t>
  </si>
  <si>
    <t>TISZAPÜSPÖKI ÓVODA</t>
  </si>
  <si>
    <t>Tételek összesen/Ft</t>
  </si>
  <si>
    <t>Rovatok össsz./Ft</t>
  </si>
  <si>
    <t>Személyi kiadások összesen</t>
  </si>
  <si>
    <t>Gázszolgáltatás</t>
  </si>
  <si>
    <t>Víz és csatorna</t>
  </si>
  <si>
    <t>Belföldi kiküldetés</t>
  </si>
  <si>
    <t>Gyógyszer, vegyszer</t>
  </si>
  <si>
    <t>Orvosi eü. szolgálat</t>
  </si>
  <si>
    <t>Rágcsáló és rovarírtás</t>
  </si>
  <si>
    <t>Dologi kiadások, szolgáltatások összesen:</t>
  </si>
  <si>
    <t>Kiadások mindösszesen:</t>
  </si>
  <si>
    <t>Vásárolt élelmezés</t>
  </si>
  <si>
    <t>Tételek összege</t>
  </si>
  <si>
    <t>Rovatok összege</t>
  </si>
  <si>
    <t>Folyóirat beszerzés</t>
  </si>
  <si>
    <t xml:space="preserve">Szolgáltatások </t>
  </si>
  <si>
    <t>Telefon</t>
  </si>
  <si>
    <t>Gázenergia szolgáltatás</t>
  </si>
  <si>
    <t>Villamosenergia szolgáltatás</t>
  </si>
  <si>
    <t>Egyéb üzemeltetési kiadások</t>
  </si>
  <si>
    <t>Vásárolt termékek és szolg. áfája össz.</t>
  </si>
  <si>
    <t>K1</t>
  </si>
  <si>
    <t>K1101</t>
  </si>
  <si>
    <t>K2</t>
  </si>
  <si>
    <t>K1-2</t>
  </si>
  <si>
    <t>K3</t>
  </si>
  <si>
    <t>K312</t>
  </si>
  <si>
    <t>K322</t>
  </si>
  <si>
    <t>K337</t>
  </si>
  <si>
    <t>K331</t>
  </si>
  <si>
    <t>K33-34</t>
  </si>
  <si>
    <t>B816</t>
  </si>
  <si>
    <t>B402</t>
  </si>
  <si>
    <t>ÓVODAI NEVELÉS</t>
  </si>
  <si>
    <t>K341</t>
  </si>
  <si>
    <t>K1106</t>
  </si>
  <si>
    <t>K32</t>
  </si>
  <si>
    <t>K311</t>
  </si>
  <si>
    <t>K336</t>
  </si>
  <si>
    <t>K334</t>
  </si>
  <si>
    <t>K32-K33</t>
  </si>
  <si>
    <t>Rovatok</t>
  </si>
  <si>
    <t>K351</t>
  </si>
  <si>
    <t>K332</t>
  </si>
  <si>
    <t>B</t>
  </si>
  <si>
    <t>Irányító szervtől kapott működési támogatás</t>
  </si>
  <si>
    <t>K121</t>
  </si>
  <si>
    <t>K1113</t>
  </si>
  <si>
    <t>K1-K2</t>
  </si>
  <si>
    <t>Rovat</t>
  </si>
  <si>
    <t>(Támogatási arány 100%)</t>
  </si>
  <si>
    <t>Kiadás</t>
  </si>
  <si>
    <t>SZOCIÁLIS ÉS GYERMEKVÉDELMI TÁMOGATÁSOK</t>
  </si>
  <si>
    <t>KÖZFOGLALKOZTATÁS</t>
  </si>
  <si>
    <t>Ingatlan bérbeadás</t>
  </si>
  <si>
    <t>Földalapú támogatás</t>
  </si>
  <si>
    <t>Támogatásértékű és működ. célú pénzeszközátadás össz.</t>
  </si>
  <si>
    <t>ADÓ-, VÁM ÉS JÖVEDÉKI IGAZGATÁS</t>
  </si>
  <si>
    <t>Időskorúak nappali intézményi ellátása</t>
  </si>
  <si>
    <t>Helyi önkorm.működ.ált.támogatása összesen</t>
  </si>
  <si>
    <t>Szociális és gyermekjóléti feladatok támog.összesen</t>
  </si>
  <si>
    <t>Demens személyek nappali intézményi ellátása</t>
  </si>
  <si>
    <t>Költségvetési kapcsolatból származó bevételek össz.</t>
  </si>
  <si>
    <t>Költségvetési kapcsolatból származó bevételek:</t>
  </si>
  <si>
    <t>1. Helyi önkorm. működésének általános támogatása:</t>
  </si>
  <si>
    <t>2. Köznevelési feladatok támogatása összesen</t>
  </si>
  <si>
    <t>4. Könyvtári, közművelődési és múzeumi feladatok támog.</t>
  </si>
  <si>
    <t>GYERMEKJÓLÉTI SZOLGÁLAT</t>
  </si>
  <si>
    <t xml:space="preserve">Alapilletmény </t>
  </si>
  <si>
    <t>Egyéb üzemeltetési, karbantartási szolgáltatás</t>
  </si>
  <si>
    <t>Dologi kiadások és szolgáltatások összesen</t>
  </si>
  <si>
    <t>Sírhely nyilvántartó program</t>
  </si>
  <si>
    <t>Tiszapüspöki Szolgáltató Központ</t>
  </si>
  <si>
    <t>SZOCIÁLIS ÉTKEZTETÉS</t>
  </si>
  <si>
    <t>Bevétel összesen</t>
  </si>
  <si>
    <t>IDŐSEK NAPPALI ELLÁTÁSA</t>
  </si>
  <si>
    <t>Munkaadót terhelő járulékok</t>
  </si>
  <si>
    <t xml:space="preserve">Dologi kiadások </t>
  </si>
  <si>
    <t>Gyógyszer, kötszer</t>
  </si>
  <si>
    <t>Gázenergia-szolgáltatás díj</t>
  </si>
  <si>
    <t>Víz-és csatorna díj</t>
  </si>
  <si>
    <t>Villamosenergia-szolgáltatás díj</t>
  </si>
  <si>
    <t>Szoftver használati díj</t>
  </si>
  <si>
    <t>DEMENSEK NAPPALI ELLÁTÁSA</t>
  </si>
  <si>
    <t>Törökszentmiklósi Tűzoltóság támogatása</t>
  </si>
  <si>
    <t>B4</t>
  </si>
  <si>
    <t>B406</t>
  </si>
  <si>
    <t>K1109</t>
  </si>
  <si>
    <t>K321</t>
  </si>
  <si>
    <t>K506</t>
  </si>
  <si>
    <t>K5</t>
  </si>
  <si>
    <t>K6</t>
  </si>
  <si>
    <t>K61</t>
  </si>
  <si>
    <t>B36</t>
  </si>
  <si>
    <t>B404</t>
  </si>
  <si>
    <t>B16</t>
  </si>
  <si>
    <t>B8131</t>
  </si>
  <si>
    <t>B403</t>
  </si>
  <si>
    <t>K67</t>
  </si>
  <si>
    <t>B34</t>
  </si>
  <si>
    <t>B111</t>
  </si>
  <si>
    <t>B112</t>
  </si>
  <si>
    <t>B113</t>
  </si>
  <si>
    <t>B114</t>
  </si>
  <si>
    <t>3. Szociális és gyermekjóléti feladatok támogatása:</t>
  </si>
  <si>
    <t>K48</t>
  </si>
  <si>
    <t>Közvilágítás díja</t>
  </si>
  <si>
    <t>Beruházási költség</t>
  </si>
  <si>
    <t>Települési támogatás</t>
  </si>
  <si>
    <t>Polgármester munkabér</t>
  </si>
  <si>
    <t>K1110</t>
  </si>
  <si>
    <t>B354</t>
  </si>
  <si>
    <t>B351</t>
  </si>
  <si>
    <t>Munkábajárás költségtérítése</t>
  </si>
  <si>
    <t>Szakmai anyag ebből:</t>
  </si>
  <si>
    <t>Munkaadók által fizetett közterhek/szoc.hozzj.adó</t>
  </si>
  <si>
    <t>Villamosenergia bekötési díj</t>
  </si>
  <si>
    <t>Civil szervezetek támogatása</t>
  </si>
  <si>
    <t>Pályázati önerőalap</t>
  </si>
  <si>
    <t xml:space="preserve">Szakmai készlet beszerzés </t>
  </si>
  <si>
    <t>K3362</t>
  </si>
  <si>
    <t>Egyéb kiadás</t>
  </si>
  <si>
    <t>K355</t>
  </si>
  <si>
    <t>Tisztítószer beszerzés</t>
  </si>
  <si>
    <t xml:space="preserve">K351 </t>
  </si>
  <si>
    <t>Állami támogatás</t>
  </si>
  <si>
    <t>Irányító szerv működési támogatása</t>
  </si>
  <si>
    <t>Járulélok összesen</t>
  </si>
  <si>
    <t>Dologi kiadások és szolgáltatási kiadások összesen</t>
  </si>
  <si>
    <t>VÁROS ÉS KÖZSÉGGAZDÁLKODÁS m.n.s.</t>
  </si>
  <si>
    <t>Általános tartalék</t>
  </si>
  <si>
    <t>Vezetői pótlék</t>
  </si>
  <si>
    <t>Bevételek mindösszesen</t>
  </si>
  <si>
    <t>Járulék kiadások összesen</t>
  </si>
  <si>
    <t>Szakmai anyagok beszerzése</t>
  </si>
  <si>
    <t>Üzemeltetési anyagok beszerzése</t>
  </si>
  <si>
    <t>Egyéb kommunikációs szolgáltatások</t>
  </si>
  <si>
    <t xml:space="preserve">Továbbképzés </t>
  </si>
  <si>
    <t>Gyermekvédelmi pénzbeli ellátások:</t>
  </si>
  <si>
    <t>Vagyonbiztosítás díja (épület, gépek)</t>
  </si>
  <si>
    <t>Kötelező felelősség biztosítás + casco ebből</t>
  </si>
  <si>
    <t>Vásárolt terékek és szolgáltatások áfája összesen</t>
  </si>
  <si>
    <t>A rászoruló gyerekek intézményen kívüli szünidei étkeztetése</t>
  </si>
  <si>
    <t xml:space="preserve">Szunyoggyérítés </t>
  </si>
  <si>
    <t>Szociális étkeztetés</t>
  </si>
  <si>
    <t>A rászoruló gyerekek intézményen kívüli szünidei étkeztetésének támogatása</t>
  </si>
  <si>
    <t>10 600 Ft X 12 hó = 110 400 Ft</t>
  </si>
  <si>
    <t>Ügyeleti ellátás díja/ Sol Oriens Kft.</t>
  </si>
  <si>
    <t xml:space="preserve">Támogatásértékű működési célú pénzeszközátvétel </t>
  </si>
  <si>
    <t>Beszerzés áfája</t>
  </si>
  <si>
    <t>Dologi kiadások, szolgáltatások</t>
  </si>
  <si>
    <t>Munkaruha  1 fő x nettó 23 622 Ft (Br. 30 000 Ft)</t>
  </si>
  <si>
    <t>Szolgáltatási kiadások összesen</t>
  </si>
  <si>
    <t>Áru beszerzés</t>
  </si>
  <si>
    <t>Áramdíj</t>
  </si>
  <si>
    <t>Hulladékszállítási díj 6 konténer x 31 500 Ft = 189 000 Ft</t>
  </si>
  <si>
    <t>Kötivizignek fizetett terület használati díj</t>
  </si>
  <si>
    <t>Vásárolt termékek és szolgáltatások áfája összesen</t>
  </si>
  <si>
    <t xml:space="preserve">Tisztítószer </t>
  </si>
  <si>
    <t>Kiállítás és rendezvény szervezés költsége</t>
  </si>
  <si>
    <t>Dologi és egyéb kiadások mindösszesen</t>
  </si>
  <si>
    <t>Cél tartalék felhasználás</t>
  </si>
  <si>
    <t xml:space="preserve">Szociális ágazati összevont pótlék </t>
  </si>
  <si>
    <t>Munkaadói járulékok összesen</t>
  </si>
  <si>
    <t>irodaszer</t>
  </si>
  <si>
    <t>tisztítószer</t>
  </si>
  <si>
    <t>rendezvény</t>
  </si>
  <si>
    <t>üzemanyag</t>
  </si>
  <si>
    <t>rendezvény (vásárolt élelmiszer)</t>
  </si>
  <si>
    <t>Dologi kiadás összesen</t>
  </si>
  <si>
    <t xml:space="preserve"> Áfa (dologi kiadások)</t>
  </si>
  <si>
    <t>Áfa (vásárolt élelmezés)</t>
  </si>
  <si>
    <t>Áfa összesen</t>
  </si>
  <si>
    <t>Dologi kiadások, szolgáltatások összesen</t>
  </si>
  <si>
    <t>Beruházás</t>
  </si>
  <si>
    <t>B40</t>
  </si>
  <si>
    <t>Egyéb térítési díj (HSNY+Nappali+Kiszállítás)</t>
  </si>
  <si>
    <t>Foglalkoztatás eü.</t>
  </si>
  <si>
    <t>Munkaruha (2 fő x 23.622 Ft + áfa)</t>
  </si>
  <si>
    <t>Üzemanyag</t>
  </si>
  <si>
    <t xml:space="preserve">Rendezvény </t>
  </si>
  <si>
    <t>Foglalkoztatás</t>
  </si>
  <si>
    <t>Telefon + Internet</t>
  </si>
  <si>
    <t>Épület karbantartás+ festés</t>
  </si>
  <si>
    <t>Rovarírtás</t>
  </si>
  <si>
    <t xml:space="preserve">Áfa dologi + szolgáltatási kiadások </t>
  </si>
  <si>
    <t>Munkaadókat terhelő járulékok összesen</t>
  </si>
  <si>
    <t>Munkaruha</t>
  </si>
  <si>
    <t>Foglalkoztatás egészségügy (2 x 6500)</t>
  </si>
  <si>
    <t>Rendezvény (10 alkalom = alkalom/80 fő)</t>
  </si>
  <si>
    <t>Fejlesztő eszközök foglalkoztatás</t>
  </si>
  <si>
    <t>Demens vizsgálat költsége</t>
  </si>
  <si>
    <t>Beruházási kiadások összesen</t>
  </si>
  <si>
    <t>Szociális étkezés díjbevétele</t>
  </si>
  <si>
    <t>(2 fő x 6500)</t>
  </si>
  <si>
    <t>Intézményi működési bevételek (szolgáltatási díj)</t>
  </si>
  <si>
    <t>Köti-Menti magazin</t>
  </si>
  <si>
    <t>EGYMI támogatás</t>
  </si>
  <si>
    <t>K513</t>
  </si>
  <si>
    <t>K64</t>
  </si>
  <si>
    <t>Szakmai anyagok beszerzésére</t>
  </si>
  <si>
    <t>Beruházási költség áfája</t>
  </si>
  <si>
    <t>B401</t>
  </si>
  <si>
    <t>Szükséges anyagok pótlása</t>
  </si>
  <si>
    <t>Karbantartás, kisjavítási szolgáltatások</t>
  </si>
  <si>
    <t>"Bursa Hungarica" ösztöndíj (7 fő)</t>
  </si>
  <si>
    <t>K335</t>
  </si>
  <si>
    <t>Kiskassza díjcsomag 2 negyedév</t>
  </si>
  <si>
    <t>Strand üzemeltetés egyéb dologi kiadásai</t>
  </si>
  <si>
    <t xml:space="preserve">Közösségi Ház működési támogatása </t>
  </si>
  <si>
    <t>K512</t>
  </si>
  <si>
    <t>Cafetéria 1 fő x 100 000 Ft</t>
  </si>
  <si>
    <t>2017 évi cafetéria alap x 1,18 x 29% adó</t>
  </si>
  <si>
    <t xml:space="preserve">        -  kézműves foglalkozások 60 000 Ft</t>
  </si>
  <si>
    <t xml:space="preserve">        -  egyéb szakmai anyagok 80 000 Ft</t>
  </si>
  <si>
    <t>Továbbképzés</t>
  </si>
  <si>
    <t>KÖNYVTÁR</t>
  </si>
  <si>
    <t>Házi segítségnyújtás-szociális segítés</t>
  </si>
  <si>
    <t>Házi segítségnyújtás-személyi gondozás</t>
  </si>
  <si>
    <t xml:space="preserve">Cafetéria polgármester </t>
  </si>
  <si>
    <t>Egyéb szakmai anyag</t>
  </si>
  <si>
    <t>K31</t>
  </si>
  <si>
    <t>Kulturális és területi pótlék  30 700 Ft x 11 hó</t>
  </si>
  <si>
    <t xml:space="preserve">Cafetéria 100 000 Ft </t>
  </si>
  <si>
    <t>Dologi kiadások mindösszesen</t>
  </si>
  <si>
    <t>Fénymásoló bérleti díj</t>
  </si>
  <si>
    <t>K333</t>
  </si>
  <si>
    <t>Informatikai szolgáltatások</t>
  </si>
  <si>
    <t>K353</t>
  </si>
  <si>
    <t>Kamat kiadások</t>
  </si>
  <si>
    <t>K122</t>
  </si>
  <si>
    <t>K35</t>
  </si>
  <si>
    <t>Összesen</t>
  </si>
  <si>
    <t>Személyi és munkaadói kiadások mindösszesen</t>
  </si>
  <si>
    <t>Intézményfinanszírozás kiadás összesen</t>
  </si>
  <si>
    <t>K</t>
  </si>
  <si>
    <t>Sírhely és urnafal megváltás, ravatalozó bérleti díja</t>
  </si>
  <si>
    <t>Intézményfinanszírozás</t>
  </si>
  <si>
    <t xml:space="preserve">Intézményi működési bevétel </t>
  </si>
  <si>
    <t>K1-3</t>
  </si>
  <si>
    <t>Telefon, internet, távfelügyeleti rendszer</t>
  </si>
  <si>
    <t>Magasabb vezetői pótlék ( 1 fő x 50000 Ftx 12 hó)</t>
  </si>
  <si>
    <t>Cafetéria 14 fő x 100 000 Ft</t>
  </si>
  <si>
    <t>Helyettesítés</t>
  </si>
  <si>
    <t>Munkaruha 14 fő x 15000 Ft (nettó 11 811 Ft)</t>
  </si>
  <si>
    <t xml:space="preserve">     </t>
  </si>
  <si>
    <t>Könyv, folyóirat,továbbképzés</t>
  </si>
  <si>
    <t xml:space="preserve">Épületkarbantartás </t>
  </si>
  <si>
    <t xml:space="preserve">Üzemeltetési szolgáltatás </t>
  </si>
  <si>
    <t>Személyi kiadások és járulékai összesen:</t>
  </si>
  <si>
    <t>SNI ellátás szolgáltatás díja</t>
  </si>
  <si>
    <t>Személyi juttatások és járulékai összesen</t>
  </si>
  <si>
    <t>Beruházás ósszesen</t>
  </si>
  <si>
    <t>Rendezvények</t>
  </si>
  <si>
    <t>Beruházás összesen</t>
  </si>
  <si>
    <t>Személyi  kiadások és járulékai összesen</t>
  </si>
  <si>
    <t>gyógyszer, kötszer</t>
  </si>
  <si>
    <t>Személyi kiadások és járulékai összesen</t>
  </si>
  <si>
    <t>gépkocsi karbantartás</t>
  </si>
  <si>
    <t xml:space="preserve">munkaruha 1 fő </t>
  </si>
  <si>
    <t>( 1 napilap)</t>
  </si>
  <si>
    <t>Tv előfizetés</t>
  </si>
  <si>
    <t xml:space="preserve">Személyi kiadások és járulékai összesen </t>
  </si>
  <si>
    <t>Összesítés</t>
  </si>
  <si>
    <t>Közterülethasználati díj</t>
  </si>
  <si>
    <t>Szolgáltató központ</t>
  </si>
  <si>
    <t>Vízdíj, közkutak vízhasználati díja</t>
  </si>
  <si>
    <t xml:space="preserve">Cafetéria 1 fő </t>
  </si>
  <si>
    <t>(2 fő x 23.622 Ft+ áfa)</t>
  </si>
  <si>
    <t>Mezőőri hozzájárulás</t>
  </si>
  <si>
    <t>Kötelező felelősség biztosítás+CASCO</t>
  </si>
  <si>
    <t xml:space="preserve">       Közvilágítás                     6 720 000 Ft</t>
  </si>
  <si>
    <t>Területi pótlék</t>
  </si>
  <si>
    <t>Konyhabútor + mosagatótálca</t>
  </si>
  <si>
    <t>foglalkozás eü.</t>
  </si>
  <si>
    <t>Ebédszállító gépjármű</t>
  </si>
  <si>
    <t>ÁFA</t>
  </si>
  <si>
    <t>Írasztal</t>
  </si>
  <si>
    <t>Multifunkciós nyomtató</t>
  </si>
  <si>
    <t>Kiadások összesen:</t>
  </si>
  <si>
    <t>Kiadások Mindösszesen</t>
  </si>
  <si>
    <t>- ebből:  - állami támogatás</t>
  </si>
  <si>
    <t>Kiadás mindösszesen</t>
  </si>
  <si>
    <t>Cafetéria 8 fő +2 fő időarányos rész</t>
  </si>
  <si>
    <t>Önkormányzati rendezvények költségei</t>
  </si>
  <si>
    <t>K1 - K2</t>
  </si>
  <si>
    <t>2020.</t>
  </si>
  <si>
    <t xml:space="preserve"> 2020 . </t>
  </si>
  <si>
    <t>1 fő 10 km-es körzet: (15 Ft x 20 km x 21 nap) x 12 hó =    75.600 Ft</t>
  </si>
  <si>
    <t>1 fő 30 km-es busz+vonat 86 %-a 18.404 Ft x 12 hó =       220.848 Ft</t>
  </si>
  <si>
    <t>1 fő 15 km-es körzet (15 Ft x 30 km x 21 nap) x 12 hó =   113.400 Ft</t>
  </si>
  <si>
    <t>1 fő 40 km-es busz+vonat 86 %-a 28 700 Ft x 12 hó =       344.400 FT</t>
  </si>
  <si>
    <t>Szociális hozzájárulási adó 17,5 %</t>
  </si>
  <si>
    <t>Adó szakértői díj</t>
  </si>
  <si>
    <t>Cafeteria után fiz.adó 1,345%</t>
  </si>
  <si>
    <t>Polgármester 3 hó jutalom</t>
  </si>
  <si>
    <t>Vásárolt termékek és solgáltatások ÁFA</t>
  </si>
  <si>
    <t xml:space="preserve">Egyéb önkormányzati feladatok támogatására </t>
  </si>
  <si>
    <t>Egyéb önkormányzati feladatok kiegészítő támogatása</t>
  </si>
  <si>
    <t xml:space="preserve">       Közutak fenntartásának támogatása        3 332 360 Ft</t>
  </si>
  <si>
    <t>Hajtóanyag és üzemanyag beszerzés</t>
  </si>
  <si>
    <t>Szociális hozzájárulási adó 17,5%</t>
  </si>
  <si>
    <t>2020. évi cafetéria alap 1,345%</t>
  </si>
  <si>
    <t>2020. évi Cafetéria alap 1,345%</t>
  </si>
  <si>
    <t xml:space="preserve">Cafetéria </t>
  </si>
  <si>
    <t>2020.évi cafetéria alap x 1,345 %</t>
  </si>
  <si>
    <t>2020. évi cafetéria</t>
  </si>
  <si>
    <t>2020.évi cafetéria</t>
  </si>
  <si>
    <t>1 fő 10 km-es körzet: (15 Ft x 20 km x 21 nap) x 12 hó</t>
  </si>
  <si>
    <t xml:space="preserve">Cafetéria 2 fő </t>
  </si>
  <si>
    <t>Számítógép vásárlása</t>
  </si>
  <si>
    <t>Eszközbeszerzések (irodabútor, hűtőszekrény)</t>
  </si>
  <si>
    <t>Szociális ág. pótlék (1 fő 12x53760 Ft+1 főx 9 hóx45 500 Ft)</t>
  </si>
  <si>
    <t>Munkaruha 2 főx 23 622 Ft</t>
  </si>
  <si>
    <t xml:space="preserve">Személyi Juttatások </t>
  </si>
  <si>
    <t>Váróterem bútorzat</t>
  </si>
  <si>
    <t xml:space="preserve">1 db Kerékpár, nyomtató </t>
  </si>
  <si>
    <t>10 700x12 hó</t>
  </si>
  <si>
    <t xml:space="preserve">Támogért. műk. célú pénzek.átvétel Nemzeti Egészségbiztosítási Alapkezelőtől </t>
  </si>
  <si>
    <t>Védőnői béremelés 64 800 Ftx12 hó</t>
  </si>
  <si>
    <t>Iskola egészségügy 10 700 Ft X 12 hó</t>
  </si>
  <si>
    <t>Közalkalmazotti alapilletmény (14 fő)</t>
  </si>
  <si>
    <t>Nehéz körülmények között végzett munkáért járó  pótlék, gyógypedagógiai pótlék, nevelő, oktató munkát közvetlenül segítők pótléka, közalkalmazottak illetménypótléka állami döntés alapján,</t>
  </si>
  <si>
    <t>Jubileumi jutalom 1 fő 2 hó</t>
  </si>
  <si>
    <t>"Bursa Hungarica" ösztöndíj 5 fő</t>
  </si>
  <si>
    <t>1 főx1 hó 195 000Ft+11x 210 600 Ft</t>
  </si>
  <si>
    <t>1 fő 9 hó x 210 600 Ft</t>
  </si>
  <si>
    <t>Pótlék visszamenőleges</t>
  </si>
  <si>
    <t>2019. évi maradvány igénybevétele</t>
  </si>
  <si>
    <t>2020. évi rendkívüli állami támogatás</t>
  </si>
  <si>
    <t xml:space="preserve"> Polgármesteri Hivatal</t>
  </si>
  <si>
    <t xml:space="preserve">            Önkormányzat </t>
  </si>
  <si>
    <t xml:space="preserve">                        Óvoda</t>
  </si>
  <si>
    <t xml:space="preserve">    Szolgáltató központ</t>
  </si>
  <si>
    <r>
      <t>Személyi juttatások (</t>
    </r>
    <r>
      <rPr>
        <sz val="11"/>
        <rFont val="Calibri"/>
        <family val="2"/>
        <charset val="238"/>
        <scheme val="minor"/>
      </rPr>
      <t xml:space="preserve">6 program) </t>
    </r>
  </si>
  <si>
    <r>
      <rPr>
        <b/>
        <sz val="11"/>
        <rFont val="Calibri"/>
        <family val="2"/>
        <charset val="238"/>
        <scheme val="minor"/>
      </rPr>
      <t>Működési bevétel</t>
    </r>
    <r>
      <rPr>
        <sz val="11"/>
        <rFont val="Calibri"/>
        <family val="2"/>
        <charset val="238"/>
        <scheme val="minor"/>
      </rPr>
      <t>/Terményértékesítés</t>
    </r>
  </si>
  <si>
    <t>Munkatörvénykönyves alkalmazottak munkabére:</t>
  </si>
  <si>
    <t xml:space="preserve">  - 1 fő informatikus</t>
  </si>
  <si>
    <t>Alpolgármester  tiszteletdíja</t>
  </si>
  <si>
    <t>Képviselők  tiszteletdíja</t>
  </si>
  <si>
    <t xml:space="preserve">Költségátalány polgármester </t>
  </si>
  <si>
    <t>Önkormányzati TV, helyi kiadványok, honlap készítése</t>
  </si>
  <si>
    <t>Egyéb szolgáltatás, karbantartás, ingatlan felújítás</t>
  </si>
  <si>
    <t xml:space="preserve">Szociális hozzájárulási adó 8,75% </t>
  </si>
  <si>
    <t xml:space="preserve">  - 3 program 100 %-os támogatás</t>
  </si>
  <si>
    <t xml:space="preserve">120 000 Ft X 12 hó </t>
  </si>
  <si>
    <t xml:space="preserve">Polgármesteri illetmény támogatása </t>
  </si>
  <si>
    <t xml:space="preserve">      Zöldterület gazdálkodás támogatása 3 890 880 Ft</t>
  </si>
  <si>
    <t>Szociális hozzájárulásai adó 17,5 %</t>
  </si>
  <si>
    <t xml:space="preserve">                              Bevétel mindösszesen</t>
  </si>
  <si>
    <t xml:space="preserve">                        Önkormányzati költségvetési egyenleg</t>
  </si>
  <si>
    <t>Környezetterhelési díj</t>
  </si>
  <si>
    <t>GINOP+TOP támogatás</t>
  </si>
  <si>
    <t>Egyéb dologi (kötelező eszközök beszerzése)</t>
  </si>
  <si>
    <t>Munkaadók által fizetett közterhek</t>
  </si>
  <si>
    <t>Munkába járás</t>
  </si>
  <si>
    <t>Szociális pénzbeli és természetbeni ellátások, támogatások</t>
  </si>
  <si>
    <t>Alapilletmény köztisztviselők (9 fő) 12 havi</t>
  </si>
  <si>
    <t>Szociális hozzájárulási adó  17,5%</t>
  </si>
  <si>
    <t>munkaruha 3 fő x 23.622 Ft + áfa</t>
  </si>
  <si>
    <t>íróasztal 2 db</t>
  </si>
  <si>
    <t>Közalkalmazottak illetménye (1 fő)</t>
  </si>
  <si>
    <t xml:space="preserve">Szociális hozzájárulási adó 17,5% </t>
  </si>
  <si>
    <t>2020. évi cafetéria alap x 1,345 %</t>
  </si>
  <si>
    <t>Szociális ágazati összevont pótlék</t>
  </si>
  <si>
    <t>Közalkalmazottak illetménye  2 fő</t>
  </si>
  <si>
    <t>2020. évi cafetéria alap x 1,345%</t>
  </si>
  <si>
    <t>Közalkalmazottak illetménye (4 fő)</t>
  </si>
  <si>
    <t>2020.évi cafetéria adója 1,345%</t>
  </si>
  <si>
    <t>Közalkalmazotti illetmény 1 fő</t>
  </si>
  <si>
    <t>Közalkalmazotti illetménye 1 fő védőnő</t>
  </si>
  <si>
    <t xml:space="preserve">Közalkalmazotti illetmény </t>
  </si>
  <si>
    <t>5 db  asztali számítógép és tanácskozó terem bútorzat  beszerzése</t>
  </si>
  <si>
    <t xml:space="preserve">    Belső ellenőr</t>
  </si>
  <si>
    <t xml:space="preserve">    Postaköltség</t>
  </si>
  <si>
    <t xml:space="preserve">    Kötelező továbbképzések köztisztviselők</t>
  </si>
  <si>
    <t>Beruházás ÁFA</t>
  </si>
  <si>
    <t>Összesen:</t>
  </si>
  <si>
    <t>Bevétel összesen:</t>
  </si>
  <si>
    <t>Kiadás összesen</t>
  </si>
  <si>
    <t>Egyenleg</t>
  </si>
  <si>
    <t xml:space="preserve">                               - működési bevétel</t>
  </si>
  <si>
    <t>Foglalkozás egészségügy / 3 fő x 6500  Ft</t>
  </si>
  <si>
    <t>Nyomtatópatron,toner vásárlása</t>
  </si>
  <si>
    <t>40 éves jubileumi jutalom</t>
  </si>
  <si>
    <t xml:space="preserve">Gyermekétkeztetés önerő </t>
  </si>
  <si>
    <t xml:space="preserve">Munkabérek támogatása </t>
  </si>
  <si>
    <t xml:space="preserve">Óvodaműködtetés támogatása </t>
  </si>
  <si>
    <t xml:space="preserve">Összes támogatás </t>
  </si>
  <si>
    <t xml:space="preserve">Pályázati önerőalap </t>
  </si>
  <si>
    <t>Szakmai anyag beszerzés</t>
  </si>
  <si>
    <t>Szolgálati lakás karbantartás költsége</t>
  </si>
  <si>
    <t>Veszélyes anyag szállítási költség</t>
  </si>
  <si>
    <t>intézményi bevétel</t>
  </si>
  <si>
    <t>GINOP továbbfoglalkoztatottak munkabére(6 fő)</t>
  </si>
  <si>
    <t>1 fő  megbízási díja (3hó)</t>
  </si>
  <si>
    <t>Közlekedési költségtérítés (5fő)</t>
  </si>
  <si>
    <t>Hajtó-, és kenőanyag</t>
  </si>
  <si>
    <t xml:space="preserve">                                     Önkormányzati kiadás összesen:</t>
  </si>
  <si>
    <t xml:space="preserve">                                  Önkormányzati bevétel összesen:</t>
  </si>
  <si>
    <t>Működési bevétel- terményértékesítés</t>
  </si>
  <si>
    <t xml:space="preserve">ebből: állami támogatás </t>
  </si>
  <si>
    <t xml:space="preserve">             intézmény finanszírozás</t>
  </si>
  <si>
    <t xml:space="preserve">  - 2 fő karbantartó, 1 fő szakirányító, 1 fő traktoros</t>
  </si>
  <si>
    <t>GINOP és TOP foglalkoztatottak bére (4 főX6hó; 2 fő x9hó;   1főX3hó)</t>
  </si>
  <si>
    <t xml:space="preserve">Alpolgármester költségáltalány </t>
  </si>
  <si>
    <t>Testvértelepülési kapcsolatok utazási és szállás költsége</t>
  </si>
  <si>
    <t xml:space="preserve">  - 1 fő megbízási szerződés</t>
  </si>
  <si>
    <t>Lakott külterületek támogatása</t>
  </si>
  <si>
    <t>Család-és gyermekjóléti szolgálat támogatása</t>
  </si>
  <si>
    <t>Karbantartás, kisjavítás , műfüves pálya nagykarbantartás</t>
  </si>
  <si>
    <t xml:space="preserve">Cafeteria juttatások 9 fő x 148.699 Ft = 1.189.592 Ft </t>
  </si>
  <si>
    <t>Szociális célú tüzifa támogatás önerő</t>
  </si>
  <si>
    <t>Köztemetés, nyugdíjasok karácsonyi csomagja, egyéb</t>
  </si>
  <si>
    <t xml:space="preserve">    Foglalkozás egészségügyi díj 9 fő x 5000 Ft</t>
  </si>
  <si>
    <t xml:space="preserve">    Bankköltség</t>
  </si>
  <si>
    <t xml:space="preserve">   Eszköz-és szoftverhasználati díjak, egyéb költségek</t>
  </si>
  <si>
    <t>Megbízási díjak (könyvelő helyettesítése, anyakönyvvezető díja)</t>
  </si>
  <si>
    <t>HÁZI SEGÍTSÉGNYÚJTÁS</t>
  </si>
  <si>
    <t>Közalkalmazottak illetménye (2+1 fő)</t>
  </si>
  <si>
    <t xml:space="preserve">   - 2 fő mezőőr (4-4 órás foglalkoztatott)</t>
  </si>
  <si>
    <t>Polgármesteri keret</t>
  </si>
  <si>
    <t>2020.évi cafetéria alap X 1,345%</t>
  </si>
  <si>
    <t>Védőnői ellátás 431 800 Ftx12 hó</t>
  </si>
  <si>
    <t>részletes költségvetés</t>
  </si>
  <si>
    <t>Céltartalék</t>
  </si>
  <si>
    <t xml:space="preserve">Céltartalék felhasználás </t>
  </si>
  <si>
    <t>3. melléklet</t>
  </si>
  <si>
    <t xml:space="preserve">     4. melléklet</t>
  </si>
  <si>
    <t>5. melléklet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</si>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</sst>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_F_t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indexed="17"/>
      <name val="Times New Roman"/>
      <family val="1"/>
      <charset val="238"/>
    </font>
    <font>
      <sz val="10"/>
      <color indexed="17"/>
      <name val="Arial"/>
      <family val="2"/>
      <charset val="238"/>
    </font>
    <font>
      <sz val="12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17"/>
      <name val="Arial"/>
      <family val="2"/>
      <charset val="238"/>
    </font>
    <font>
      <sz val="12"/>
      <color indexed="17"/>
      <name val="Times New Roman"/>
      <family val="1"/>
      <charset val="238"/>
    </font>
    <font>
      <b/>
      <sz val="10"/>
      <color indexed="57"/>
      <name val="Arial"/>
      <family val="2"/>
      <charset val="238"/>
    </font>
    <font>
      <i/>
      <sz val="10"/>
      <color indexed="57"/>
      <name val="Arial"/>
      <family val="2"/>
      <charset val="238"/>
    </font>
    <font>
      <sz val="14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color indexed="57"/>
      <name val="Times New Roman"/>
      <family val="1"/>
      <charset val="238"/>
    </font>
    <font>
      <b/>
      <i/>
      <sz val="10"/>
      <color indexed="57"/>
      <name val="Arial"/>
      <family val="2"/>
      <charset val="238"/>
    </font>
    <font>
      <sz val="14"/>
      <color indexed="20"/>
      <name val="Arial"/>
      <family val="2"/>
      <charset val="238"/>
    </font>
    <font>
      <sz val="14"/>
      <color indexed="53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4"/>
      <color indexed="2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2"/>
      <color indexed="17"/>
      <name val="Arial"/>
      <family val="2"/>
      <charset val="238"/>
    </font>
    <font>
      <sz val="12"/>
      <color indexed="61"/>
      <name val="Arial"/>
      <family val="2"/>
      <charset val="238"/>
    </font>
    <font>
      <b/>
      <sz val="12"/>
      <color indexed="53"/>
      <name val="Arial"/>
      <family val="2"/>
      <charset val="238"/>
    </font>
    <font>
      <sz val="12"/>
      <color indexed="20"/>
      <name val="Arial"/>
      <family val="2"/>
      <charset val="238"/>
    </font>
    <font>
      <sz val="12"/>
      <color indexed="53"/>
      <name val="Arial"/>
      <family val="2"/>
      <charset val="238"/>
    </font>
    <font>
      <b/>
      <sz val="12"/>
      <color indexed="20"/>
      <name val="Arial"/>
      <family val="2"/>
      <charset val="238"/>
    </font>
    <font>
      <b/>
      <sz val="12"/>
      <color indexed="20"/>
      <name val="Times New Roman"/>
      <family val="1"/>
      <charset val="238"/>
    </font>
    <font>
      <i/>
      <sz val="11"/>
      <color indexed="5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indexed="57"/>
      <name val="Calibri"/>
      <family val="2"/>
      <charset val="238"/>
      <scheme val="minor"/>
    </font>
    <font>
      <sz val="11"/>
      <color indexed="57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indexed="61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1"/>
      <color indexed="57"/>
      <name val="Arial"/>
      <family val="2"/>
      <charset val="238"/>
    </font>
    <font>
      <b/>
      <sz val="11"/>
      <color indexed="6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6" fillId="0" borderId="0" xfId="0" applyFont="1"/>
    <xf numFmtId="3" fontId="6" fillId="0" borderId="0" xfId="0" applyNumberFormat="1" applyFont="1" applyBorder="1" applyAlignment="1">
      <alignment horizontal="right"/>
    </xf>
    <xf numFmtId="0" fontId="7" fillId="0" borderId="0" xfId="0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Border="1"/>
    <xf numFmtId="0" fontId="8" fillId="0" borderId="0" xfId="0" applyFont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3" fontId="6" fillId="0" borderId="0" xfId="0" applyNumberFormat="1" applyFont="1"/>
    <xf numFmtId="0" fontId="0" fillId="0" borderId="0" xfId="0" applyAlignment="1">
      <alignment vertical="top" wrapText="1"/>
    </xf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0" fontId="0" fillId="0" borderId="0" xfId="0" applyAlignment="1">
      <alignment horizontal="center" vertical="top" wrapText="1"/>
    </xf>
    <xf numFmtId="0" fontId="0" fillId="0" borderId="0" xfId="0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4" fillId="0" borderId="0" xfId="0" applyFont="1"/>
    <xf numFmtId="3" fontId="25" fillId="0" borderId="0" xfId="0" applyNumberFormat="1" applyFont="1" applyAlignment="1">
      <alignment horizontal="right"/>
    </xf>
    <xf numFmtId="0" fontId="26" fillId="0" borderId="0" xfId="0" applyFont="1"/>
    <xf numFmtId="3" fontId="27" fillId="0" borderId="0" xfId="0" applyNumberFormat="1" applyFont="1" applyAlignment="1">
      <alignment horizontal="right"/>
    </xf>
    <xf numFmtId="0" fontId="28" fillId="0" borderId="0" xfId="0" applyFont="1"/>
    <xf numFmtId="0" fontId="30" fillId="0" borderId="0" xfId="0" applyFont="1"/>
    <xf numFmtId="0" fontId="31" fillId="0" borderId="0" xfId="0" applyFont="1"/>
    <xf numFmtId="3" fontId="32" fillId="0" borderId="0" xfId="0" applyNumberFormat="1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29" fillId="0" borderId="0" xfId="0" applyFont="1"/>
    <xf numFmtId="0" fontId="34" fillId="0" borderId="0" xfId="0" applyFont="1"/>
    <xf numFmtId="0" fontId="35" fillId="0" borderId="0" xfId="0" applyFont="1"/>
    <xf numFmtId="0" fontId="37" fillId="0" borderId="0" xfId="0" applyFont="1"/>
    <xf numFmtId="3" fontId="38" fillId="0" borderId="0" xfId="0" applyNumberFormat="1" applyFont="1" applyAlignment="1">
      <alignment horizontal="righ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24" fillId="0" borderId="0" xfId="0" applyFont="1" applyBorder="1"/>
    <xf numFmtId="0" fontId="44" fillId="0" borderId="0" xfId="0" applyFont="1" applyBorder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3" fontId="52" fillId="0" borderId="0" xfId="0" applyNumberFormat="1" applyFont="1" applyBorder="1" applyAlignment="1">
      <alignment horizontal="right"/>
    </xf>
    <xf numFmtId="0" fontId="50" fillId="0" borderId="0" xfId="0" applyFont="1" applyAlignment="1">
      <alignment horizontal="center"/>
    </xf>
    <xf numFmtId="0" fontId="53" fillId="0" borderId="0" xfId="0" applyFont="1"/>
    <xf numFmtId="0" fontId="44" fillId="0" borderId="0" xfId="0" applyFont="1"/>
    <xf numFmtId="0" fontId="4" fillId="0" borderId="0" xfId="0" applyFont="1"/>
    <xf numFmtId="3" fontId="36" fillId="0" borderId="0" xfId="0" applyNumberFormat="1" applyFont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/>
    <xf numFmtId="0" fontId="39" fillId="0" borderId="0" xfId="0" applyFont="1" applyAlignment="1">
      <alignment vertical="top" wrapText="1"/>
    </xf>
    <xf numFmtId="0" fontId="51" fillId="0" borderId="0" xfId="0" applyFont="1" applyAlignment="1">
      <alignment vertical="center"/>
    </xf>
    <xf numFmtId="3" fontId="6" fillId="0" borderId="0" xfId="0" applyNumberFormat="1" applyFont="1" applyAlignment="1">
      <alignment vertical="top"/>
    </xf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Alignment="1">
      <alignment horizontal="center"/>
    </xf>
    <xf numFmtId="0" fontId="6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Border="1"/>
    <xf numFmtId="3" fontId="56" fillId="0" borderId="0" xfId="0" applyNumberFormat="1" applyFont="1" applyBorder="1" applyAlignment="1">
      <alignment horizontal="right"/>
    </xf>
    <xf numFmtId="0" fontId="57" fillId="0" borderId="0" xfId="0" applyFont="1"/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3" fontId="56" fillId="0" borderId="0" xfId="0" applyNumberFormat="1" applyFont="1" applyAlignment="1">
      <alignment horizontal="right"/>
    </xf>
    <xf numFmtId="0" fontId="56" fillId="0" borderId="0" xfId="0" applyFont="1" applyAlignment="1">
      <alignment horizontal="left"/>
    </xf>
    <xf numFmtId="0" fontId="56" fillId="0" borderId="0" xfId="0" applyFont="1" applyBorder="1" applyAlignment="1">
      <alignment horizontal="left"/>
    </xf>
    <xf numFmtId="0" fontId="57" fillId="0" borderId="7" xfId="0" applyFont="1" applyBorder="1" applyAlignment="1">
      <alignment horizontal="center" vertical="top" wrapText="1"/>
    </xf>
    <xf numFmtId="0" fontId="57" fillId="0" borderId="5" xfId="0" applyFont="1" applyBorder="1" applyAlignment="1">
      <alignment vertical="top" wrapText="1"/>
    </xf>
    <xf numFmtId="3" fontId="57" fillId="0" borderId="7" xfId="0" applyNumberFormat="1" applyFont="1" applyBorder="1" applyAlignment="1">
      <alignment horizontal="center" vertical="top" wrapText="1"/>
    </xf>
    <xf numFmtId="3" fontId="57" fillId="0" borderId="4" xfId="0" applyNumberFormat="1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/>
    </xf>
    <xf numFmtId="0" fontId="57" fillId="0" borderId="11" xfId="0" applyFont="1" applyBorder="1" applyAlignment="1">
      <alignment horizontal="left"/>
    </xf>
    <xf numFmtId="0" fontId="57" fillId="0" borderId="0" xfId="0" applyFont="1" applyBorder="1"/>
    <xf numFmtId="3" fontId="56" fillId="0" borderId="2" xfId="0" applyNumberFormat="1" applyFont="1" applyBorder="1" applyAlignment="1">
      <alignment horizontal="right"/>
    </xf>
    <xf numFmtId="3" fontId="56" fillId="0" borderId="12" xfId="0" applyNumberFormat="1" applyFont="1" applyBorder="1" applyAlignment="1">
      <alignment horizontal="right"/>
    </xf>
    <xf numFmtId="3" fontId="56" fillId="0" borderId="3" xfId="0" applyNumberFormat="1" applyFont="1" applyBorder="1" applyAlignment="1">
      <alignment horizontal="right"/>
    </xf>
    <xf numFmtId="0" fontId="57" fillId="0" borderId="2" xfId="0" applyFont="1" applyBorder="1" applyAlignment="1">
      <alignment horizontal="center"/>
    </xf>
    <xf numFmtId="0" fontId="58" fillId="0" borderId="3" xfId="0" applyFont="1" applyBorder="1" applyAlignment="1">
      <alignment horizontal="left"/>
    </xf>
    <xf numFmtId="0" fontId="58" fillId="0" borderId="0" xfId="0" applyFont="1" applyBorder="1"/>
    <xf numFmtId="3" fontId="58" fillId="0" borderId="2" xfId="0" applyNumberFormat="1" applyFont="1" applyBorder="1"/>
    <xf numFmtId="0" fontId="56" fillId="0" borderId="12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3" fontId="56" fillId="0" borderId="2" xfId="0" applyNumberFormat="1" applyFont="1" applyBorder="1" applyAlignment="1">
      <alignment horizontal="center"/>
    </xf>
    <xf numFmtId="3" fontId="57" fillId="0" borderId="2" xfId="0" applyNumberFormat="1" applyFont="1" applyBorder="1" applyAlignment="1">
      <alignment horizontal="right"/>
    </xf>
    <xf numFmtId="3" fontId="57" fillId="0" borderId="3" xfId="0" applyNumberFormat="1" applyFont="1" applyBorder="1" applyAlignment="1">
      <alignment horizontal="right"/>
    </xf>
    <xf numFmtId="0" fontId="56" fillId="0" borderId="2" xfId="0" applyFont="1" applyBorder="1" applyAlignment="1">
      <alignment horizontal="center" vertical="top"/>
    </xf>
    <xf numFmtId="0" fontId="56" fillId="0" borderId="6" xfId="0" applyFont="1" applyBorder="1" applyAlignment="1">
      <alignment horizontal="left" wrapText="1"/>
    </xf>
    <xf numFmtId="0" fontId="56" fillId="0" borderId="0" xfId="0" applyFont="1" applyBorder="1" applyAlignment="1">
      <alignment horizontal="left" wrapText="1"/>
    </xf>
    <xf numFmtId="0" fontId="56" fillId="0" borderId="0" xfId="0" applyFont="1" applyBorder="1" applyAlignment="1">
      <alignment horizontal="left" vertical="top" wrapText="1"/>
    </xf>
    <xf numFmtId="3" fontId="56" fillId="0" borderId="2" xfId="0" applyNumberFormat="1" applyFont="1" applyBorder="1" applyAlignment="1">
      <alignment horizontal="right" wrapText="1"/>
    </xf>
    <xf numFmtId="3" fontId="57" fillId="0" borderId="3" xfId="0" applyNumberFormat="1" applyFont="1" applyBorder="1" applyAlignment="1">
      <alignment horizontal="right" wrapText="1"/>
    </xf>
    <xf numFmtId="3" fontId="57" fillId="0" borderId="2" xfId="0" applyNumberFormat="1" applyFont="1" applyBorder="1" applyAlignment="1">
      <alignment horizontal="right" wrapText="1"/>
    </xf>
    <xf numFmtId="0" fontId="59" fillId="0" borderId="2" xfId="0" applyFont="1" applyBorder="1"/>
    <xf numFmtId="0" fontId="57" fillId="0" borderId="0" xfId="0" applyFont="1" applyBorder="1" applyAlignment="1">
      <alignment horizontal="left"/>
    </xf>
    <xf numFmtId="0" fontId="56" fillId="0" borderId="2" xfId="0" applyFont="1" applyBorder="1"/>
    <xf numFmtId="3" fontId="57" fillId="0" borderId="3" xfId="0" applyNumberFormat="1" applyFont="1" applyBorder="1"/>
    <xf numFmtId="0" fontId="58" fillId="0" borderId="0" xfId="0" applyFont="1" applyBorder="1" applyAlignment="1">
      <alignment horizontal="left"/>
    </xf>
    <xf numFmtId="0" fontId="54" fillId="0" borderId="0" xfId="0" applyFont="1" applyBorder="1"/>
    <xf numFmtId="0" fontId="57" fillId="0" borderId="6" xfId="0" applyFont="1" applyBorder="1" applyAlignment="1">
      <alignment horizontal="center"/>
    </xf>
    <xf numFmtId="0" fontId="57" fillId="0" borderId="6" xfId="0" applyFont="1" applyBorder="1"/>
    <xf numFmtId="0" fontId="57" fillId="0" borderId="3" xfId="0" applyFont="1" applyBorder="1"/>
    <xf numFmtId="3" fontId="57" fillId="0" borderId="2" xfId="0" applyNumberFormat="1" applyFont="1" applyBorder="1"/>
    <xf numFmtId="0" fontId="56" fillId="0" borderId="6" xfId="0" applyFont="1" applyBorder="1"/>
    <xf numFmtId="3" fontId="58" fillId="0" borderId="2" xfId="0" applyNumberFormat="1" applyFont="1" applyBorder="1" applyAlignment="1">
      <alignment horizontal="right"/>
    </xf>
    <xf numFmtId="0" fontId="60" fillId="0" borderId="0" xfId="0" applyFont="1" applyBorder="1"/>
    <xf numFmtId="0" fontId="57" fillId="0" borderId="2" xfId="0" applyFont="1" applyBorder="1"/>
    <xf numFmtId="0" fontId="59" fillId="0" borderId="0" xfId="0" applyFont="1" applyBorder="1"/>
    <xf numFmtId="0" fontId="58" fillId="0" borderId="2" xfId="0" applyFont="1" applyBorder="1"/>
    <xf numFmtId="3" fontId="59" fillId="0" borderId="2" xfId="0" applyNumberFormat="1" applyFont="1" applyBorder="1" applyAlignment="1">
      <alignment horizontal="right"/>
    </xf>
    <xf numFmtId="3" fontId="56" fillId="0" borderId="2" xfId="0" applyNumberFormat="1" applyFont="1" applyBorder="1"/>
    <xf numFmtId="3" fontId="56" fillId="0" borderId="3" xfId="0" applyNumberFormat="1" applyFont="1" applyBorder="1"/>
    <xf numFmtId="0" fontId="56" fillId="0" borderId="3" xfId="0" applyFont="1" applyBorder="1"/>
    <xf numFmtId="0" fontId="57" fillId="0" borderId="9" xfId="0" applyFont="1" applyBorder="1" applyAlignment="1">
      <alignment horizontal="center"/>
    </xf>
    <xf numFmtId="0" fontId="57" fillId="0" borderId="1" xfId="0" applyFont="1" applyBorder="1" applyAlignment="1">
      <alignment horizontal="left"/>
    </xf>
    <xf numFmtId="0" fontId="56" fillId="0" borderId="1" xfId="0" applyFont="1" applyBorder="1"/>
    <xf numFmtId="3" fontId="56" fillId="0" borderId="9" xfId="0" applyNumberFormat="1" applyFont="1" applyBorder="1" applyAlignment="1">
      <alignment horizontal="right"/>
    </xf>
    <xf numFmtId="3" fontId="57" fillId="0" borderId="8" xfId="0" applyNumberFormat="1" applyFont="1" applyBorder="1" applyAlignment="1">
      <alignment horizontal="right"/>
    </xf>
    <xf numFmtId="3" fontId="56" fillId="0" borderId="2" xfId="0" applyNumberFormat="1" applyFont="1" applyBorder="1" applyAlignment="1">
      <alignment horizontal="right" vertical="top" wrapText="1"/>
    </xf>
    <xf numFmtId="3" fontId="56" fillId="0" borderId="3" xfId="0" applyNumberFormat="1" applyFont="1" applyBorder="1" applyAlignment="1">
      <alignment horizontal="right" wrapText="1"/>
    </xf>
    <xf numFmtId="0" fontId="57" fillId="0" borderId="2" xfId="0" applyFont="1" applyBorder="1" applyAlignment="1">
      <alignment horizontal="center" vertical="top"/>
    </xf>
    <xf numFmtId="0" fontId="56" fillId="0" borderId="0" xfId="0" applyFont="1" applyBorder="1" applyAlignment="1">
      <alignment vertical="top"/>
    </xf>
    <xf numFmtId="0" fontId="57" fillId="0" borderId="0" xfId="0" applyFont="1" applyBorder="1" applyAlignment="1">
      <alignment horizontal="left" vertical="top" wrapText="1"/>
    </xf>
    <xf numFmtId="0" fontId="58" fillId="0" borderId="1" xfId="0" applyFont="1" applyBorder="1" applyAlignment="1">
      <alignment vertical="top"/>
    </xf>
    <xf numFmtId="0" fontId="58" fillId="0" borderId="1" xfId="0" applyFont="1" applyBorder="1"/>
    <xf numFmtId="0" fontId="59" fillId="0" borderId="9" xfId="0" applyFont="1" applyBorder="1"/>
    <xf numFmtId="3" fontId="58" fillId="0" borderId="9" xfId="0" applyNumberFormat="1" applyFont="1" applyBorder="1" applyAlignment="1">
      <alignment horizontal="right"/>
    </xf>
    <xf numFmtId="0" fontId="57" fillId="0" borderId="0" xfId="0" applyFont="1" applyBorder="1" applyAlignment="1">
      <alignment vertical="top"/>
    </xf>
    <xf numFmtId="3" fontId="57" fillId="0" borderId="12" xfId="0" applyNumberFormat="1" applyFont="1" applyBorder="1" applyAlignment="1">
      <alignment horizontal="right"/>
    </xf>
    <xf numFmtId="3" fontId="57" fillId="0" borderId="6" xfId="0" applyNumberFormat="1" applyFont="1" applyBorder="1" applyAlignment="1">
      <alignment horizontal="right"/>
    </xf>
    <xf numFmtId="0" fontId="56" fillId="0" borderId="0" xfId="0" applyFont="1" applyBorder="1" applyAlignment="1">
      <alignment horizontal="left"/>
    </xf>
    <xf numFmtId="3" fontId="58" fillId="0" borderId="0" xfId="0" applyNumberFormat="1" applyFont="1" applyBorder="1" applyAlignment="1">
      <alignment horizontal="right"/>
    </xf>
    <xf numFmtId="0" fontId="56" fillId="0" borderId="6" xfId="0" applyFont="1" applyBorder="1" applyAlignment="1">
      <alignment horizontal="center"/>
    </xf>
    <xf numFmtId="3" fontId="57" fillId="0" borderId="0" xfId="0" applyNumberFormat="1" applyFont="1" applyBorder="1" applyAlignment="1">
      <alignment horizontal="right"/>
    </xf>
    <xf numFmtId="0" fontId="58" fillId="0" borderId="0" xfId="0" applyFont="1" applyBorder="1" applyAlignment="1">
      <alignment vertical="top"/>
    </xf>
    <xf numFmtId="0" fontId="58" fillId="0" borderId="5" xfId="0" applyFont="1" applyBorder="1" applyAlignment="1">
      <alignment vertical="top" wrapText="1"/>
    </xf>
    <xf numFmtId="0" fontId="58" fillId="0" borderId="4" xfId="0" applyFont="1" applyBorder="1"/>
    <xf numFmtId="0" fontId="56" fillId="0" borderId="0" xfId="0" applyFont="1" applyBorder="1"/>
    <xf numFmtId="0" fontId="56" fillId="0" borderId="6" xfId="0" applyFont="1" applyBorder="1" applyAlignment="1"/>
    <xf numFmtId="6" fontId="57" fillId="0" borderId="0" xfId="0" applyNumberFormat="1" applyFont="1" applyBorder="1"/>
    <xf numFmtId="6" fontId="56" fillId="0" borderId="0" xfId="0" applyNumberFormat="1" applyFont="1" applyBorder="1"/>
    <xf numFmtId="0" fontId="56" fillId="0" borderId="15" xfId="0" applyFont="1" applyBorder="1"/>
    <xf numFmtId="6" fontId="56" fillId="0" borderId="22" xfId="0" applyNumberFormat="1" applyFont="1" applyBorder="1"/>
    <xf numFmtId="3" fontId="56" fillId="0" borderId="23" xfId="0" applyNumberFormat="1" applyFont="1" applyBorder="1" applyAlignment="1">
      <alignment horizontal="right"/>
    </xf>
    <xf numFmtId="0" fontId="57" fillId="0" borderId="6" xfId="0" applyFont="1" applyBorder="1" applyAlignment="1">
      <alignment horizontal="left"/>
    </xf>
    <xf numFmtId="3" fontId="60" fillId="0" borderId="3" xfId="0" applyNumberFormat="1" applyFont="1" applyBorder="1" applyAlignment="1">
      <alignment horizontal="right"/>
    </xf>
    <xf numFmtId="0" fontId="56" fillId="0" borderId="2" xfId="0" applyFont="1" applyBorder="1" applyAlignment="1">
      <alignment horizontal="center" vertical="top" wrapText="1"/>
    </xf>
    <xf numFmtId="0" fontId="56" fillId="0" borderId="0" xfId="0" applyFont="1" applyBorder="1" applyAlignment="1">
      <alignment vertical="top" wrapText="1"/>
    </xf>
    <xf numFmtId="3" fontId="56" fillId="0" borderId="3" xfId="0" applyNumberFormat="1" applyFont="1" applyBorder="1" applyAlignment="1">
      <alignment horizontal="right" vertical="top" wrapText="1"/>
    </xf>
    <xf numFmtId="3" fontId="54" fillId="0" borderId="3" xfId="0" applyNumberFormat="1" applyFont="1" applyBorder="1" applyAlignment="1">
      <alignment horizontal="right" vertical="top" wrapText="1"/>
    </xf>
    <xf numFmtId="0" fontId="57" fillId="0" borderId="2" xfId="0" applyFont="1" applyBorder="1" applyAlignment="1">
      <alignment horizontal="center" vertical="top" wrapText="1"/>
    </xf>
    <xf numFmtId="0" fontId="57" fillId="0" borderId="0" xfId="0" applyFont="1" applyBorder="1" applyAlignment="1">
      <alignment horizontal="left" vertical="top"/>
    </xf>
    <xf numFmtId="0" fontId="57" fillId="0" borderId="0" xfId="0" applyFont="1" applyBorder="1" applyAlignment="1">
      <alignment vertical="top" wrapText="1"/>
    </xf>
    <xf numFmtId="3" fontId="57" fillId="0" borderId="2" xfId="0" applyNumberFormat="1" applyFont="1" applyBorder="1" applyAlignment="1">
      <alignment horizontal="center" vertical="top" wrapText="1"/>
    </xf>
    <xf numFmtId="3" fontId="57" fillId="0" borderId="3" xfId="0" applyNumberFormat="1" applyFont="1" applyBorder="1" applyAlignment="1">
      <alignment horizontal="right" vertical="top" wrapText="1"/>
    </xf>
    <xf numFmtId="0" fontId="57" fillId="0" borderId="6" xfId="0" applyFont="1" applyBorder="1" applyAlignment="1">
      <alignment horizontal="center" vertical="top" wrapText="1"/>
    </xf>
    <xf numFmtId="0" fontId="57" fillId="0" borderId="6" xfId="0" applyFont="1" applyBorder="1" applyAlignment="1">
      <alignment vertical="top"/>
    </xf>
    <xf numFmtId="0" fontId="57" fillId="0" borderId="0" xfId="0" applyFont="1" applyBorder="1" applyAlignment="1"/>
    <xf numFmtId="3" fontId="54" fillId="0" borderId="3" xfId="0" applyNumberFormat="1" applyFont="1" applyBorder="1" applyAlignment="1">
      <alignment horizontal="right"/>
    </xf>
    <xf numFmtId="0" fontId="56" fillId="0" borderId="0" xfId="0" applyFont="1" applyBorder="1" applyAlignment="1"/>
    <xf numFmtId="0" fontId="57" fillId="0" borderId="10" xfId="0" applyFont="1" applyBorder="1" applyAlignment="1">
      <alignment horizontal="left"/>
    </xf>
    <xf numFmtId="0" fontId="56" fillId="0" borderId="10" xfId="0" applyFont="1" applyBorder="1" applyAlignment="1">
      <alignment horizontal="center" vertical="center"/>
    </xf>
    <xf numFmtId="0" fontId="56" fillId="0" borderId="10" xfId="0" applyFont="1" applyBorder="1"/>
    <xf numFmtId="0" fontId="56" fillId="0" borderId="13" xfId="0" applyFont="1" applyBorder="1"/>
    <xf numFmtId="3" fontId="56" fillId="0" borderId="12" xfId="0" applyNumberFormat="1" applyFont="1" applyBorder="1"/>
    <xf numFmtId="0" fontId="57" fillId="0" borderId="0" xfId="0" applyFont="1" applyBorder="1" applyAlignment="1">
      <alignment horizontal="left" vertical="center"/>
    </xf>
    <xf numFmtId="0" fontId="56" fillId="0" borderId="0" xfId="0" applyFont="1" applyBorder="1" applyAlignment="1">
      <alignment horizontal="left" vertical="center"/>
    </xf>
    <xf numFmtId="0" fontId="57" fillId="0" borderId="17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 vertical="top" wrapText="1"/>
    </xf>
    <xf numFmtId="0" fontId="57" fillId="0" borderId="1" xfId="0" applyFont="1" applyBorder="1"/>
    <xf numFmtId="3" fontId="57" fillId="0" borderId="9" xfId="0" applyNumberFormat="1" applyFont="1" applyBorder="1" applyAlignment="1">
      <alignment horizontal="right"/>
    </xf>
    <xf numFmtId="3" fontId="57" fillId="0" borderId="0" xfId="0" applyNumberFormat="1" applyFont="1" applyBorder="1"/>
    <xf numFmtId="0" fontId="57" fillId="0" borderId="28" xfId="0" applyFont="1" applyBorder="1"/>
    <xf numFmtId="3" fontId="58" fillId="0" borderId="0" xfId="0" applyNumberFormat="1" applyFont="1" applyBorder="1"/>
    <xf numFmtId="0" fontId="56" fillId="0" borderId="28" xfId="0" applyFont="1" applyBorder="1"/>
    <xf numFmtId="0" fontId="56" fillId="0" borderId="6" xfId="0" applyFont="1" applyBorder="1" applyAlignment="1">
      <alignment horizontal="left" vertical="top" wrapText="1"/>
    </xf>
    <xf numFmtId="0" fontId="56" fillId="0" borderId="0" xfId="0" applyFont="1" applyBorder="1" applyAlignment="1">
      <alignment wrapText="1"/>
    </xf>
    <xf numFmtId="0" fontId="29" fillId="0" borderId="3" xfId="0" applyFont="1" applyBorder="1"/>
    <xf numFmtId="0" fontId="55" fillId="2" borderId="3" xfId="0" applyFont="1" applyFill="1" applyBorder="1" applyAlignment="1">
      <alignment horizontal="center"/>
    </xf>
    <xf numFmtId="0" fontId="1" fillId="0" borderId="0" xfId="0" applyFont="1" applyBorder="1"/>
    <xf numFmtId="0" fontId="0" fillId="0" borderId="3" xfId="0" applyBorder="1"/>
    <xf numFmtId="0" fontId="56" fillId="0" borderId="3" xfId="0" applyFont="1" applyBorder="1" applyAlignment="1">
      <alignment horizontal="center"/>
    </xf>
    <xf numFmtId="3" fontId="57" fillId="0" borderId="8" xfId="0" applyNumberFormat="1" applyFont="1" applyBorder="1"/>
    <xf numFmtId="3" fontId="56" fillId="0" borderId="3" xfId="0" applyNumberFormat="1" applyFont="1" applyBorder="1" applyAlignment="1">
      <alignment horizontal="right" vertical="center"/>
    </xf>
    <xf numFmtId="3" fontId="54" fillId="0" borderId="3" xfId="0" applyNumberFormat="1" applyFont="1" applyBorder="1" applyAlignment="1">
      <alignment horizontal="right" vertical="center"/>
    </xf>
    <xf numFmtId="3" fontId="57" fillId="0" borderId="3" xfId="0" applyNumberFormat="1" applyFont="1" applyBorder="1" applyAlignment="1">
      <alignment horizontal="right" vertical="center"/>
    </xf>
    <xf numFmtId="3" fontId="60" fillId="0" borderId="3" xfId="0" applyNumberFormat="1" applyFont="1" applyBorder="1" applyAlignment="1">
      <alignment horizontal="right" vertical="center"/>
    </xf>
    <xf numFmtId="3" fontId="57" fillId="0" borderId="2" xfId="0" applyNumberFormat="1" applyFont="1" applyBorder="1" applyAlignment="1">
      <alignment vertical="center"/>
    </xf>
    <xf numFmtId="3" fontId="56" fillId="0" borderId="2" xfId="0" applyNumberFormat="1" applyFont="1" applyBorder="1" applyAlignment="1">
      <alignment vertical="center"/>
    </xf>
    <xf numFmtId="3" fontId="56" fillId="0" borderId="2" xfId="0" applyNumberFormat="1" applyFont="1" applyBorder="1" applyAlignment="1">
      <alignment horizontal="right" vertical="center"/>
    </xf>
    <xf numFmtId="3" fontId="56" fillId="0" borderId="2" xfId="0" applyNumberFormat="1" applyFont="1" applyBorder="1" applyAlignment="1">
      <alignment horizontal="right" vertical="top"/>
    </xf>
    <xf numFmtId="3" fontId="56" fillId="0" borderId="6" xfId="0" applyNumberFormat="1" applyFont="1" applyBorder="1" applyAlignment="1">
      <alignment horizontal="right"/>
    </xf>
    <xf numFmtId="3" fontId="57" fillId="0" borderId="1" xfId="0" applyNumberFormat="1" applyFont="1" applyBorder="1" applyAlignment="1"/>
    <xf numFmtId="3" fontId="57" fillId="0" borderId="1" xfId="0" applyNumberFormat="1" applyFont="1" applyBorder="1"/>
    <xf numFmtId="3" fontId="56" fillId="0" borderId="2" xfId="0" applyNumberFormat="1" applyFont="1" applyBorder="1" applyAlignment="1"/>
    <xf numFmtId="0" fontId="56" fillId="0" borderId="2" xfId="0" applyFont="1" applyBorder="1" applyAlignment="1">
      <alignment vertical="center"/>
    </xf>
    <xf numFmtId="0" fontId="57" fillId="0" borderId="2" xfId="0" applyFont="1" applyBorder="1" applyAlignment="1">
      <alignment horizontal="left"/>
    </xf>
    <xf numFmtId="0" fontId="57" fillId="0" borderId="2" xfId="0" applyFont="1" applyBorder="1" applyAlignment="1">
      <alignment vertical="center"/>
    </xf>
    <xf numFmtId="0" fontId="57" fillId="0" borderId="0" xfId="0" applyFont="1" applyAlignment="1">
      <alignment horizontal="left"/>
    </xf>
    <xf numFmtId="0" fontId="57" fillId="0" borderId="0" xfId="0" applyFont="1" applyBorder="1" applyAlignment="1">
      <alignment horizontal="left" wrapText="1"/>
    </xf>
    <xf numFmtId="0" fontId="57" fillId="0" borderId="5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 applyBorder="1" applyAlignment="1">
      <alignment vertical="top" wrapText="1"/>
    </xf>
    <xf numFmtId="0" fontId="57" fillId="0" borderId="0" xfId="0" applyFont="1" applyBorder="1" applyAlignment="1">
      <alignment vertical="top"/>
    </xf>
    <xf numFmtId="0" fontId="57" fillId="0" borderId="0" xfId="0" applyFont="1" applyBorder="1" applyAlignment="1">
      <alignment horizontal="left" vertical="top"/>
    </xf>
    <xf numFmtId="0" fontId="57" fillId="0" borderId="10" xfId="0" applyFont="1" applyBorder="1" applyAlignment="1">
      <alignment horizontal="center"/>
    </xf>
    <xf numFmtId="0" fontId="57" fillId="0" borderId="6" xfId="0" applyFont="1" applyBorder="1" applyAlignment="1">
      <alignment horizontal="center"/>
    </xf>
    <xf numFmtId="0" fontId="56" fillId="0" borderId="0" xfId="0" applyFont="1" applyBorder="1" applyAlignment="1">
      <alignment vertical="top" wrapText="1"/>
    </xf>
    <xf numFmtId="0" fontId="57" fillId="0" borderId="0" xfId="0" applyFont="1" applyBorder="1" applyAlignment="1">
      <alignment horizontal="left"/>
    </xf>
    <xf numFmtId="0" fontId="56" fillId="0" borderId="0" xfId="0" applyFont="1" applyAlignment="1">
      <alignment horizontal="center"/>
    </xf>
    <xf numFmtId="0" fontId="56" fillId="0" borderId="6" xfId="0" applyFont="1" applyBorder="1"/>
    <xf numFmtId="0" fontId="56" fillId="0" borderId="0" xfId="0" applyFont="1" applyBorder="1"/>
    <xf numFmtId="0" fontId="56" fillId="0" borderId="0" xfId="0" applyFont="1" applyBorder="1" applyAlignment="1"/>
    <xf numFmtId="0" fontId="6" fillId="0" borderId="0" xfId="0" applyFont="1" applyAlignment="1"/>
    <xf numFmtId="0" fontId="57" fillId="0" borderId="0" xfId="0" applyFont="1" applyAlignment="1">
      <alignment horizontal="right"/>
    </xf>
    <xf numFmtId="0" fontId="56" fillId="0" borderId="6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 vertical="top"/>
    </xf>
    <xf numFmtId="0" fontId="57" fillId="0" borderId="6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0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6" fillId="0" borderId="0" xfId="0" applyFont="1" applyBorder="1" applyAlignment="1">
      <alignment horizontal="left" wrapText="1"/>
    </xf>
    <xf numFmtId="0" fontId="56" fillId="0" borderId="6" xfId="0" applyFont="1" applyBorder="1"/>
    <xf numFmtId="0" fontId="56" fillId="0" borderId="0" xfId="0" applyFont="1" applyBorder="1"/>
    <xf numFmtId="0" fontId="57" fillId="0" borderId="8" xfId="0" applyFont="1" applyBorder="1" applyAlignment="1">
      <alignment horizontal="center"/>
    </xf>
    <xf numFmtId="0" fontId="56" fillId="0" borderId="0" xfId="0" applyFont="1" applyBorder="1" applyAlignment="1">
      <alignment horizontal="left" vertical="top" wrapText="1"/>
    </xf>
    <xf numFmtId="0" fontId="59" fillId="0" borderId="0" xfId="0" applyFont="1"/>
    <xf numFmtId="0" fontId="57" fillId="0" borderId="7" xfId="0" applyFont="1" applyBorder="1" applyAlignment="1">
      <alignment horizontal="center" vertical="top"/>
    </xf>
    <xf numFmtId="0" fontId="57" fillId="0" borderId="5" xfId="0" applyFont="1" applyBorder="1" applyAlignment="1">
      <alignment vertical="top"/>
    </xf>
    <xf numFmtId="0" fontId="57" fillId="0" borderId="5" xfId="0" applyFont="1" applyBorder="1"/>
    <xf numFmtId="3" fontId="56" fillId="0" borderId="10" xfId="0" applyNumberFormat="1" applyFont="1" applyBorder="1" applyAlignment="1">
      <alignment horizontal="right"/>
    </xf>
    <xf numFmtId="3" fontId="59" fillId="0" borderId="0" xfId="0" applyNumberFormat="1" applyFont="1"/>
    <xf numFmtId="3" fontId="57" fillId="0" borderId="0" xfId="0" applyNumberFormat="1" applyFont="1"/>
    <xf numFmtId="3" fontId="56" fillId="0" borderId="0" xfId="0" applyNumberFormat="1" applyFont="1"/>
    <xf numFmtId="164" fontId="56" fillId="0" borderId="0" xfId="0" applyNumberFormat="1" applyFont="1" applyBorder="1" applyAlignment="1">
      <alignment horizontal="right"/>
    </xf>
    <xf numFmtId="164" fontId="57" fillId="0" borderId="0" xfId="0" applyNumberFormat="1" applyFont="1" applyBorder="1" applyAlignment="1">
      <alignment horizontal="center"/>
    </xf>
    <xf numFmtId="0" fontId="56" fillId="0" borderId="14" xfId="0" applyFont="1" applyBorder="1"/>
    <xf numFmtId="164" fontId="56" fillId="0" borderId="0" xfId="0" applyNumberFormat="1" applyFont="1" applyBorder="1" applyAlignment="1">
      <alignment horizontal="center"/>
    </xf>
    <xf numFmtId="0" fontId="61" fillId="0" borderId="0" xfId="0" applyFont="1" applyBorder="1"/>
    <xf numFmtId="164" fontId="61" fillId="0" borderId="0" xfId="0" applyNumberFormat="1" applyFont="1" applyBorder="1" applyAlignment="1">
      <alignment horizontal="right"/>
    </xf>
    <xf numFmtId="164" fontId="61" fillId="0" borderId="0" xfId="0" applyNumberFormat="1" applyFont="1" applyBorder="1" applyAlignment="1">
      <alignment horizontal="center"/>
    </xf>
    <xf numFmtId="0" fontId="56" fillId="0" borderId="9" xfId="0" applyFont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/>
    <xf numFmtId="3" fontId="62" fillId="0" borderId="0" xfId="0" applyNumberFormat="1" applyFont="1"/>
    <xf numFmtId="3" fontId="57" fillId="0" borderId="18" xfId="0" applyNumberFormat="1" applyFont="1" applyBorder="1" applyAlignment="1">
      <alignment vertical="top" wrapText="1"/>
    </xf>
    <xf numFmtId="3" fontId="57" fillId="0" borderId="4" xfId="0" applyNumberFormat="1" applyFont="1" applyBorder="1" applyAlignment="1">
      <alignment vertical="top" wrapText="1"/>
    </xf>
    <xf numFmtId="3" fontId="56" fillId="0" borderId="21" xfId="0" applyNumberFormat="1" applyFont="1" applyBorder="1"/>
    <xf numFmtId="3" fontId="56" fillId="0" borderId="13" xfId="0" applyNumberFormat="1" applyFont="1" applyBorder="1"/>
    <xf numFmtId="3" fontId="56" fillId="0" borderId="20" xfId="0" applyNumberFormat="1" applyFont="1" applyBorder="1"/>
    <xf numFmtId="3" fontId="56" fillId="0" borderId="8" xfId="0" applyNumberFormat="1" applyFont="1" applyBorder="1"/>
    <xf numFmtId="3" fontId="56" fillId="0" borderId="19" xfId="0" applyNumberFormat="1" applyFont="1" applyBorder="1"/>
    <xf numFmtId="3" fontId="57" fillId="0" borderId="19" xfId="0" applyNumberFormat="1" applyFont="1" applyBorder="1"/>
    <xf numFmtId="3" fontId="57" fillId="0" borderId="20" xfId="0" applyNumberFormat="1" applyFont="1" applyBorder="1"/>
    <xf numFmtId="0" fontId="57" fillId="0" borderId="6" xfId="0" applyFont="1" applyBorder="1"/>
    <xf numFmtId="3" fontId="57" fillId="0" borderId="24" xfId="0" applyNumberFormat="1" applyFont="1" applyBorder="1"/>
    <xf numFmtId="3" fontId="57" fillId="0" borderId="19" xfId="0" applyNumberFormat="1" applyFont="1" applyBorder="1" applyAlignment="1"/>
    <xf numFmtId="3" fontId="57" fillId="0" borderId="2" xfId="0" applyNumberFormat="1" applyFont="1" applyBorder="1" applyAlignment="1"/>
    <xf numFmtId="3" fontId="63" fillId="0" borderId="3" xfId="0" applyNumberFormat="1" applyFont="1" applyBorder="1"/>
    <xf numFmtId="0" fontId="57" fillId="0" borderId="0" xfId="0" applyFont="1" applyBorder="1"/>
    <xf numFmtId="0" fontId="57" fillId="0" borderId="1" xfId="0" applyFont="1" applyBorder="1" applyAlignment="1"/>
    <xf numFmtId="3" fontId="57" fillId="0" borderId="20" xfId="0" applyNumberFormat="1" applyFont="1" applyBorder="1" applyAlignment="1"/>
    <xf numFmtId="3" fontId="57" fillId="0" borderId="8" xfId="0" applyNumberFormat="1" applyFont="1" applyBorder="1" applyAlignment="1"/>
    <xf numFmtId="3" fontId="56" fillId="0" borderId="13" xfId="0" applyNumberFormat="1" applyFont="1" applyBorder="1" applyAlignment="1"/>
    <xf numFmtId="3" fontId="56" fillId="0" borderId="3" xfId="0" applyNumberFormat="1" applyFont="1" applyBorder="1" applyAlignment="1"/>
    <xf numFmtId="0" fontId="57" fillId="0" borderId="26" xfId="0" applyFont="1" applyBorder="1"/>
    <xf numFmtId="164" fontId="57" fillId="0" borderId="27" xfId="0" applyNumberFormat="1" applyFont="1" applyBorder="1" applyAlignment="1">
      <alignment horizontal="right"/>
    </xf>
    <xf numFmtId="164" fontId="57" fillId="0" borderId="1" xfId="0" applyNumberFormat="1" applyFont="1" applyBorder="1" applyAlignment="1">
      <alignment horizontal="center"/>
    </xf>
    <xf numFmtId="3" fontId="58" fillId="0" borderId="0" xfId="0" applyNumberFormat="1" applyFont="1" applyBorder="1" applyAlignment="1"/>
    <xf numFmtId="0" fontId="57" fillId="0" borderId="0" xfId="0" applyFont="1" applyBorder="1" applyAlignment="1">
      <alignment horizontal="center"/>
    </xf>
    <xf numFmtId="0" fontId="56" fillId="0" borderId="0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6" fillId="0" borderId="0" xfId="0" applyFont="1" applyBorder="1"/>
    <xf numFmtId="0" fontId="57" fillId="0" borderId="13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57" fillId="0" borderId="0" xfId="0" applyFont="1" applyBorder="1"/>
    <xf numFmtId="49" fontId="57" fillId="0" borderId="0" xfId="0" applyNumberFormat="1" applyFont="1" applyBorder="1" applyAlignment="1">
      <alignment horizontal="left"/>
    </xf>
    <xf numFmtId="164" fontId="59" fillId="0" borderId="0" xfId="0" applyNumberFormat="1" applyFont="1" applyBorder="1" applyAlignment="1">
      <alignment horizontal="right"/>
    </xf>
    <xf numFmtId="164" fontId="58" fillId="0" borderId="0" xfId="0" applyNumberFormat="1" applyFont="1" applyBorder="1" applyAlignment="1">
      <alignment horizontal="center"/>
    </xf>
    <xf numFmtId="0" fontId="57" fillId="0" borderId="0" xfId="0" applyFont="1" applyBorder="1" applyAlignment="1">
      <alignment horizontal="right" vertical="top" wrapText="1"/>
    </xf>
    <xf numFmtId="0" fontId="56" fillId="0" borderId="0" xfId="0" applyFont="1" applyBorder="1" applyAlignment="1">
      <alignment horizontal="right"/>
    </xf>
    <xf numFmtId="0" fontId="4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/>
    </xf>
    <xf numFmtId="3" fontId="3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8" fillId="0" borderId="1" xfId="0" applyFont="1" applyBorder="1" applyAlignment="1">
      <alignment horizontal="left"/>
    </xf>
    <xf numFmtId="0" fontId="3" fillId="0" borderId="0" xfId="0" applyFont="1" applyBorder="1"/>
    <xf numFmtId="0" fontId="57" fillId="0" borderId="9" xfId="0" applyFont="1" applyBorder="1" applyAlignment="1">
      <alignment vertical="center"/>
    </xf>
    <xf numFmtId="3" fontId="57" fillId="0" borderId="9" xfId="0" applyNumberFormat="1" applyFont="1" applyBorder="1" applyAlignment="1">
      <alignment horizontal="right" vertical="center"/>
    </xf>
    <xf numFmtId="0" fontId="57" fillId="0" borderId="6" xfId="0" applyFont="1" applyBorder="1" applyAlignment="1">
      <alignment vertical="center"/>
    </xf>
    <xf numFmtId="3" fontId="57" fillId="0" borderId="2" xfId="0" applyNumberFormat="1" applyFont="1" applyBorder="1" applyAlignment="1">
      <alignment horizontal="right" vertical="center"/>
    </xf>
    <xf numFmtId="0" fontId="30" fillId="0" borderId="3" xfId="0" applyFont="1" applyBorder="1"/>
    <xf numFmtId="0" fontId="64" fillId="0" borderId="0" xfId="0" applyFont="1" applyAlignment="1">
      <alignment horizontal="center"/>
    </xf>
    <xf numFmtId="0" fontId="64" fillId="0" borderId="0" xfId="0" applyFont="1"/>
    <xf numFmtId="0" fontId="21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center"/>
    </xf>
    <xf numFmtId="0" fontId="66" fillId="0" borderId="0" xfId="0" applyFont="1"/>
    <xf numFmtId="0" fontId="67" fillId="0" borderId="0" xfId="0" applyFont="1" applyAlignment="1">
      <alignment horizontal="center"/>
    </xf>
    <xf numFmtId="0" fontId="67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69" fillId="0" borderId="0" xfId="0" applyFont="1" applyAlignment="1">
      <alignment horizontal="center"/>
    </xf>
    <xf numFmtId="0" fontId="69" fillId="0" borderId="0" xfId="0" applyFont="1"/>
    <xf numFmtId="3" fontId="57" fillId="0" borderId="1" xfId="0" applyNumberFormat="1" applyFont="1" applyBorder="1" applyAlignment="1">
      <alignment horizontal="center" vertical="top" wrapText="1"/>
    </xf>
    <xf numFmtId="0" fontId="57" fillId="0" borderId="1" xfId="0" applyFont="1" applyBorder="1" applyAlignment="1">
      <alignment horizontal="center" vertical="top" wrapText="1"/>
    </xf>
    <xf numFmtId="164" fontId="56" fillId="0" borderId="2" xfId="0" applyNumberFormat="1" applyFont="1" applyBorder="1" applyAlignment="1">
      <alignment horizontal="right" vertical="top" wrapText="1"/>
    </xf>
    <xf numFmtId="0" fontId="30" fillId="0" borderId="0" xfId="0" applyFont="1" applyBorder="1"/>
    <xf numFmtId="164" fontId="57" fillId="0" borderId="7" xfId="0" applyNumberFormat="1" applyFont="1" applyBorder="1" applyAlignment="1">
      <alignment horizontal="center" vertical="top" wrapText="1"/>
    </xf>
    <xf numFmtId="164" fontId="56" fillId="0" borderId="3" xfId="0" applyNumberFormat="1" applyFont="1" applyBorder="1" applyAlignment="1">
      <alignment horizontal="center"/>
    </xf>
    <xf numFmtId="164" fontId="57" fillId="0" borderId="12" xfId="0" applyNumberFormat="1" applyFont="1" applyBorder="1" applyAlignment="1">
      <alignment horizontal="center"/>
    </xf>
    <xf numFmtId="164" fontId="57" fillId="0" borderId="2" xfId="0" applyNumberFormat="1" applyFont="1" applyBorder="1" applyAlignment="1">
      <alignment horizontal="center"/>
    </xf>
    <xf numFmtId="164" fontId="57" fillId="0" borderId="2" xfId="0" applyNumberFormat="1" applyFont="1" applyBorder="1" applyAlignment="1">
      <alignment horizontal="center" vertical="top"/>
    </xf>
    <xf numFmtId="164" fontId="56" fillId="0" borderId="2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center"/>
    </xf>
    <xf numFmtId="164" fontId="57" fillId="0" borderId="9" xfId="0" applyNumberFormat="1" applyFont="1" applyBorder="1" applyAlignment="1">
      <alignment horizontal="center"/>
    </xf>
    <xf numFmtId="164" fontId="57" fillId="0" borderId="12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 vertical="top"/>
    </xf>
    <xf numFmtId="0" fontId="57" fillId="0" borderId="2" xfId="0" applyFont="1" applyBorder="1" applyAlignment="1">
      <alignment horizontal="right"/>
    </xf>
    <xf numFmtId="164" fontId="54" fillId="0" borderId="2" xfId="0" applyNumberFormat="1" applyFont="1" applyBorder="1" applyAlignment="1">
      <alignment horizontal="right"/>
    </xf>
    <xf numFmtId="164" fontId="56" fillId="0" borderId="9" xfId="0" applyNumberFormat="1" applyFont="1" applyBorder="1" applyAlignment="1">
      <alignment horizontal="right"/>
    </xf>
    <xf numFmtId="0" fontId="54" fillId="0" borderId="2" xfId="0" applyFont="1" applyBorder="1"/>
    <xf numFmtId="0" fontId="56" fillId="0" borderId="9" xfId="0" applyFont="1" applyBorder="1"/>
    <xf numFmtId="0" fontId="56" fillId="0" borderId="3" xfId="0" applyFont="1" applyBorder="1" applyAlignment="1">
      <alignment vertical="top" wrapText="1"/>
    </xf>
    <xf numFmtId="164" fontId="56" fillId="0" borderId="6" xfId="0" applyNumberFormat="1" applyFont="1" applyBorder="1" applyAlignment="1">
      <alignment horizontal="right"/>
    </xf>
    <xf numFmtId="164" fontId="56" fillId="0" borderId="9" xfId="0" applyNumberFormat="1" applyFont="1" applyBorder="1" applyAlignment="1">
      <alignment horizontal="center"/>
    </xf>
    <xf numFmtId="0" fontId="45" fillId="0" borderId="0" xfId="0" applyFont="1" applyBorder="1"/>
    <xf numFmtId="0" fontId="56" fillId="0" borderId="0" xfId="0" applyFont="1" applyBorder="1" applyAlignment="1">
      <alignment horizontal="left"/>
    </xf>
    <xf numFmtId="0" fontId="56" fillId="0" borderId="0" xfId="0" applyFont="1" applyBorder="1"/>
    <xf numFmtId="0" fontId="56" fillId="0" borderId="0" xfId="0" applyFont="1" applyBorder="1" applyAlignment="1">
      <alignment horizontal="left"/>
    </xf>
    <xf numFmtId="0" fontId="56" fillId="0" borderId="0" xfId="0" applyFont="1" applyBorder="1"/>
    <xf numFmtId="0" fontId="9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6" fillId="0" borderId="6" xfId="0" applyFont="1" applyBorder="1"/>
    <xf numFmtId="0" fontId="56" fillId="0" borderId="0" xfId="0" applyFont="1" applyBorder="1"/>
    <xf numFmtId="0" fontId="56" fillId="0" borderId="0" xfId="0" applyFont="1" applyBorder="1" applyAlignment="1">
      <alignment horizontal="left" vertical="top"/>
    </xf>
    <xf numFmtId="0" fontId="56" fillId="0" borderId="0" xfId="0" applyFont="1" applyBorder="1" applyAlignment="1">
      <alignment horizontal="left"/>
    </xf>
    <xf numFmtId="0" fontId="57" fillId="0" borderId="0" xfId="0" applyFont="1" applyBorder="1" applyAlignment="1">
      <alignment horizontal="left"/>
    </xf>
    <xf numFmtId="0" fontId="57" fillId="0" borderId="0" xfId="0" applyFont="1" applyBorder="1" applyAlignment="1">
      <alignment horizontal="left" wrapText="1"/>
    </xf>
    <xf numFmtId="0" fontId="57" fillId="0" borderId="11" xfId="0" applyFont="1" applyBorder="1" applyAlignment="1">
      <alignment horizontal="center"/>
    </xf>
    <xf numFmtId="0" fontId="57" fillId="0" borderId="10" xfId="0" applyFont="1" applyBorder="1" applyAlignment="1">
      <alignment horizontal="center"/>
    </xf>
    <xf numFmtId="0" fontId="57" fillId="0" borderId="17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6" fillId="0" borderId="6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7" fillId="0" borderId="16" xfId="0" applyFont="1" applyBorder="1" applyAlignment="1">
      <alignment horizontal="center"/>
    </xf>
    <xf numFmtId="0" fontId="57" fillId="0" borderId="0" xfId="0" applyFont="1" applyBorder="1" applyAlignment="1">
      <alignment horizontal="right"/>
    </xf>
    <xf numFmtId="0" fontId="57" fillId="0" borderId="0" xfId="0" applyFont="1" applyBorder="1" applyAlignment="1">
      <alignment horizontal="center"/>
    </xf>
    <xf numFmtId="0" fontId="58" fillId="0" borderId="0" xfId="0" applyFont="1" applyBorder="1" applyAlignment="1">
      <alignment horizontal="right"/>
    </xf>
    <xf numFmtId="0" fontId="57" fillId="0" borderId="0" xfId="0" applyFont="1" applyAlignment="1">
      <alignment horizontal="right"/>
    </xf>
    <xf numFmtId="0" fontId="57" fillId="0" borderId="0" xfId="0" applyFont="1" applyAlignment="1">
      <alignment horizontal="center" vertical="center"/>
    </xf>
    <xf numFmtId="0" fontId="56" fillId="0" borderId="6" xfId="0" applyFont="1" applyBorder="1" applyAlignment="1">
      <alignment vertical="top" wrapText="1"/>
    </xf>
    <xf numFmtId="0" fontId="56" fillId="0" borderId="0" xfId="0" applyFont="1" applyBorder="1" applyAlignment="1">
      <alignment vertical="top" wrapText="1"/>
    </xf>
    <xf numFmtId="0" fontId="56" fillId="0" borderId="6" xfId="0" applyFont="1" applyBorder="1" applyAlignment="1">
      <alignment horizontal="left" vertical="top" wrapText="1"/>
    </xf>
    <xf numFmtId="0" fontId="56" fillId="0" borderId="0" xfId="0" applyFont="1" applyBorder="1" applyAlignment="1">
      <alignment horizontal="left" vertical="top" wrapText="1"/>
    </xf>
    <xf numFmtId="0" fontId="57" fillId="0" borderId="6" xfId="0" applyFont="1" applyBorder="1" applyAlignment="1">
      <alignment horizontal="left" vertical="top"/>
    </xf>
    <xf numFmtId="0" fontId="57" fillId="0" borderId="0" xfId="0" applyFont="1" applyBorder="1" applyAlignment="1">
      <alignment horizontal="left" vertical="top"/>
    </xf>
    <xf numFmtId="0" fontId="57" fillId="0" borderId="16" xfId="0" applyFont="1" applyBorder="1" applyAlignment="1">
      <alignment horizontal="center" vertical="top"/>
    </xf>
    <xf numFmtId="0" fontId="57" fillId="0" borderId="5" xfId="0" applyFont="1" applyBorder="1" applyAlignment="1">
      <alignment horizontal="center" vertical="top"/>
    </xf>
    <xf numFmtId="0" fontId="57" fillId="0" borderId="4" xfId="0" applyFont="1" applyBorder="1" applyAlignment="1">
      <alignment horizontal="center" vertical="top"/>
    </xf>
    <xf numFmtId="0" fontId="57" fillId="0" borderId="6" xfId="0" applyFont="1" applyBorder="1" applyAlignment="1">
      <alignment horizontal="center"/>
    </xf>
    <xf numFmtId="3" fontId="57" fillId="0" borderId="0" xfId="0" applyNumberFormat="1" applyFont="1" applyBorder="1" applyAlignment="1">
      <alignment horizontal="center"/>
    </xf>
    <xf numFmtId="0" fontId="57" fillId="0" borderId="11" xfId="0" applyFont="1" applyBorder="1" applyAlignment="1">
      <alignment horizontal="center" vertical="top"/>
    </xf>
    <xf numFmtId="0" fontId="57" fillId="0" borderId="10" xfId="0" applyFont="1" applyBorder="1" applyAlignment="1">
      <alignment horizontal="center" vertical="top"/>
    </xf>
    <xf numFmtId="0" fontId="58" fillId="0" borderId="0" xfId="0" applyFont="1" applyBorder="1" applyAlignment="1">
      <alignment horizontal="center"/>
    </xf>
    <xf numFmtId="0" fontId="57" fillId="0" borderId="11" xfId="0" applyFont="1" applyBorder="1" applyAlignment="1">
      <alignment horizontal="left"/>
    </xf>
    <xf numFmtId="0" fontId="57" fillId="0" borderId="10" xfId="0" applyFont="1" applyBorder="1" applyAlignment="1">
      <alignment horizontal="left"/>
    </xf>
    <xf numFmtId="0" fontId="57" fillId="0" borderId="6" xfId="0" applyFont="1" applyBorder="1" applyAlignment="1">
      <alignment vertical="top" wrapText="1"/>
    </xf>
    <xf numFmtId="0" fontId="57" fillId="0" borderId="0" xfId="0" applyFont="1" applyBorder="1" applyAlignment="1">
      <alignment vertical="top" wrapText="1"/>
    </xf>
    <xf numFmtId="0" fontId="57" fillId="0" borderId="6" xfId="0" applyFont="1" applyBorder="1" applyAlignment="1">
      <alignment vertical="top"/>
    </xf>
    <xf numFmtId="0" fontId="57" fillId="0" borderId="0" xfId="0" applyFont="1" applyBorder="1" applyAlignment="1">
      <alignment vertical="top"/>
    </xf>
    <xf numFmtId="0" fontId="56" fillId="0" borderId="0" xfId="0" applyFont="1" applyBorder="1" applyAlignment="1"/>
    <xf numFmtId="0" fontId="6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8" xfId="0" applyFont="1" applyBorder="1" applyAlignment="1">
      <alignment horizontal="center"/>
    </xf>
    <xf numFmtId="0" fontId="56" fillId="0" borderId="6" xfId="0" applyFont="1" applyBorder="1" applyAlignment="1">
      <alignment horizontal="left" wrapText="1"/>
    </xf>
    <xf numFmtId="0" fontId="56" fillId="0" borderId="0" xfId="0" applyFont="1" applyBorder="1" applyAlignment="1">
      <alignment horizontal="left" wrapText="1"/>
    </xf>
    <xf numFmtId="0" fontId="56" fillId="0" borderId="6" xfId="0" applyFont="1" applyBorder="1" applyAlignment="1">
      <alignment horizontal="left" vertical="top"/>
    </xf>
    <xf numFmtId="0" fontId="58" fillId="0" borderId="0" xfId="0" applyFont="1" applyAlignment="1">
      <alignment horizontal="right"/>
    </xf>
    <xf numFmtId="0" fontId="56" fillId="0" borderId="0" xfId="0" applyFont="1" applyAlignment="1">
      <alignment horizontal="left"/>
    </xf>
    <xf numFmtId="0" fontId="57" fillId="0" borderId="6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left"/>
    </xf>
    <xf numFmtId="0" fontId="56" fillId="0" borderId="3" xfId="0" applyFont="1" applyBorder="1" applyAlignment="1">
      <alignment horizontal="left"/>
    </xf>
    <xf numFmtId="0" fontId="56" fillId="0" borderId="6" xfId="0" applyFont="1" applyBorder="1" applyAlignment="1"/>
    <xf numFmtId="0" fontId="56" fillId="0" borderId="3" xfId="0" applyFont="1" applyBorder="1" applyAlignment="1"/>
    <xf numFmtId="0" fontId="56" fillId="0" borderId="0" xfId="0" applyFont="1" applyAlignment="1"/>
    <xf numFmtId="3" fontId="6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56" fillId="0" borderId="3" xfId="0" applyFont="1" applyBorder="1" applyAlignment="1">
      <alignment horizontal="left" vertical="top"/>
    </xf>
    <xf numFmtId="0" fontId="57" fillId="0" borderId="16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center" vertical="top" wrapText="1"/>
    </xf>
    <xf numFmtId="0" fontId="57" fillId="0" borderId="4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left"/>
    </xf>
    <xf numFmtId="0" fontId="57" fillId="0" borderId="3" xfId="0" applyFont="1" applyBorder="1" applyAlignment="1">
      <alignment horizontal="center"/>
    </xf>
    <xf numFmtId="49" fontId="57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left"/>
    </xf>
    <xf numFmtId="0" fontId="57" fillId="0" borderId="15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164" fontId="56" fillId="0" borderId="0" xfId="0" applyNumberFormat="1" applyFont="1" applyBorder="1" applyAlignment="1">
      <alignment horizontal="right"/>
    </xf>
    <xf numFmtId="164" fontId="57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6" fillId="0" borderId="25" xfId="0" applyFont="1" applyBorder="1" applyAlignment="1">
      <alignment horizontal="left"/>
    </xf>
    <xf numFmtId="0" fontId="57" fillId="0" borderId="6" xfId="0" applyFont="1" applyBorder="1"/>
    <xf numFmtId="0" fontId="57" fillId="0" borderId="25" xfId="0" applyFont="1" applyBorder="1" applyAlignment="1">
      <alignment horizontal="left"/>
    </xf>
    <xf numFmtId="0" fontId="56" fillId="0" borderId="11" xfId="0" applyFont="1" applyBorder="1" applyAlignment="1">
      <alignment horizontal="left"/>
    </xf>
    <xf numFmtId="0" fontId="56" fillId="0" borderId="10" xfId="0" applyFont="1" applyBorder="1" applyAlignment="1">
      <alignment horizontal="left"/>
    </xf>
    <xf numFmtId="0" fontId="57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0"/>
  <sheetViews>
    <sheetView workbookViewId="0">
      <selection activeCell="G1" sqref="G1:H1"/>
    </sheetView>
  </sheetViews>
  <sheetFormatPr defaultRowHeight="15" x14ac:dyDescent="0.25"/>
  <cols>
    <col min="1" max="1" width="7.85546875" style="88" customWidth="1"/>
    <col min="2" max="2" width="0.42578125" style="11" customWidth="1"/>
    <col min="3" max="3" width="50.140625" style="11" customWidth="1"/>
    <col min="4" max="4" width="21.5703125" style="11" hidden="1" customWidth="1"/>
    <col min="5" max="5" width="4.85546875" style="11" hidden="1" customWidth="1"/>
    <col min="6" max="6" width="6.28515625" style="11" hidden="1" customWidth="1"/>
    <col min="7" max="7" width="14.5703125" style="81" customWidth="1"/>
    <col min="8" max="8" width="12.85546875" style="11" customWidth="1"/>
    <col min="9" max="9" width="8.85546875" style="4"/>
  </cols>
  <sheetData>
    <row r="1" spans="1:8" ht="15.75" x14ac:dyDescent="0.25">
      <c r="A1" s="90"/>
      <c r="B1" s="91"/>
      <c r="C1" s="91"/>
      <c r="D1" s="91"/>
      <c r="E1" s="92" t="s">
        <v>93</v>
      </c>
      <c r="F1" s="93" t="s">
        <v>45</v>
      </c>
      <c r="G1" s="446" t="s">
        <v>523</v>
      </c>
      <c r="H1" s="446"/>
    </row>
    <row r="2" spans="1:8" x14ac:dyDescent="0.25">
      <c r="A2" s="90"/>
      <c r="B2" s="91"/>
      <c r="C2" s="91"/>
      <c r="D2" s="91"/>
      <c r="E2" s="91"/>
      <c r="F2" s="94"/>
      <c r="G2" s="95"/>
      <c r="H2" s="94"/>
    </row>
    <row r="3" spans="1:8" x14ac:dyDescent="0.25">
      <c r="A3" s="90"/>
      <c r="B3" s="91"/>
      <c r="C3" s="91"/>
      <c r="D3" s="91"/>
      <c r="E3" s="91"/>
      <c r="F3" s="91"/>
      <c r="G3" s="92"/>
      <c r="H3" s="91"/>
    </row>
    <row r="4" spans="1:8" x14ac:dyDescent="0.25">
      <c r="A4" s="90"/>
      <c r="B4" s="91"/>
      <c r="C4" s="91"/>
      <c r="D4" s="91"/>
      <c r="E4" s="91"/>
      <c r="F4" s="91"/>
      <c r="G4" s="92"/>
      <c r="H4" s="91"/>
    </row>
    <row r="5" spans="1:8" x14ac:dyDescent="0.25">
      <c r="A5" s="90"/>
      <c r="B5" s="91"/>
      <c r="C5" s="91"/>
      <c r="D5" s="91"/>
      <c r="E5" s="91"/>
      <c r="F5" s="91"/>
      <c r="G5" s="92"/>
      <c r="H5" s="91"/>
    </row>
    <row r="6" spans="1:8" x14ac:dyDescent="0.25">
      <c r="A6" s="90"/>
      <c r="B6" s="91"/>
      <c r="C6" s="91"/>
      <c r="D6" s="91"/>
      <c r="E6" s="91"/>
      <c r="F6" s="91"/>
      <c r="G6" s="92"/>
      <c r="H6" s="91"/>
    </row>
    <row r="7" spans="1:8" x14ac:dyDescent="0.25">
      <c r="A7" s="90"/>
      <c r="B7" s="91"/>
      <c r="C7" s="91"/>
      <c r="D7" s="91"/>
      <c r="E7" s="91"/>
      <c r="F7" s="91"/>
      <c r="G7" s="92"/>
      <c r="H7" s="91"/>
    </row>
    <row r="8" spans="1:8" x14ac:dyDescent="0.25">
      <c r="A8" s="90"/>
      <c r="B8" s="91"/>
      <c r="C8" s="91"/>
      <c r="D8" s="91"/>
      <c r="E8" s="91"/>
      <c r="F8" s="91"/>
      <c r="G8" s="92"/>
      <c r="H8" s="91"/>
    </row>
    <row r="9" spans="1:8" x14ac:dyDescent="0.25">
      <c r="A9" s="90"/>
      <c r="B9" s="91"/>
      <c r="C9" s="91"/>
      <c r="D9" s="96"/>
      <c r="E9" s="91"/>
      <c r="F9" s="91"/>
      <c r="G9" s="93"/>
      <c r="H9" s="97"/>
    </row>
    <row r="10" spans="1:8" x14ac:dyDescent="0.25">
      <c r="A10" s="90"/>
      <c r="B10" s="91"/>
      <c r="C10" s="91"/>
      <c r="D10" s="96"/>
      <c r="E10" s="91"/>
      <c r="F10" s="91"/>
      <c r="G10" s="93"/>
      <c r="H10" s="97"/>
    </row>
    <row r="11" spans="1:8" x14ac:dyDescent="0.25">
      <c r="A11" s="90"/>
      <c r="B11" s="91"/>
      <c r="C11" s="91"/>
      <c r="D11" s="96"/>
      <c r="E11" s="91"/>
      <c r="F11" s="91"/>
      <c r="G11" s="93"/>
      <c r="H11" s="97"/>
    </row>
    <row r="12" spans="1:8" x14ac:dyDescent="0.25">
      <c r="A12" s="90"/>
      <c r="B12" s="91"/>
      <c r="C12" s="91"/>
      <c r="D12" s="96"/>
      <c r="E12" s="91"/>
      <c r="F12" s="91"/>
      <c r="G12" s="93"/>
      <c r="H12" s="97"/>
    </row>
    <row r="13" spans="1:8" x14ac:dyDescent="0.25">
      <c r="A13" s="90"/>
      <c r="B13" s="91"/>
      <c r="C13" s="91"/>
      <c r="D13" s="96"/>
      <c r="E13" s="91"/>
      <c r="F13" s="91"/>
      <c r="G13" s="93"/>
      <c r="H13" s="97"/>
    </row>
    <row r="14" spans="1:8" x14ac:dyDescent="0.25">
      <c r="A14" s="90"/>
      <c r="B14" s="91"/>
      <c r="C14" s="91"/>
      <c r="D14" s="96"/>
      <c r="E14" s="91"/>
      <c r="F14" s="91"/>
      <c r="G14" s="93"/>
      <c r="H14" s="97"/>
    </row>
    <row r="15" spans="1:8" x14ac:dyDescent="0.25">
      <c r="A15" s="90"/>
      <c r="B15" s="91"/>
      <c r="C15" s="91"/>
      <c r="D15" s="96"/>
      <c r="E15" s="91"/>
      <c r="F15" s="91"/>
      <c r="G15" s="93"/>
      <c r="H15" s="97"/>
    </row>
    <row r="16" spans="1:8" ht="13.15" customHeight="1" x14ac:dyDescent="0.2">
      <c r="A16" s="446" t="s">
        <v>69</v>
      </c>
      <c r="B16" s="446"/>
      <c r="C16" s="446"/>
      <c r="D16" s="446"/>
      <c r="E16" s="446"/>
      <c r="F16" s="446"/>
      <c r="G16" s="446"/>
      <c r="H16" s="446"/>
    </row>
    <row r="17" spans="1:8" ht="13.15" customHeight="1" x14ac:dyDescent="0.2">
      <c r="A17" s="446"/>
      <c r="B17" s="446"/>
      <c r="C17" s="446"/>
      <c r="D17" s="446"/>
      <c r="E17" s="446"/>
      <c r="F17" s="446"/>
      <c r="G17" s="446"/>
      <c r="H17" s="446"/>
    </row>
    <row r="18" spans="1:8" ht="13.15" customHeight="1" x14ac:dyDescent="0.2">
      <c r="A18" s="446"/>
      <c r="B18" s="446"/>
      <c r="C18" s="446"/>
      <c r="D18" s="446"/>
      <c r="E18" s="446"/>
      <c r="F18" s="446"/>
      <c r="G18" s="446"/>
      <c r="H18" s="446"/>
    </row>
    <row r="19" spans="1:8" ht="15.75" x14ac:dyDescent="0.25">
      <c r="A19" s="446"/>
      <c r="B19" s="446"/>
      <c r="C19" s="446"/>
      <c r="D19" s="446"/>
      <c r="E19" s="446"/>
      <c r="F19" s="446"/>
      <c r="G19" s="446"/>
      <c r="H19" s="446"/>
    </row>
    <row r="20" spans="1:8" ht="13.15" customHeight="1" x14ac:dyDescent="0.2">
      <c r="A20" s="446" t="s">
        <v>520</v>
      </c>
      <c r="B20" s="446"/>
      <c r="C20" s="446"/>
      <c r="D20" s="446"/>
      <c r="E20" s="446"/>
      <c r="F20" s="446"/>
      <c r="G20" s="446"/>
      <c r="H20" s="446"/>
    </row>
    <row r="21" spans="1:8" ht="13.15" customHeight="1" x14ac:dyDescent="0.2">
      <c r="A21" s="446"/>
      <c r="B21" s="446"/>
      <c r="C21" s="446"/>
      <c r="D21" s="446"/>
      <c r="E21" s="446"/>
      <c r="F21" s="446"/>
      <c r="G21" s="446"/>
      <c r="H21" s="446"/>
    </row>
    <row r="22" spans="1:8" ht="15.75" x14ac:dyDescent="0.25">
      <c r="A22" s="446"/>
      <c r="B22" s="446"/>
      <c r="C22" s="446"/>
      <c r="D22" s="446"/>
      <c r="E22" s="446"/>
      <c r="F22" s="446"/>
      <c r="G22" s="446"/>
      <c r="H22" s="446"/>
    </row>
    <row r="23" spans="1:8" ht="13.15" customHeight="1" x14ac:dyDescent="0.2">
      <c r="A23" s="446" t="s">
        <v>382</v>
      </c>
      <c r="B23" s="446"/>
      <c r="C23" s="446"/>
      <c r="D23" s="446"/>
      <c r="E23" s="446"/>
      <c r="F23" s="446"/>
      <c r="G23" s="446"/>
      <c r="H23" s="446"/>
    </row>
    <row r="24" spans="1:8" ht="13.15" customHeight="1" x14ac:dyDescent="0.2">
      <c r="A24" s="446"/>
      <c r="B24" s="446"/>
      <c r="C24" s="446"/>
      <c r="D24" s="446"/>
      <c r="E24" s="446"/>
      <c r="F24" s="446"/>
      <c r="G24" s="446"/>
      <c r="H24" s="446"/>
    </row>
    <row r="25" spans="1:8" x14ac:dyDescent="0.25">
      <c r="A25" s="90"/>
      <c r="B25" s="98"/>
      <c r="C25" s="98"/>
      <c r="D25" s="98"/>
      <c r="E25" s="98"/>
      <c r="F25" s="98"/>
      <c r="G25" s="99"/>
      <c r="H25" s="98"/>
    </row>
    <row r="26" spans="1:8" x14ac:dyDescent="0.25">
      <c r="A26" s="90"/>
      <c r="B26" s="91"/>
      <c r="C26" s="91"/>
      <c r="D26" s="91"/>
      <c r="E26" s="91"/>
      <c r="F26" s="91"/>
      <c r="G26" s="92"/>
      <c r="H26" s="91"/>
    </row>
    <row r="27" spans="1:8" x14ac:dyDescent="0.25">
      <c r="A27" s="90"/>
      <c r="B27" s="91"/>
      <c r="C27" s="91"/>
      <c r="D27" s="91"/>
      <c r="E27" s="91"/>
      <c r="F27" s="91"/>
      <c r="G27" s="93"/>
      <c r="H27" s="97" t="s">
        <v>8</v>
      </c>
    </row>
    <row r="28" spans="1:8" x14ac:dyDescent="0.25">
      <c r="A28" s="90"/>
      <c r="B28" s="91"/>
      <c r="C28" s="91"/>
      <c r="D28" s="91"/>
      <c r="E28" s="91"/>
      <c r="F28" s="91"/>
      <c r="G28" s="92"/>
      <c r="H28" s="91"/>
    </row>
    <row r="29" spans="1:8" x14ac:dyDescent="0.25">
      <c r="A29" s="90"/>
      <c r="B29" s="91"/>
      <c r="C29" s="91"/>
      <c r="D29" s="91"/>
      <c r="E29" s="91"/>
      <c r="F29" s="91"/>
      <c r="G29" s="92"/>
      <c r="H29" s="91"/>
    </row>
    <row r="30" spans="1:8" x14ac:dyDescent="0.25">
      <c r="A30" s="90"/>
      <c r="B30" s="91"/>
      <c r="C30" s="91"/>
      <c r="D30" s="91"/>
      <c r="E30" s="91"/>
      <c r="F30" s="91"/>
      <c r="G30" s="92"/>
      <c r="H30" s="91"/>
    </row>
    <row r="31" spans="1:8" x14ac:dyDescent="0.25">
      <c r="A31" s="90"/>
      <c r="B31" s="91"/>
      <c r="C31" s="91"/>
      <c r="D31" s="91"/>
      <c r="E31" s="91"/>
      <c r="F31" s="91"/>
      <c r="G31" s="92"/>
      <c r="H31" s="91"/>
    </row>
    <row r="32" spans="1:8" x14ac:dyDescent="0.25">
      <c r="A32" s="90"/>
      <c r="B32" s="91"/>
      <c r="C32" s="91"/>
      <c r="D32" s="91"/>
      <c r="E32" s="91"/>
      <c r="F32" s="91"/>
      <c r="G32" s="92"/>
      <c r="H32" s="91"/>
    </row>
    <row r="33" spans="1:8" x14ac:dyDescent="0.25">
      <c r="A33" s="90"/>
      <c r="B33" s="91"/>
      <c r="C33" s="91"/>
      <c r="D33" s="91"/>
      <c r="E33" s="91"/>
      <c r="F33" s="91"/>
      <c r="G33" s="92"/>
      <c r="H33" s="91"/>
    </row>
    <row r="34" spans="1:8" x14ac:dyDescent="0.25">
      <c r="A34" s="90"/>
      <c r="B34" s="91"/>
      <c r="C34" s="91"/>
      <c r="D34" s="91"/>
      <c r="E34" s="91"/>
      <c r="F34" s="91"/>
      <c r="G34" s="92"/>
      <c r="H34" s="91"/>
    </row>
    <row r="35" spans="1:8" x14ac:dyDescent="0.25">
      <c r="A35" s="90"/>
      <c r="B35" s="91"/>
      <c r="C35" s="91"/>
      <c r="D35" s="91"/>
      <c r="E35" s="91"/>
      <c r="F35" s="91"/>
      <c r="G35" s="92"/>
      <c r="H35" s="91"/>
    </row>
    <row r="36" spans="1:8" x14ac:dyDescent="0.25">
      <c r="A36" s="90"/>
      <c r="B36" s="91"/>
      <c r="C36" s="91"/>
      <c r="D36" s="91"/>
      <c r="E36" s="91"/>
      <c r="F36" s="91"/>
      <c r="G36" s="92"/>
      <c r="H36" s="91"/>
    </row>
    <row r="37" spans="1:8" x14ac:dyDescent="0.25">
      <c r="A37" s="90"/>
      <c r="B37" s="91"/>
      <c r="C37" s="91"/>
      <c r="D37" s="91"/>
      <c r="E37" s="91"/>
      <c r="F37" s="91"/>
      <c r="G37" s="92"/>
      <c r="H37" s="91"/>
    </row>
    <row r="38" spans="1:8" x14ac:dyDescent="0.25">
      <c r="A38" s="90"/>
      <c r="B38" s="91"/>
      <c r="C38" s="91"/>
      <c r="D38" s="91"/>
      <c r="E38" s="91"/>
      <c r="F38" s="91"/>
      <c r="G38" s="92"/>
      <c r="H38" s="91"/>
    </row>
    <row r="39" spans="1:8" x14ac:dyDescent="0.25">
      <c r="A39" s="90"/>
      <c r="B39" s="91"/>
      <c r="C39" s="91"/>
      <c r="D39" s="91"/>
      <c r="E39" s="91"/>
      <c r="F39" s="91"/>
      <c r="G39" s="92"/>
      <c r="H39" s="91"/>
    </row>
    <row r="40" spans="1:8" x14ac:dyDescent="0.25">
      <c r="A40" s="90"/>
      <c r="B40" s="91"/>
      <c r="C40" s="91"/>
      <c r="D40" s="91"/>
      <c r="E40" s="91"/>
      <c r="F40" s="91"/>
      <c r="G40" s="92"/>
      <c r="H40" s="91"/>
    </row>
    <row r="41" spans="1:8" x14ac:dyDescent="0.25">
      <c r="A41" s="90"/>
      <c r="B41" s="91"/>
      <c r="C41" s="91"/>
      <c r="D41" s="91"/>
      <c r="E41" s="91"/>
      <c r="F41" s="91"/>
      <c r="G41" s="92"/>
      <c r="H41" s="91"/>
    </row>
    <row r="42" spans="1:8" x14ac:dyDescent="0.25">
      <c r="A42" s="90"/>
      <c r="B42" s="91"/>
      <c r="C42" s="91"/>
      <c r="D42" s="91"/>
      <c r="E42" s="91"/>
      <c r="F42" s="91"/>
      <c r="G42" s="92"/>
      <c r="H42" s="91"/>
    </row>
    <row r="43" spans="1:8" x14ac:dyDescent="0.25">
      <c r="A43" s="90"/>
      <c r="B43" s="91"/>
      <c r="C43" s="91"/>
      <c r="D43" s="91"/>
      <c r="E43" s="91"/>
      <c r="F43" s="91"/>
      <c r="G43" s="92"/>
      <c r="H43" s="91"/>
    </row>
    <row r="44" spans="1:8" x14ac:dyDescent="0.25">
      <c r="A44" s="90"/>
      <c r="B44" s="91"/>
      <c r="C44" s="91"/>
      <c r="D44" s="91"/>
      <c r="E44" s="91"/>
      <c r="F44" s="91"/>
      <c r="G44" s="92"/>
      <c r="H44" s="91"/>
    </row>
    <row r="45" spans="1:8" x14ac:dyDescent="0.25">
      <c r="A45" s="90"/>
      <c r="B45" s="91"/>
      <c r="C45" s="91"/>
      <c r="D45" s="91"/>
      <c r="E45" s="91"/>
      <c r="F45" s="91"/>
      <c r="G45" s="92"/>
      <c r="H45" s="91"/>
    </row>
    <row r="46" spans="1:8" x14ac:dyDescent="0.25">
      <c r="A46" s="90"/>
      <c r="B46" s="91"/>
      <c r="C46" s="91"/>
      <c r="D46" s="91"/>
      <c r="E46" s="91"/>
      <c r="F46" s="91"/>
      <c r="G46" s="92"/>
      <c r="H46" s="91"/>
    </row>
    <row r="47" spans="1:8" x14ac:dyDescent="0.25">
      <c r="A47" s="90"/>
      <c r="B47" s="91"/>
      <c r="C47" s="91"/>
      <c r="D47" s="91"/>
      <c r="E47" s="91"/>
      <c r="F47" s="91"/>
      <c r="G47" s="92"/>
      <c r="H47" s="91"/>
    </row>
    <row r="48" spans="1:8" x14ac:dyDescent="0.25">
      <c r="A48" s="90"/>
      <c r="B48" s="91"/>
      <c r="C48" s="91"/>
      <c r="D48" s="91"/>
      <c r="E48" s="91"/>
      <c r="F48" s="91"/>
      <c r="G48" s="92"/>
      <c r="H48" s="91"/>
    </row>
    <row r="49" spans="1:14" x14ac:dyDescent="0.25">
      <c r="A49" s="90"/>
      <c r="B49" s="91"/>
      <c r="C49" s="91"/>
      <c r="D49" s="91"/>
      <c r="E49" s="91"/>
      <c r="F49" s="91"/>
      <c r="G49" s="92"/>
      <c r="H49" s="91"/>
    </row>
    <row r="50" spans="1:14" x14ac:dyDescent="0.25">
      <c r="A50" s="90"/>
      <c r="B50" s="91"/>
      <c r="C50" s="91"/>
      <c r="D50" s="91"/>
      <c r="E50" s="91"/>
      <c r="F50" s="91"/>
      <c r="G50" s="92"/>
      <c r="H50" s="91"/>
    </row>
    <row r="51" spans="1:14" x14ac:dyDescent="0.25">
      <c r="A51" s="90"/>
      <c r="B51" s="91"/>
      <c r="C51" s="91"/>
      <c r="D51" s="91"/>
      <c r="E51" s="91"/>
      <c r="F51" s="91"/>
      <c r="G51" s="92"/>
      <c r="H51" s="91"/>
    </row>
    <row r="52" spans="1:14" x14ac:dyDescent="0.25">
      <c r="A52" s="90"/>
      <c r="B52" s="91"/>
      <c r="C52" s="91"/>
      <c r="D52" s="91"/>
      <c r="E52" s="91"/>
      <c r="F52" s="91"/>
      <c r="G52" s="92"/>
      <c r="H52" s="91"/>
    </row>
    <row r="53" spans="1:14" x14ac:dyDescent="0.25">
      <c r="A53" s="90"/>
      <c r="B53" s="91"/>
      <c r="C53" s="91"/>
      <c r="D53" s="91"/>
      <c r="E53" s="91"/>
      <c r="F53" s="91"/>
      <c r="G53" s="92"/>
      <c r="H53" s="91"/>
    </row>
    <row r="54" spans="1:14" x14ac:dyDescent="0.25">
      <c r="A54" s="90"/>
      <c r="B54" s="91"/>
      <c r="C54" s="91"/>
      <c r="D54" s="91"/>
      <c r="E54" s="91"/>
      <c r="F54" s="91"/>
      <c r="G54" s="92"/>
      <c r="H54" s="91"/>
    </row>
    <row r="55" spans="1:14" ht="15.75" thickBot="1" x14ac:dyDescent="0.3">
      <c r="A55" s="90"/>
      <c r="B55" s="91"/>
      <c r="C55" s="91"/>
      <c r="D55" s="91"/>
      <c r="E55" s="91"/>
      <c r="F55" s="91"/>
      <c r="G55" s="92"/>
      <c r="H55" s="91"/>
    </row>
    <row r="56" spans="1:14" s="25" customFormat="1" ht="44.25" customHeight="1" thickBot="1" x14ac:dyDescent="0.25">
      <c r="A56" s="100" t="s">
        <v>145</v>
      </c>
      <c r="B56" s="101"/>
      <c r="C56" s="101"/>
      <c r="D56" s="101"/>
      <c r="E56" s="101"/>
      <c r="F56" s="101"/>
      <c r="G56" s="102" t="s">
        <v>80</v>
      </c>
      <c r="H56" s="103" t="s">
        <v>94</v>
      </c>
      <c r="I56" s="29"/>
    </row>
    <row r="57" spans="1:14" ht="15.75" thickBot="1" x14ac:dyDescent="0.25">
      <c r="A57" s="431" t="s">
        <v>82</v>
      </c>
      <c r="B57" s="432"/>
      <c r="C57" s="432"/>
      <c r="D57" s="432"/>
      <c r="E57" s="432"/>
      <c r="F57" s="432"/>
      <c r="G57" s="432"/>
      <c r="H57" s="433"/>
    </row>
    <row r="58" spans="1:14" ht="15" customHeight="1" x14ac:dyDescent="0.25">
      <c r="A58" s="104"/>
      <c r="B58" s="105" t="s">
        <v>2</v>
      </c>
      <c r="C58" s="106"/>
      <c r="D58" s="92"/>
      <c r="E58" s="92"/>
      <c r="F58" s="92"/>
      <c r="G58" s="107"/>
      <c r="H58" s="108"/>
    </row>
    <row r="59" spans="1:14" x14ac:dyDescent="0.25">
      <c r="A59" s="104" t="s">
        <v>125</v>
      </c>
      <c r="B59" s="92" t="s">
        <v>84</v>
      </c>
      <c r="C59" s="92"/>
      <c r="D59" s="92"/>
      <c r="E59" s="92"/>
      <c r="F59" s="92"/>
      <c r="G59" s="107">
        <v>945000</v>
      </c>
      <c r="H59" s="109"/>
    </row>
    <row r="60" spans="1:14" x14ac:dyDescent="0.25">
      <c r="A60" s="104" t="s">
        <v>138</v>
      </c>
      <c r="B60" s="92" t="s">
        <v>3</v>
      </c>
      <c r="C60" s="92"/>
      <c r="D60" s="92"/>
      <c r="E60" s="92"/>
      <c r="F60" s="92"/>
      <c r="G60" s="107">
        <v>255000</v>
      </c>
      <c r="H60" s="109"/>
    </row>
    <row r="61" spans="1:14" s="64" customFormat="1" ht="16.5" thickBot="1" x14ac:dyDescent="0.3">
      <c r="A61" s="110" t="s">
        <v>121</v>
      </c>
      <c r="B61" s="130" t="s">
        <v>320</v>
      </c>
      <c r="C61" s="312" t="s">
        <v>16</v>
      </c>
      <c r="D61" s="112"/>
      <c r="E61" s="112"/>
      <c r="F61" s="112"/>
      <c r="G61" s="113"/>
      <c r="H61" s="118">
        <f>G59+G60</f>
        <v>1200000</v>
      </c>
      <c r="I61" s="319"/>
    </row>
    <row r="62" spans="1:14" x14ac:dyDescent="0.25">
      <c r="A62" s="411" t="s">
        <v>225</v>
      </c>
      <c r="B62" s="412"/>
      <c r="C62" s="421"/>
      <c r="D62" s="412"/>
      <c r="E62" s="412"/>
      <c r="F62" s="412"/>
      <c r="G62" s="412"/>
      <c r="H62" s="447"/>
    </row>
    <row r="63" spans="1:14" ht="15.75" thickBot="1" x14ac:dyDescent="0.3">
      <c r="A63" s="413" t="s">
        <v>78</v>
      </c>
      <c r="B63" s="415"/>
      <c r="C63" s="415"/>
      <c r="D63" s="415"/>
      <c r="E63" s="415"/>
      <c r="F63" s="415"/>
      <c r="G63" s="415"/>
      <c r="H63" s="448"/>
    </row>
    <row r="64" spans="1:14" ht="15.75" customHeight="1" x14ac:dyDescent="0.25">
      <c r="A64" s="114"/>
      <c r="B64" s="411" t="s">
        <v>7</v>
      </c>
      <c r="C64" s="412"/>
      <c r="D64" s="412"/>
      <c r="E64" s="115"/>
      <c r="F64" s="115"/>
      <c r="G64" s="116"/>
      <c r="H64" s="109"/>
      <c r="N64" s="4"/>
    </row>
    <row r="65" spans="1:9" x14ac:dyDescent="0.25">
      <c r="A65" s="104"/>
      <c r="B65" s="418" t="s">
        <v>1</v>
      </c>
      <c r="C65" s="409"/>
      <c r="D65" s="409"/>
      <c r="E65" s="106"/>
      <c r="F65" s="106"/>
      <c r="G65" s="117"/>
      <c r="H65" s="118"/>
    </row>
    <row r="66" spans="1:9" x14ac:dyDescent="0.25">
      <c r="A66" s="104" t="s">
        <v>118</v>
      </c>
      <c r="B66" s="92" t="s">
        <v>205</v>
      </c>
      <c r="C66" s="92"/>
      <c r="D66" s="92"/>
      <c r="E66" s="92"/>
      <c r="F66" s="92"/>
      <c r="G66" s="107">
        <v>6580800</v>
      </c>
      <c r="H66" s="118"/>
    </row>
    <row r="67" spans="1:9" x14ac:dyDescent="0.25">
      <c r="A67" s="104"/>
      <c r="B67" s="417" t="s">
        <v>391</v>
      </c>
      <c r="C67" s="408"/>
      <c r="D67" s="92"/>
      <c r="E67" s="92"/>
      <c r="F67" s="92"/>
      <c r="G67" s="107">
        <v>1645200</v>
      </c>
      <c r="H67" s="118"/>
    </row>
    <row r="68" spans="1:9" s="40" customFormat="1" ht="19.899999999999999" customHeight="1" x14ac:dyDescent="0.25">
      <c r="A68" s="119"/>
      <c r="B68" s="427" t="s">
        <v>432</v>
      </c>
      <c r="C68" s="428"/>
      <c r="D68" s="428"/>
      <c r="E68" s="92"/>
      <c r="F68" s="92"/>
      <c r="G68" s="107"/>
      <c r="H68" s="109"/>
      <c r="I68" s="320"/>
    </row>
    <row r="69" spans="1:9" s="40" customFormat="1" ht="19.899999999999999" customHeight="1" x14ac:dyDescent="0.25">
      <c r="A69" s="119"/>
      <c r="B69" s="208"/>
      <c r="C69" s="122" t="s">
        <v>433</v>
      </c>
      <c r="D69" s="122"/>
      <c r="E69" s="92"/>
      <c r="F69" s="92"/>
      <c r="G69" s="107">
        <v>2416600</v>
      </c>
      <c r="H69" s="109"/>
      <c r="I69" s="320"/>
    </row>
    <row r="70" spans="1:9" s="40" customFormat="1" ht="19.899999999999999" customHeight="1" x14ac:dyDescent="0.25">
      <c r="A70" s="119"/>
      <c r="B70" s="208"/>
      <c r="C70" s="122" t="s">
        <v>516</v>
      </c>
      <c r="D70" s="122"/>
      <c r="E70" s="92"/>
      <c r="F70" s="92"/>
      <c r="G70" s="107">
        <v>1920000</v>
      </c>
      <c r="H70" s="109"/>
      <c r="I70" s="320"/>
    </row>
    <row r="71" spans="1:9" s="40" customFormat="1" x14ac:dyDescent="0.25">
      <c r="A71" s="119"/>
      <c r="B71" s="120"/>
      <c r="C71" s="121" t="s">
        <v>499</v>
      </c>
      <c r="D71" s="121"/>
      <c r="E71" s="92"/>
      <c r="F71" s="92"/>
      <c r="G71" s="107">
        <v>8814000</v>
      </c>
      <c r="H71" s="109"/>
      <c r="I71" s="320"/>
    </row>
    <row r="72" spans="1:9" s="40" customFormat="1" ht="27.6" customHeight="1" x14ac:dyDescent="0.25">
      <c r="A72" s="360"/>
      <c r="B72" s="257"/>
      <c r="C72" s="122" t="s">
        <v>500</v>
      </c>
      <c r="D72" s="121"/>
      <c r="E72" s="92"/>
      <c r="F72" s="92"/>
      <c r="G72" s="107">
        <v>7803600</v>
      </c>
      <c r="H72" s="109"/>
      <c r="I72" s="320"/>
    </row>
    <row r="73" spans="1:9" s="40" customFormat="1" ht="18.600000000000001" customHeight="1" x14ac:dyDescent="0.25">
      <c r="A73" s="360"/>
      <c r="B73" s="257"/>
      <c r="C73" s="261" t="s">
        <v>490</v>
      </c>
      <c r="D73" s="257"/>
      <c r="E73" s="259"/>
      <c r="F73" s="259"/>
      <c r="G73" s="107">
        <v>12306700</v>
      </c>
      <c r="H73" s="109"/>
      <c r="I73" s="320"/>
    </row>
    <row r="74" spans="1:9" s="40" customFormat="1" ht="16.899999999999999" customHeight="1" x14ac:dyDescent="0.25">
      <c r="A74" s="211" t="s">
        <v>142</v>
      </c>
      <c r="B74" s="449" t="s">
        <v>434</v>
      </c>
      <c r="C74" s="450"/>
      <c r="D74" s="209"/>
      <c r="E74" s="209"/>
      <c r="F74" s="92"/>
      <c r="G74" s="107">
        <v>1920000</v>
      </c>
      <c r="H74" s="109"/>
      <c r="I74" s="320"/>
    </row>
    <row r="75" spans="1:9" s="40" customFormat="1" ht="16.899999999999999" customHeight="1" x14ac:dyDescent="0.25">
      <c r="A75" s="210"/>
      <c r="B75" s="449" t="s">
        <v>435</v>
      </c>
      <c r="C75" s="450"/>
      <c r="D75" s="209"/>
      <c r="E75" s="209"/>
      <c r="F75" s="92"/>
      <c r="G75" s="107">
        <v>5142000</v>
      </c>
      <c r="H75" s="109"/>
      <c r="I75" s="320"/>
    </row>
    <row r="76" spans="1:9" s="40" customFormat="1" ht="18.600000000000001" customHeight="1" x14ac:dyDescent="0.25">
      <c r="A76" s="119" t="s">
        <v>206</v>
      </c>
      <c r="B76" s="449" t="s">
        <v>436</v>
      </c>
      <c r="C76" s="450"/>
      <c r="D76" s="450"/>
      <c r="E76" s="92"/>
      <c r="F76" s="92"/>
      <c r="G76" s="107">
        <v>987600</v>
      </c>
      <c r="H76" s="109"/>
      <c r="I76" s="320"/>
    </row>
    <row r="77" spans="1:9" s="362" customFormat="1" ht="18.600000000000001" customHeight="1" x14ac:dyDescent="0.25">
      <c r="A77" s="119"/>
      <c r="B77" s="449" t="s">
        <v>501</v>
      </c>
      <c r="C77" s="450"/>
      <c r="D77" s="257"/>
      <c r="E77" s="259"/>
      <c r="F77" s="259"/>
      <c r="G77" s="107">
        <v>282600</v>
      </c>
      <c r="H77" s="109"/>
      <c r="I77" s="361"/>
    </row>
    <row r="78" spans="1:9" s="362" customFormat="1" ht="13.9" customHeight="1" x14ac:dyDescent="0.25">
      <c r="A78" s="104" t="s">
        <v>143</v>
      </c>
      <c r="B78" s="449" t="s">
        <v>315</v>
      </c>
      <c r="C78" s="450"/>
      <c r="D78" s="450"/>
      <c r="E78" s="259"/>
      <c r="F78" s="259"/>
      <c r="G78" s="107">
        <v>148699</v>
      </c>
      <c r="H78" s="109"/>
      <c r="I78" s="361"/>
    </row>
    <row r="79" spans="1:9" s="362" customFormat="1" ht="13.9" customHeight="1" x14ac:dyDescent="0.25">
      <c r="A79" s="104"/>
      <c r="B79" s="449" t="s">
        <v>379</v>
      </c>
      <c r="C79" s="450"/>
      <c r="D79" s="450"/>
      <c r="E79" s="259"/>
      <c r="F79" s="259"/>
      <c r="G79" s="107">
        <v>900000</v>
      </c>
      <c r="H79" s="109"/>
      <c r="I79" s="361"/>
    </row>
    <row r="80" spans="1:9" s="71" customFormat="1" x14ac:dyDescent="0.25">
      <c r="A80" s="110" t="s">
        <v>117</v>
      </c>
      <c r="B80" s="297" t="s">
        <v>57</v>
      </c>
      <c r="C80" s="297"/>
      <c r="D80" s="297"/>
      <c r="E80" s="297"/>
      <c r="F80" s="297"/>
      <c r="G80" s="117"/>
      <c r="H80" s="118">
        <f>SUM(G66:G79)</f>
        <v>50867799</v>
      </c>
      <c r="I80" s="323"/>
    </row>
    <row r="81" spans="1:11" s="362" customFormat="1" x14ac:dyDescent="0.25">
      <c r="A81" s="110" t="s">
        <v>119</v>
      </c>
      <c r="B81" s="297" t="s">
        <v>74</v>
      </c>
      <c r="C81" s="297"/>
      <c r="D81" s="297"/>
      <c r="E81" s="297"/>
      <c r="F81" s="297"/>
      <c r="G81" s="117"/>
      <c r="H81" s="118"/>
      <c r="I81" s="361"/>
    </row>
    <row r="82" spans="1:11" s="362" customFormat="1" x14ac:dyDescent="0.25">
      <c r="A82" s="104"/>
      <c r="B82" s="451" t="s">
        <v>388</v>
      </c>
      <c r="C82" s="407"/>
      <c r="D82" s="407"/>
      <c r="E82" s="297"/>
      <c r="F82" s="259"/>
      <c r="G82" s="123">
        <v>7260208</v>
      </c>
      <c r="H82" s="124"/>
      <c r="I82" s="361"/>
    </row>
    <row r="83" spans="1:11" s="33" customFormat="1" ht="16.899999999999999" customHeight="1" x14ac:dyDescent="0.25">
      <c r="A83" s="104"/>
      <c r="B83" s="427" t="s">
        <v>464</v>
      </c>
      <c r="C83" s="428"/>
      <c r="D83" s="428"/>
      <c r="E83" s="297"/>
      <c r="F83" s="259"/>
      <c r="G83" s="123">
        <v>361802</v>
      </c>
      <c r="H83" s="124"/>
      <c r="I83" s="363"/>
    </row>
    <row r="84" spans="1:11" s="365" customFormat="1" x14ac:dyDescent="0.25">
      <c r="A84" s="110" t="s">
        <v>119</v>
      </c>
      <c r="B84" s="429" t="s">
        <v>74</v>
      </c>
      <c r="C84" s="430"/>
      <c r="D84" s="297"/>
      <c r="E84" s="297"/>
      <c r="F84" s="297"/>
      <c r="G84" s="125"/>
      <c r="H84" s="124">
        <f>G82+G83</f>
        <v>7622010</v>
      </c>
      <c r="I84" s="364"/>
    </row>
    <row r="85" spans="1:11" s="33" customFormat="1" x14ac:dyDescent="0.25">
      <c r="A85" s="104"/>
      <c r="B85" s="252"/>
      <c r="C85" s="252"/>
      <c r="D85" s="259"/>
      <c r="E85" s="297"/>
      <c r="F85" s="259"/>
      <c r="G85" s="123"/>
      <c r="H85" s="124"/>
      <c r="I85" s="363"/>
    </row>
    <row r="86" spans="1:11" s="367" customFormat="1" x14ac:dyDescent="0.25">
      <c r="A86" s="104"/>
      <c r="B86" s="434" t="s">
        <v>347</v>
      </c>
      <c r="C86" s="421"/>
      <c r="D86" s="421"/>
      <c r="E86" s="297"/>
      <c r="F86" s="297"/>
      <c r="G86" s="128"/>
      <c r="H86" s="129">
        <f>H80+H84</f>
        <v>58489809</v>
      </c>
      <c r="I86" s="366"/>
    </row>
    <row r="87" spans="1:11" s="33" customFormat="1" x14ac:dyDescent="0.25">
      <c r="A87" s="104"/>
      <c r="B87" s="255"/>
      <c r="C87" s="297"/>
      <c r="D87" s="297"/>
      <c r="E87" s="297"/>
      <c r="F87" s="297"/>
      <c r="G87" s="128"/>
      <c r="H87" s="129"/>
      <c r="I87" s="363"/>
    </row>
    <row r="88" spans="1:11" s="33" customFormat="1" x14ac:dyDescent="0.25">
      <c r="A88" s="104"/>
      <c r="B88" s="255" t="s">
        <v>2</v>
      </c>
      <c r="C88" s="297"/>
      <c r="D88" s="297"/>
      <c r="E88" s="297"/>
      <c r="F88" s="297"/>
      <c r="G88" s="117"/>
      <c r="H88" s="118"/>
      <c r="I88" s="363"/>
    </row>
    <row r="89" spans="1:11" s="41" customFormat="1" x14ac:dyDescent="0.25">
      <c r="A89" s="104" t="s">
        <v>133</v>
      </c>
      <c r="B89" s="401" t="s">
        <v>292</v>
      </c>
      <c r="C89" s="212" t="s">
        <v>437</v>
      </c>
      <c r="D89" s="131"/>
      <c r="E89" s="131"/>
      <c r="F89" s="131"/>
      <c r="G89" s="107">
        <v>1700000</v>
      </c>
      <c r="H89" s="109"/>
      <c r="I89" s="322"/>
    </row>
    <row r="90" spans="1:11" s="2" customFormat="1" x14ac:dyDescent="0.25">
      <c r="A90" s="104"/>
      <c r="B90" s="417" t="s">
        <v>517</v>
      </c>
      <c r="C90" s="408"/>
      <c r="D90" s="92"/>
      <c r="E90" s="92"/>
      <c r="F90" s="92"/>
      <c r="G90" s="107">
        <v>787402</v>
      </c>
      <c r="H90" s="109"/>
      <c r="I90" s="58"/>
    </row>
    <row r="91" spans="1:11" s="41" customFormat="1" x14ac:dyDescent="0.25">
      <c r="A91" s="104"/>
      <c r="B91" s="417" t="s">
        <v>502</v>
      </c>
      <c r="C91" s="408"/>
      <c r="D91" s="92"/>
      <c r="E91" s="131"/>
      <c r="F91" s="131"/>
      <c r="G91" s="107">
        <v>250000</v>
      </c>
      <c r="H91" s="109"/>
      <c r="I91" s="322"/>
    </row>
    <row r="92" spans="1:11" s="41" customFormat="1" ht="18" customHeight="1" x14ac:dyDescent="0.25">
      <c r="A92" s="119"/>
      <c r="B92" s="427" t="s">
        <v>380</v>
      </c>
      <c r="C92" s="428"/>
      <c r="D92" s="428"/>
      <c r="E92" s="92"/>
      <c r="F92" s="92"/>
      <c r="G92" s="107">
        <v>750000</v>
      </c>
      <c r="H92" s="109"/>
      <c r="I92" s="322"/>
    </row>
    <row r="93" spans="1:11" s="41" customFormat="1" x14ac:dyDescent="0.25">
      <c r="A93" s="104" t="s">
        <v>138</v>
      </c>
      <c r="B93" s="92" t="s">
        <v>3</v>
      </c>
      <c r="C93" s="92"/>
      <c r="D93" s="92"/>
      <c r="E93" s="92"/>
      <c r="F93" s="92"/>
      <c r="G93" s="107">
        <v>639858</v>
      </c>
      <c r="H93" s="109"/>
      <c r="I93" s="322"/>
    </row>
    <row r="94" spans="1:11" s="71" customFormat="1" x14ac:dyDescent="0.25">
      <c r="A94" s="110" t="s">
        <v>121</v>
      </c>
      <c r="B94" s="106" t="s">
        <v>34</v>
      </c>
      <c r="C94" s="106"/>
      <c r="D94" s="106"/>
      <c r="E94" s="106"/>
      <c r="F94" s="106"/>
      <c r="G94" s="117"/>
      <c r="H94" s="118">
        <f>G90+G91+G92+G89+G92</f>
        <v>4237402</v>
      </c>
      <c r="I94" s="323"/>
    </row>
    <row r="95" spans="1:11" x14ac:dyDescent="0.25">
      <c r="A95" s="110"/>
      <c r="B95" s="106"/>
      <c r="C95" s="106"/>
      <c r="D95" s="106"/>
      <c r="E95" s="106"/>
      <c r="F95" s="106"/>
      <c r="G95" s="117"/>
      <c r="H95" s="118"/>
    </row>
    <row r="96" spans="1:11" x14ac:dyDescent="0.25">
      <c r="A96" s="104"/>
      <c r="B96" s="127" t="s">
        <v>12</v>
      </c>
      <c r="C96" s="95"/>
      <c r="D96" s="106"/>
      <c r="E96" s="106"/>
      <c r="F96" s="106"/>
      <c r="G96" s="117"/>
      <c r="H96" s="118"/>
      <c r="K96" s="213"/>
    </row>
    <row r="97" spans="1:9" s="41" customFormat="1" x14ac:dyDescent="0.25">
      <c r="A97" s="104" t="s">
        <v>125</v>
      </c>
      <c r="B97" s="92" t="s">
        <v>75</v>
      </c>
      <c r="C97" s="92"/>
      <c r="D97" s="92"/>
      <c r="E97" s="92"/>
      <c r="F97" s="92"/>
      <c r="G97" s="107">
        <v>450000</v>
      </c>
      <c r="H97" s="109"/>
      <c r="I97" s="322"/>
    </row>
    <row r="98" spans="1:9" s="41" customFormat="1" x14ac:dyDescent="0.25">
      <c r="A98" s="104"/>
      <c r="B98" s="92" t="s">
        <v>14</v>
      </c>
      <c r="C98" s="92"/>
      <c r="D98" s="92"/>
      <c r="E98" s="92"/>
      <c r="F98" s="92"/>
      <c r="G98" s="107">
        <v>200000</v>
      </c>
      <c r="H98" s="109"/>
      <c r="I98" s="322"/>
    </row>
    <row r="99" spans="1:9" s="41" customFormat="1" x14ac:dyDescent="0.25">
      <c r="A99" s="104"/>
      <c r="B99" s="401" t="s">
        <v>51</v>
      </c>
      <c r="C99" s="400" t="s">
        <v>362</v>
      </c>
      <c r="D99" s="92"/>
      <c r="E99" s="92"/>
      <c r="F99" s="92"/>
      <c r="G99" s="107">
        <v>300000</v>
      </c>
      <c r="H99" s="109"/>
      <c r="I99" s="322"/>
    </row>
    <row r="100" spans="1:9" s="41" customFormat="1" x14ac:dyDescent="0.25">
      <c r="A100" s="104"/>
      <c r="B100" s="92" t="s">
        <v>46</v>
      </c>
      <c r="C100" s="92"/>
      <c r="D100" s="92"/>
      <c r="E100" s="92"/>
      <c r="F100" s="92"/>
      <c r="G100" s="107"/>
      <c r="H100" s="109"/>
      <c r="I100" s="322"/>
    </row>
    <row r="101" spans="1:9" s="41" customFormat="1" x14ac:dyDescent="0.25">
      <c r="A101" s="104" t="s">
        <v>134</v>
      </c>
      <c r="B101" s="92" t="s">
        <v>233</v>
      </c>
      <c r="C101" s="308"/>
      <c r="D101" s="92"/>
      <c r="E101" s="92"/>
      <c r="F101" s="92"/>
      <c r="G101" s="107">
        <v>200000</v>
      </c>
      <c r="H101" s="109"/>
      <c r="I101" s="322"/>
    </row>
    <row r="102" spans="1:9" s="41" customFormat="1" x14ac:dyDescent="0.25">
      <c r="A102" s="104" t="s">
        <v>124</v>
      </c>
      <c r="B102" s="92" t="s">
        <v>92</v>
      </c>
      <c r="C102" s="308"/>
      <c r="D102" s="92"/>
      <c r="E102" s="92"/>
      <c r="F102" s="92"/>
      <c r="G102" s="107">
        <v>700000</v>
      </c>
      <c r="H102" s="109"/>
      <c r="I102" s="322"/>
    </row>
    <row r="103" spans="1:9" s="41" customFormat="1" x14ac:dyDescent="0.25">
      <c r="A103" s="104"/>
      <c r="B103" s="92" t="s">
        <v>235</v>
      </c>
      <c r="C103" s="308"/>
      <c r="D103" s="92"/>
      <c r="E103" s="92"/>
      <c r="F103" s="92"/>
      <c r="G103" s="107">
        <v>425000</v>
      </c>
      <c r="H103" s="109"/>
      <c r="I103" s="322"/>
    </row>
    <row r="104" spans="1:9" s="369" customFormat="1" x14ac:dyDescent="0.25">
      <c r="A104" s="104"/>
      <c r="B104" s="259" t="s">
        <v>236</v>
      </c>
      <c r="C104" s="308" t="s">
        <v>366</v>
      </c>
      <c r="D104" s="259"/>
      <c r="E104" s="259"/>
      <c r="F104" s="259"/>
      <c r="G104" s="107">
        <v>455571</v>
      </c>
      <c r="H104" s="109"/>
      <c r="I104" s="368"/>
    </row>
    <row r="105" spans="1:9" s="369" customFormat="1" x14ac:dyDescent="0.25">
      <c r="A105" s="104"/>
      <c r="B105" s="259"/>
      <c r="C105" s="308" t="s">
        <v>389</v>
      </c>
      <c r="D105" s="259"/>
      <c r="E105" s="259"/>
      <c r="F105" s="259"/>
      <c r="G105" s="107">
        <v>1800000</v>
      </c>
      <c r="H105" s="109"/>
      <c r="I105" s="368"/>
    </row>
    <row r="106" spans="1:9" s="33" customFormat="1" x14ac:dyDescent="0.25">
      <c r="A106" s="104"/>
      <c r="B106" s="259" t="s">
        <v>40</v>
      </c>
      <c r="C106" s="308"/>
      <c r="D106" s="259"/>
      <c r="E106" s="259"/>
      <c r="F106" s="259"/>
      <c r="G106" s="107">
        <v>400000</v>
      </c>
      <c r="H106" s="109"/>
      <c r="I106" s="363"/>
    </row>
    <row r="107" spans="1:9" s="33" customFormat="1" x14ac:dyDescent="0.25">
      <c r="A107" s="214" t="s">
        <v>135</v>
      </c>
      <c r="B107" s="259"/>
      <c r="C107" s="308" t="s">
        <v>438</v>
      </c>
      <c r="D107" s="259"/>
      <c r="E107" s="259"/>
      <c r="F107" s="259"/>
      <c r="G107" s="107">
        <v>2700000</v>
      </c>
      <c r="H107" s="109"/>
      <c r="I107" s="363"/>
    </row>
    <row r="108" spans="1:9" s="371" customFormat="1" x14ac:dyDescent="0.25">
      <c r="A108" s="253" t="s">
        <v>121</v>
      </c>
      <c r="B108" s="292" t="s">
        <v>32</v>
      </c>
      <c r="C108" s="297"/>
      <c r="D108" s="134"/>
      <c r="E108" s="297"/>
      <c r="F108" s="297"/>
      <c r="G108" s="139"/>
      <c r="H108" s="135">
        <f>G97+G98+G99+G101+G102+G103+G104+G105+G106+G107</f>
        <v>7630571</v>
      </c>
      <c r="I108" s="370"/>
    </row>
    <row r="109" spans="1:9" s="362" customFormat="1" x14ac:dyDescent="0.25">
      <c r="A109" s="104" t="s">
        <v>220</v>
      </c>
      <c r="B109" s="258" t="s">
        <v>237</v>
      </c>
      <c r="C109" s="259" t="s">
        <v>392</v>
      </c>
      <c r="D109" s="259"/>
      <c r="E109" s="259"/>
      <c r="F109" s="259"/>
      <c r="G109" s="107"/>
      <c r="H109" s="117">
        <v>1492020</v>
      </c>
      <c r="I109" s="361"/>
    </row>
    <row r="110" spans="1:9" s="362" customFormat="1" x14ac:dyDescent="0.25">
      <c r="A110" s="104"/>
      <c r="B110" s="258"/>
      <c r="C110" s="259"/>
      <c r="D110" s="259"/>
      <c r="E110" s="259"/>
      <c r="F110" s="259"/>
      <c r="G110" s="107"/>
      <c r="H110" s="117"/>
      <c r="I110" s="361"/>
    </row>
    <row r="111" spans="1:9" s="373" customFormat="1" x14ac:dyDescent="0.25">
      <c r="A111" s="110" t="s">
        <v>121</v>
      </c>
      <c r="B111" s="292" t="s">
        <v>49</v>
      </c>
      <c r="C111" s="297"/>
      <c r="D111" s="297"/>
      <c r="E111" s="297"/>
      <c r="F111" s="297"/>
      <c r="G111" s="117"/>
      <c r="H111" s="117">
        <f>H94+H108+H109</f>
        <v>13359993</v>
      </c>
      <c r="I111" s="372"/>
    </row>
    <row r="112" spans="1:9" s="33" customFormat="1" x14ac:dyDescent="0.25">
      <c r="A112" s="104"/>
      <c r="B112" s="255"/>
      <c r="C112" s="259"/>
      <c r="D112" s="259"/>
      <c r="E112" s="259"/>
      <c r="F112" s="259"/>
      <c r="G112" s="128"/>
      <c r="H112" s="107"/>
      <c r="I112" s="363"/>
    </row>
    <row r="113" spans="1:10" s="369" customFormat="1" x14ac:dyDescent="0.25">
      <c r="A113" s="104"/>
      <c r="B113" s="297" t="s">
        <v>72</v>
      </c>
      <c r="C113" s="138"/>
      <c r="D113" s="297"/>
      <c r="E113" s="297"/>
      <c r="F113" s="297"/>
      <c r="G113" s="139"/>
      <c r="H113" s="117"/>
      <c r="I113" s="368"/>
    </row>
    <row r="114" spans="1:10" s="369" customFormat="1" x14ac:dyDescent="0.25">
      <c r="A114" s="104" t="s">
        <v>185</v>
      </c>
      <c r="B114" s="259" t="s">
        <v>239</v>
      </c>
      <c r="C114" s="259"/>
      <c r="D114" s="259"/>
      <c r="E114" s="259"/>
      <c r="F114" s="259"/>
      <c r="G114" s="107">
        <v>750000</v>
      </c>
      <c r="H114" s="107"/>
      <c r="I114" s="368"/>
    </row>
    <row r="115" spans="1:10" s="369" customFormat="1" x14ac:dyDescent="0.25">
      <c r="A115" s="104"/>
      <c r="B115" s="272" t="s">
        <v>180</v>
      </c>
      <c r="C115" s="259"/>
      <c r="D115" s="259"/>
      <c r="E115" s="259"/>
      <c r="F115" s="259"/>
      <c r="G115" s="107">
        <v>700000</v>
      </c>
      <c r="H115" s="107"/>
      <c r="I115" s="368"/>
    </row>
    <row r="116" spans="1:10" s="369" customFormat="1" x14ac:dyDescent="0.25">
      <c r="A116" s="104"/>
      <c r="B116" s="259" t="s">
        <v>293</v>
      </c>
      <c r="C116" s="259"/>
      <c r="D116" s="259"/>
      <c r="E116" s="259"/>
      <c r="F116" s="259"/>
      <c r="G116" s="107">
        <v>300000</v>
      </c>
      <c r="H116" s="107"/>
      <c r="I116" s="368"/>
    </row>
    <row r="117" spans="1:10" s="369" customFormat="1" x14ac:dyDescent="0.25">
      <c r="A117" s="110" t="s">
        <v>186</v>
      </c>
      <c r="B117" s="297" t="s">
        <v>152</v>
      </c>
      <c r="C117" s="297"/>
      <c r="D117" s="297"/>
      <c r="E117" s="297"/>
      <c r="F117" s="297"/>
      <c r="G117" s="139"/>
      <c r="H117" s="117">
        <f>G114+G115+G116</f>
        <v>1750000</v>
      </c>
      <c r="I117" s="368"/>
    </row>
    <row r="118" spans="1:10" s="369" customFormat="1" x14ac:dyDescent="0.25">
      <c r="A118" s="110"/>
      <c r="B118" s="297"/>
      <c r="C118" s="297"/>
      <c r="D118" s="297"/>
      <c r="E118" s="297"/>
      <c r="F118" s="297"/>
      <c r="G118" s="139"/>
      <c r="H118" s="118"/>
      <c r="I118" s="368"/>
    </row>
    <row r="119" spans="1:10" s="369" customFormat="1" x14ac:dyDescent="0.25">
      <c r="A119" s="110" t="s">
        <v>294</v>
      </c>
      <c r="B119" s="297" t="s">
        <v>226</v>
      </c>
      <c r="C119" s="297"/>
      <c r="D119" s="297"/>
      <c r="E119" s="297"/>
      <c r="F119" s="297"/>
      <c r="G119" s="139"/>
      <c r="H119" s="118">
        <v>500000</v>
      </c>
      <c r="I119" s="368"/>
    </row>
    <row r="120" spans="1:10" s="369" customFormat="1" x14ac:dyDescent="0.25">
      <c r="A120" s="110"/>
      <c r="B120" s="297"/>
      <c r="C120" s="297"/>
      <c r="D120" s="297"/>
      <c r="E120" s="297"/>
      <c r="F120" s="297"/>
      <c r="G120" s="139"/>
      <c r="H120" s="118"/>
      <c r="I120" s="368"/>
    </row>
    <row r="121" spans="1:10" s="41" customFormat="1" x14ac:dyDescent="0.25">
      <c r="A121" s="110" t="s">
        <v>294</v>
      </c>
      <c r="B121" s="418" t="s">
        <v>521</v>
      </c>
      <c r="C121" s="409"/>
      <c r="D121" s="409"/>
      <c r="E121" s="106"/>
      <c r="F121" s="106"/>
      <c r="G121" s="117"/>
      <c r="H121" s="118"/>
      <c r="I121" s="322"/>
    </row>
    <row r="122" spans="1:10" s="41" customFormat="1" x14ac:dyDescent="0.25">
      <c r="A122" s="104" t="s">
        <v>294</v>
      </c>
      <c r="B122" s="131" t="s">
        <v>214</v>
      </c>
      <c r="C122" s="99" t="s">
        <v>485</v>
      </c>
      <c r="D122" s="92"/>
      <c r="E122" s="106"/>
      <c r="F122" s="106"/>
      <c r="G122" s="107">
        <v>26814525</v>
      </c>
      <c r="H122" s="128"/>
      <c r="I122" s="322"/>
    </row>
    <row r="123" spans="1:10" s="63" customFormat="1" ht="15.75" x14ac:dyDescent="0.25">
      <c r="A123" s="104"/>
      <c r="B123" s="112" t="s">
        <v>257</v>
      </c>
      <c r="C123" s="402" t="s">
        <v>522</v>
      </c>
      <c r="D123" s="140"/>
      <c r="E123" s="140"/>
      <c r="F123" s="140"/>
      <c r="G123" s="142"/>
      <c r="H123" s="117">
        <f>G122</f>
        <v>26814525</v>
      </c>
      <c r="I123" s="325"/>
    </row>
    <row r="124" spans="1:10" s="32" customFormat="1" x14ac:dyDescent="0.25">
      <c r="A124" s="104"/>
      <c r="B124" s="106"/>
      <c r="C124" s="92"/>
      <c r="D124" s="92"/>
      <c r="E124" s="92"/>
      <c r="F124" s="92"/>
      <c r="G124" s="107"/>
      <c r="H124" s="144"/>
      <c r="I124" s="326"/>
    </row>
    <row r="125" spans="1:10" s="66" customFormat="1" ht="15.75" x14ac:dyDescent="0.25">
      <c r="A125" s="104"/>
      <c r="B125" s="130" t="s">
        <v>16</v>
      </c>
      <c r="C125" s="307" t="s">
        <v>16</v>
      </c>
      <c r="D125" s="112"/>
      <c r="E125" s="112"/>
      <c r="F125" s="112"/>
      <c r="G125" s="141"/>
      <c r="H125" s="129">
        <f>H86+H111+H117+H119+H123</f>
        <v>100914327</v>
      </c>
      <c r="I125" s="327"/>
      <c r="J125" s="69"/>
    </row>
    <row r="126" spans="1:10" x14ac:dyDescent="0.25">
      <c r="A126" s="104"/>
      <c r="B126" s="434"/>
      <c r="C126" s="421"/>
      <c r="D126" s="421"/>
      <c r="E126" s="106"/>
      <c r="F126" s="106"/>
      <c r="G126" s="139"/>
      <c r="H126" s="129"/>
      <c r="I126" s="328"/>
      <c r="J126" s="18"/>
    </row>
    <row r="127" spans="1:10" x14ac:dyDescent="0.25">
      <c r="A127" s="104"/>
      <c r="B127" s="127"/>
      <c r="C127" s="421" t="s">
        <v>5</v>
      </c>
      <c r="D127" s="421"/>
      <c r="E127" s="421"/>
      <c r="F127" s="106"/>
      <c r="G127" s="139"/>
      <c r="H127" s="129"/>
      <c r="I127" s="328"/>
      <c r="J127" s="18"/>
    </row>
    <row r="128" spans="1:10" x14ac:dyDescent="0.25">
      <c r="A128" s="104" t="s">
        <v>189</v>
      </c>
      <c r="B128" s="92" t="s">
        <v>38</v>
      </c>
      <c r="C128" s="92"/>
      <c r="D128" s="92"/>
      <c r="E128" s="92"/>
      <c r="F128" s="92"/>
      <c r="G128" s="107">
        <v>550000</v>
      </c>
      <c r="H128" s="109"/>
      <c r="I128" s="328"/>
      <c r="J128" s="18"/>
    </row>
    <row r="129" spans="1:10" x14ac:dyDescent="0.25">
      <c r="A129" s="104" t="s">
        <v>190</v>
      </c>
      <c r="B129" s="92" t="s">
        <v>150</v>
      </c>
      <c r="C129" s="92"/>
      <c r="D129" s="92"/>
      <c r="E129" s="92"/>
      <c r="F129" s="92"/>
      <c r="G129" s="143">
        <v>2900000</v>
      </c>
      <c r="H129" s="144"/>
      <c r="I129" s="329"/>
      <c r="J129" s="17"/>
    </row>
    <row r="130" spans="1:10" s="5" customFormat="1" x14ac:dyDescent="0.25">
      <c r="A130" s="104" t="s">
        <v>192</v>
      </c>
      <c r="B130" s="417" t="s">
        <v>424</v>
      </c>
      <c r="C130" s="408"/>
      <c r="D130" s="145"/>
      <c r="E130" s="92"/>
      <c r="F130" s="92"/>
      <c r="G130" s="107">
        <v>4000000</v>
      </c>
      <c r="H130" s="117"/>
      <c r="I130" s="330"/>
    </row>
    <row r="131" spans="1:10" s="5" customFormat="1" x14ac:dyDescent="0.25">
      <c r="A131" s="104" t="s">
        <v>127</v>
      </c>
      <c r="B131" s="417" t="s">
        <v>425</v>
      </c>
      <c r="C131" s="408"/>
      <c r="D131" s="92"/>
      <c r="E131" s="92"/>
      <c r="F131" s="92"/>
      <c r="G131" s="107">
        <v>5000000</v>
      </c>
      <c r="H131" s="118"/>
      <c r="I131" s="331"/>
    </row>
    <row r="132" spans="1:10" x14ac:dyDescent="0.25">
      <c r="A132" s="104"/>
      <c r="B132" s="92" t="s">
        <v>79</v>
      </c>
      <c r="C132" s="92"/>
      <c r="D132" s="92"/>
      <c r="E132" s="92"/>
      <c r="F132" s="92"/>
      <c r="G132" s="107">
        <v>800000</v>
      </c>
      <c r="H132" s="118"/>
      <c r="I132" s="329"/>
      <c r="J132" s="18"/>
    </row>
    <row r="133" spans="1:10" s="5" customFormat="1" x14ac:dyDescent="0.25">
      <c r="A133" s="104"/>
      <c r="B133" s="92" t="s">
        <v>151</v>
      </c>
      <c r="C133" s="92"/>
      <c r="D133" s="92"/>
      <c r="E133" s="92"/>
      <c r="F133" s="92"/>
      <c r="G133" s="107">
        <v>1000000</v>
      </c>
      <c r="H133" s="118"/>
      <c r="I133" s="330"/>
    </row>
    <row r="134" spans="1:10" s="67" customFormat="1" ht="15.75" x14ac:dyDescent="0.25">
      <c r="A134" s="110" t="s">
        <v>140</v>
      </c>
      <c r="B134" s="111" t="s">
        <v>6</v>
      </c>
      <c r="C134" s="140"/>
      <c r="D134" s="140"/>
      <c r="E134" s="140"/>
      <c r="F134" s="140"/>
      <c r="G134" s="142"/>
      <c r="H134" s="118">
        <f>G128+G129+G130+G131+G132+G133</f>
        <v>14250000</v>
      </c>
      <c r="I134" s="70"/>
    </row>
    <row r="135" spans="1:10" ht="15.75" thickBot="1" x14ac:dyDescent="0.3">
      <c r="A135" s="146"/>
      <c r="B135" s="147"/>
      <c r="C135" s="148"/>
      <c r="D135" s="148"/>
      <c r="E135" s="148"/>
      <c r="F135" s="148"/>
      <c r="G135" s="149"/>
      <c r="H135" s="150"/>
    </row>
    <row r="136" spans="1:10" s="58" customFormat="1" ht="20.25" customHeight="1" thickBot="1" x14ac:dyDescent="0.25">
      <c r="A136" s="431" t="s">
        <v>149</v>
      </c>
      <c r="B136" s="432"/>
      <c r="C136" s="432"/>
      <c r="D136" s="432"/>
      <c r="E136" s="432"/>
      <c r="F136" s="432"/>
      <c r="G136" s="432"/>
      <c r="H136" s="433"/>
    </row>
    <row r="137" spans="1:10" s="2" customFormat="1" x14ac:dyDescent="0.25">
      <c r="A137" s="104"/>
      <c r="B137" s="436" t="s">
        <v>7</v>
      </c>
      <c r="C137" s="437"/>
      <c r="D137" s="437"/>
      <c r="E137" s="92"/>
      <c r="F137" s="92"/>
      <c r="G137" s="151"/>
      <c r="H137" s="152"/>
      <c r="I137" s="58"/>
    </row>
    <row r="138" spans="1:10" x14ac:dyDescent="0.25">
      <c r="A138" s="153" t="s">
        <v>118</v>
      </c>
      <c r="B138" s="106" t="s">
        <v>430</v>
      </c>
      <c r="C138" s="106" t="s">
        <v>410</v>
      </c>
      <c r="D138" s="92"/>
      <c r="E138" s="92"/>
      <c r="F138" s="92"/>
      <c r="G138" s="123"/>
      <c r="H138" s="129"/>
    </row>
    <row r="139" spans="1:10" x14ac:dyDescent="0.25">
      <c r="A139" s="153"/>
      <c r="B139" s="154" t="s">
        <v>146</v>
      </c>
      <c r="C139" s="92" t="s">
        <v>440</v>
      </c>
      <c r="D139" s="92"/>
      <c r="E139" s="92"/>
      <c r="F139" s="92"/>
      <c r="G139" s="123">
        <v>45702533</v>
      </c>
      <c r="H139" s="129">
        <v>45702533</v>
      </c>
    </row>
    <row r="140" spans="1:10" x14ac:dyDescent="0.25">
      <c r="A140" s="153"/>
      <c r="B140" s="154"/>
      <c r="C140" s="92" t="s">
        <v>503</v>
      </c>
      <c r="D140" s="92"/>
      <c r="E140" s="92"/>
      <c r="F140" s="92"/>
      <c r="G140" s="123">
        <v>2511600</v>
      </c>
      <c r="H140" s="129">
        <v>2511600</v>
      </c>
    </row>
    <row r="141" spans="1:10" x14ac:dyDescent="0.25">
      <c r="A141" s="110" t="s">
        <v>119</v>
      </c>
      <c r="B141" s="106" t="s">
        <v>74</v>
      </c>
      <c r="C141" s="106"/>
      <c r="D141" s="106"/>
      <c r="E141" s="106"/>
      <c r="F141" s="106"/>
      <c r="G141" s="117"/>
      <c r="H141" s="118"/>
    </row>
    <row r="142" spans="1:10" ht="16.149999999999999" customHeight="1" x14ac:dyDescent="0.25">
      <c r="A142" s="104"/>
      <c r="B142" s="427" t="s">
        <v>439</v>
      </c>
      <c r="C142" s="428"/>
      <c r="D142" s="428"/>
      <c r="E142" s="106"/>
      <c r="F142" s="92"/>
      <c r="G142" s="125"/>
      <c r="H142" s="124">
        <v>3998971</v>
      </c>
    </row>
    <row r="143" spans="1:10" ht="14.45" customHeight="1" x14ac:dyDescent="0.25">
      <c r="A143" s="104"/>
      <c r="B143" s="122"/>
      <c r="C143" s="438" t="s">
        <v>347</v>
      </c>
      <c r="D143" s="438"/>
      <c r="E143" s="438"/>
      <c r="F143" s="92"/>
      <c r="G143" s="125"/>
      <c r="H143" s="124">
        <f>H139+H140+H142</f>
        <v>52213104</v>
      </c>
    </row>
    <row r="144" spans="1:10" ht="12.6" customHeight="1" x14ac:dyDescent="0.25">
      <c r="A144" s="104"/>
      <c r="B144" s="122"/>
      <c r="C144" s="155" t="s">
        <v>173</v>
      </c>
      <c r="D144" s="122"/>
      <c r="E144" s="106"/>
      <c r="F144" s="92"/>
      <c r="G144" s="125"/>
      <c r="H144" s="124"/>
    </row>
    <row r="145" spans="1:9" x14ac:dyDescent="0.25">
      <c r="A145" s="104" t="s">
        <v>133</v>
      </c>
      <c r="B145" s="154" t="s">
        <v>296</v>
      </c>
      <c r="C145" s="92"/>
      <c r="D145" s="92"/>
      <c r="E145" s="106"/>
      <c r="F145" s="92"/>
      <c r="G145" s="125"/>
      <c r="H145" s="124">
        <v>11412167</v>
      </c>
    </row>
    <row r="146" spans="1:9" x14ac:dyDescent="0.25">
      <c r="A146" s="104" t="s">
        <v>138</v>
      </c>
      <c r="B146" s="154" t="s">
        <v>3</v>
      </c>
      <c r="C146" s="92"/>
      <c r="D146" s="92"/>
      <c r="E146" s="106"/>
      <c r="F146" s="92"/>
      <c r="G146" s="125"/>
      <c r="H146" s="124">
        <v>3057285</v>
      </c>
    </row>
    <row r="147" spans="1:9" x14ac:dyDescent="0.25">
      <c r="A147" s="104" t="s">
        <v>295</v>
      </c>
      <c r="B147" s="154" t="s">
        <v>203</v>
      </c>
      <c r="C147" s="92"/>
      <c r="D147" s="92"/>
      <c r="E147" s="106"/>
      <c r="F147" s="92"/>
      <c r="G147" s="125"/>
      <c r="H147" s="124">
        <v>4026077</v>
      </c>
    </row>
    <row r="148" spans="1:9" x14ac:dyDescent="0.25">
      <c r="A148" s="104" t="s">
        <v>194</v>
      </c>
      <c r="B148" s="154" t="s">
        <v>297</v>
      </c>
      <c r="C148" s="92"/>
      <c r="D148" s="92"/>
      <c r="E148" s="106"/>
      <c r="F148" s="92"/>
      <c r="G148" s="125"/>
      <c r="H148" s="124">
        <v>1087041</v>
      </c>
    </row>
    <row r="149" spans="1:9" x14ac:dyDescent="0.25">
      <c r="A149" s="104"/>
      <c r="B149" s="154"/>
      <c r="C149" s="92"/>
      <c r="D149" s="92"/>
      <c r="E149" s="106"/>
      <c r="F149" s="92"/>
      <c r="G149" s="125"/>
      <c r="H149" s="124"/>
    </row>
    <row r="150" spans="1:9" x14ac:dyDescent="0.25">
      <c r="A150" s="104"/>
      <c r="B150" s="154"/>
      <c r="C150" s="255" t="s">
        <v>34</v>
      </c>
      <c r="D150" s="92"/>
      <c r="E150" s="106"/>
      <c r="F150" s="92"/>
      <c r="G150" s="125"/>
      <c r="H150" s="124">
        <f>H145+H146+H147+H148</f>
        <v>19582570</v>
      </c>
    </row>
    <row r="151" spans="1:9" s="66" customFormat="1" ht="15.75" x14ac:dyDescent="0.25">
      <c r="A151" s="110" t="s">
        <v>331</v>
      </c>
      <c r="B151" s="112" t="s">
        <v>16</v>
      </c>
      <c r="C151" s="307" t="s">
        <v>16</v>
      </c>
      <c r="D151" s="112"/>
      <c r="E151" s="112"/>
      <c r="F151" s="112"/>
      <c r="G151" s="141"/>
      <c r="H151" s="129">
        <f>H143+H150</f>
        <v>71795674</v>
      </c>
      <c r="I151" s="332"/>
    </row>
    <row r="152" spans="1:9" x14ac:dyDescent="0.25">
      <c r="A152" s="110"/>
      <c r="B152" s="127"/>
      <c r="C152" s="106"/>
      <c r="D152" s="106"/>
      <c r="E152" s="106"/>
      <c r="F152" s="106"/>
      <c r="G152" s="139"/>
      <c r="H152" s="129"/>
    </row>
    <row r="153" spans="1:9" x14ac:dyDescent="0.25">
      <c r="A153" s="104"/>
      <c r="B153" s="434" t="s">
        <v>5</v>
      </c>
      <c r="C153" s="421"/>
      <c r="D153" s="421"/>
      <c r="E153" s="106"/>
      <c r="F153" s="106"/>
      <c r="G153" s="128"/>
      <c r="H153" s="129"/>
    </row>
    <row r="154" spans="1:9" x14ac:dyDescent="0.25">
      <c r="A154" s="110" t="s">
        <v>191</v>
      </c>
      <c r="B154" s="106" t="s">
        <v>70</v>
      </c>
      <c r="C154" s="106"/>
      <c r="D154" s="106"/>
      <c r="E154" s="106"/>
      <c r="F154" s="106"/>
      <c r="G154" s="143">
        <v>67784074</v>
      </c>
      <c r="H154" s="129"/>
    </row>
    <row r="155" spans="1:9" x14ac:dyDescent="0.25">
      <c r="A155" s="104" t="s">
        <v>298</v>
      </c>
      <c r="B155" s="154" t="s">
        <v>431</v>
      </c>
      <c r="C155" s="92" t="s">
        <v>496</v>
      </c>
      <c r="D155" s="92"/>
      <c r="E155" s="106"/>
      <c r="F155" s="106"/>
      <c r="G155" s="143">
        <v>1500000</v>
      </c>
      <c r="H155" s="129"/>
    </row>
    <row r="156" spans="1:9" x14ac:dyDescent="0.25">
      <c r="A156" s="110"/>
      <c r="B156" s="154"/>
      <c r="C156" s="92"/>
      <c r="D156" s="92"/>
      <c r="E156" s="106"/>
      <c r="F156" s="106"/>
      <c r="G156" s="143"/>
      <c r="H156" s="129"/>
    </row>
    <row r="157" spans="1:9" s="67" customFormat="1" ht="16.5" thickBot="1" x14ac:dyDescent="0.3">
      <c r="A157" s="146" t="s">
        <v>140</v>
      </c>
      <c r="B157" s="156" t="s">
        <v>6</v>
      </c>
      <c r="C157" s="157"/>
      <c r="D157" s="157"/>
      <c r="E157" s="157"/>
      <c r="F157" s="157"/>
      <c r="G157" s="158"/>
      <c r="H157" s="215">
        <f>G154+G155+G156</f>
        <v>69284074</v>
      </c>
      <c r="I157" s="70"/>
    </row>
    <row r="158" spans="1:9" ht="15.75" thickBot="1" x14ac:dyDescent="0.3">
      <c r="A158" s="419" t="s">
        <v>62</v>
      </c>
      <c r="B158" s="414"/>
      <c r="C158" s="414"/>
      <c r="D158" s="414"/>
      <c r="E158" s="414"/>
      <c r="F158" s="414"/>
      <c r="G158" s="414"/>
      <c r="H158" s="416"/>
    </row>
    <row r="159" spans="1:9" x14ac:dyDescent="0.25">
      <c r="A159" s="104"/>
      <c r="B159" s="411" t="s">
        <v>7</v>
      </c>
      <c r="C159" s="412"/>
      <c r="D159" s="412"/>
      <c r="E159" s="106"/>
      <c r="F159" s="106"/>
      <c r="G159" s="117"/>
      <c r="H159" s="118"/>
    </row>
    <row r="160" spans="1:9" x14ac:dyDescent="0.25">
      <c r="A160" s="110"/>
      <c r="B160" s="418" t="s">
        <v>2</v>
      </c>
      <c r="C160" s="409"/>
      <c r="D160" s="409"/>
      <c r="E160" s="106"/>
      <c r="F160" s="106"/>
      <c r="G160" s="117"/>
      <c r="H160" s="118"/>
    </row>
    <row r="161" spans="1:9" x14ac:dyDescent="0.25">
      <c r="A161" s="104" t="s">
        <v>133</v>
      </c>
      <c r="B161" s="92" t="s">
        <v>26</v>
      </c>
      <c r="C161" s="92"/>
      <c r="D161" s="106"/>
      <c r="E161" s="106"/>
      <c r="F161" s="106"/>
      <c r="G161" s="107">
        <v>20000</v>
      </c>
      <c r="H161" s="118"/>
    </row>
    <row r="162" spans="1:9" x14ac:dyDescent="0.25">
      <c r="A162" s="104" t="s">
        <v>122</v>
      </c>
      <c r="B162" s="92" t="s">
        <v>17</v>
      </c>
      <c r="C162" s="92"/>
      <c r="D162" s="92"/>
      <c r="E162" s="92"/>
      <c r="F162" s="92"/>
      <c r="G162" s="107">
        <v>40000</v>
      </c>
      <c r="H162" s="109"/>
    </row>
    <row r="163" spans="1:9" x14ac:dyDescent="0.25">
      <c r="A163" s="104"/>
      <c r="B163" s="92" t="s">
        <v>30</v>
      </c>
      <c r="C163" s="92"/>
      <c r="D163" s="92"/>
      <c r="E163" s="92"/>
      <c r="F163" s="92"/>
      <c r="G163" s="107">
        <v>50000</v>
      </c>
      <c r="H163" s="109"/>
    </row>
    <row r="164" spans="1:9" x14ac:dyDescent="0.25">
      <c r="A164" s="104"/>
      <c r="B164" s="92" t="s">
        <v>43</v>
      </c>
      <c r="C164" s="92"/>
      <c r="D164" s="92"/>
      <c r="E164" s="92"/>
      <c r="F164" s="92"/>
      <c r="G164" s="107">
        <v>47000</v>
      </c>
      <c r="H164" s="109"/>
    </row>
    <row r="165" spans="1:9" x14ac:dyDescent="0.25">
      <c r="A165" s="104" t="s">
        <v>138</v>
      </c>
      <c r="B165" s="92" t="s">
        <v>63</v>
      </c>
      <c r="C165" s="92"/>
      <c r="D165" s="92"/>
      <c r="E165" s="92"/>
      <c r="F165" s="92"/>
      <c r="G165" s="143">
        <v>43000</v>
      </c>
      <c r="H165" s="117"/>
    </row>
    <row r="166" spans="1:9" x14ac:dyDescent="0.25">
      <c r="A166" s="110" t="s">
        <v>121</v>
      </c>
      <c r="B166" s="106" t="s">
        <v>34</v>
      </c>
      <c r="C166" s="106"/>
      <c r="D166" s="106"/>
      <c r="E166" s="92"/>
      <c r="F166" s="92"/>
      <c r="G166" s="107"/>
      <c r="H166" s="118">
        <f>G161+G162+G163+G164+G165</f>
        <v>200000</v>
      </c>
    </row>
    <row r="167" spans="1:9" x14ac:dyDescent="0.25">
      <c r="A167" s="104"/>
      <c r="B167" s="106"/>
      <c r="C167" s="106"/>
      <c r="D167" s="106"/>
      <c r="E167" s="92"/>
      <c r="F167" s="92"/>
      <c r="G167" s="107"/>
      <c r="H167" s="118"/>
    </row>
    <row r="168" spans="1:9" x14ac:dyDescent="0.25">
      <c r="A168" s="104" t="s">
        <v>188</v>
      </c>
      <c r="B168" s="92" t="s">
        <v>167</v>
      </c>
      <c r="C168" s="92"/>
      <c r="D168" s="106"/>
      <c r="E168" s="92"/>
      <c r="F168" s="92"/>
      <c r="G168" s="107">
        <v>40000</v>
      </c>
      <c r="H168" s="118"/>
    </row>
    <row r="169" spans="1:9" s="2" customFormat="1" x14ac:dyDescent="0.25">
      <c r="A169" s="104" t="s">
        <v>194</v>
      </c>
      <c r="B169" s="92" t="s">
        <v>3</v>
      </c>
      <c r="C169" s="92"/>
      <c r="D169" s="92"/>
      <c r="E169" s="92"/>
      <c r="F169" s="92"/>
      <c r="G169" s="107">
        <v>11000</v>
      </c>
      <c r="H169" s="109"/>
      <c r="I169" s="58"/>
    </row>
    <row r="170" spans="1:9" x14ac:dyDescent="0.25">
      <c r="A170" s="110" t="s">
        <v>187</v>
      </c>
      <c r="B170" s="106" t="s">
        <v>48</v>
      </c>
      <c r="C170" s="254" t="s">
        <v>16</v>
      </c>
      <c r="D170" s="106"/>
      <c r="E170" s="92"/>
      <c r="F170" s="92"/>
      <c r="G170" s="107"/>
      <c r="H170" s="118">
        <f>G168+G169</f>
        <v>51000</v>
      </c>
    </row>
    <row r="171" spans="1:9" s="64" customFormat="1" ht="15.75" x14ac:dyDescent="0.25">
      <c r="A171" s="104"/>
      <c r="B171" s="112" t="s">
        <v>256</v>
      </c>
      <c r="C171" s="297"/>
      <c r="D171" s="112"/>
      <c r="E171" s="140"/>
      <c r="F171" s="140"/>
      <c r="G171" s="142"/>
      <c r="H171" s="118">
        <f>H166+H170</f>
        <v>251000</v>
      </c>
      <c r="I171" s="319"/>
    </row>
    <row r="172" spans="1:9" x14ac:dyDescent="0.25">
      <c r="A172" s="104"/>
      <c r="B172" s="106"/>
      <c r="C172" s="106"/>
      <c r="D172" s="106"/>
      <c r="E172" s="92"/>
      <c r="F172" s="92"/>
      <c r="G172" s="107"/>
      <c r="H172" s="118"/>
    </row>
    <row r="173" spans="1:9" x14ac:dyDescent="0.25">
      <c r="A173" s="104"/>
      <c r="B173" s="434" t="s">
        <v>5</v>
      </c>
      <c r="C173" s="421"/>
      <c r="D173" s="421"/>
      <c r="E173" s="92"/>
      <c r="F173" s="92"/>
      <c r="G173" s="107"/>
      <c r="H173" s="118"/>
    </row>
    <row r="174" spans="1:9" x14ac:dyDescent="0.25">
      <c r="A174" s="104" t="s">
        <v>193</v>
      </c>
      <c r="B174" s="92" t="s">
        <v>332</v>
      </c>
      <c r="C174" s="92"/>
      <c r="D174" s="92"/>
      <c r="E174" s="92"/>
      <c r="F174" s="92"/>
      <c r="G174" s="107">
        <v>251000</v>
      </c>
      <c r="H174" s="118"/>
    </row>
    <row r="175" spans="1:9" s="65" customFormat="1" ht="16.5" thickBot="1" x14ac:dyDescent="0.3">
      <c r="A175" s="146" t="s">
        <v>140</v>
      </c>
      <c r="B175" s="157" t="s">
        <v>6</v>
      </c>
      <c r="C175" s="157"/>
      <c r="D175" s="157"/>
      <c r="E175" s="157"/>
      <c r="F175" s="157"/>
      <c r="G175" s="159"/>
      <c r="H175" s="150">
        <f>G174</f>
        <v>251000</v>
      </c>
      <c r="I175" s="333"/>
    </row>
    <row r="176" spans="1:9" ht="15.75" customHeight="1" thickBot="1" x14ac:dyDescent="0.25">
      <c r="A176" s="431" t="s">
        <v>54</v>
      </c>
      <c r="B176" s="432"/>
      <c r="C176" s="432"/>
      <c r="D176" s="432"/>
      <c r="E176" s="432"/>
      <c r="F176" s="432"/>
      <c r="G176" s="432"/>
      <c r="H176" s="433"/>
    </row>
    <row r="177" spans="1:12" x14ac:dyDescent="0.25">
      <c r="A177" s="104"/>
      <c r="B177" s="411" t="s">
        <v>7</v>
      </c>
      <c r="C177" s="412"/>
      <c r="D177" s="412"/>
      <c r="E177" s="106"/>
      <c r="F177" s="106"/>
      <c r="G177" s="117"/>
      <c r="H177" s="118"/>
    </row>
    <row r="178" spans="1:12" x14ac:dyDescent="0.25">
      <c r="A178" s="104"/>
      <c r="B178" s="106" t="s">
        <v>12</v>
      </c>
      <c r="C178" s="106"/>
      <c r="D178" s="106"/>
      <c r="E178" s="106"/>
      <c r="F178" s="106"/>
      <c r="G178" s="117"/>
      <c r="H178" s="118"/>
    </row>
    <row r="179" spans="1:12" x14ac:dyDescent="0.25">
      <c r="A179" s="104" t="s">
        <v>125</v>
      </c>
      <c r="B179" s="92" t="s">
        <v>202</v>
      </c>
      <c r="C179" s="92"/>
      <c r="D179" s="92"/>
      <c r="E179" s="92"/>
      <c r="F179" s="92"/>
      <c r="G179" s="107">
        <v>5291000</v>
      </c>
      <c r="H179" s="109"/>
    </row>
    <row r="180" spans="1:12" x14ac:dyDescent="0.25">
      <c r="A180" s="104" t="s">
        <v>138</v>
      </c>
      <c r="B180" s="92" t="s">
        <v>3</v>
      </c>
      <c r="C180" s="92"/>
      <c r="D180" s="92"/>
      <c r="E180" s="92"/>
      <c r="F180" s="92"/>
      <c r="G180" s="107">
        <v>1429000</v>
      </c>
      <c r="H180" s="109"/>
    </row>
    <row r="181" spans="1:12" s="66" customFormat="1" ht="16.5" thickBot="1" x14ac:dyDescent="0.3">
      <c r="A181" s="110" t="s">
        <v>331</v>
      </c>
      <c r="B181" s="111" t="s">
        <v>34</v>
      </c>
      <c r="C181" s="112"/>
      <c r="D181" s="112"/>
      <c r="E181" s="112"/>
      <c r="F181" s="112"/>
      <c r="G181" s="137"/>
      <c r="H181" s="118">
        <f>G179+G180</f>
        <v>6720000</v>
      </c>
      <c r="I181" s="332"/>
    </row>
    <row r="182" spans="1:12" ht="15.75" customHeight="1" thickBot="1" x14ac:dyDescent="0.25">
      <c r="A182" s="431" t="s">
        <v>153</v>
      </c>
      <c r="B182" s="432"/>
      <c r="C182" s="432"/>
      <c r="D182" s="432"/>
      <c r="E182" s="432"/>
      <c r="F182" s="432"/>
      <c r="G182" s="432"/>
      <c r="H182" s="433"/>
    </row>
    <row r="183" spans="1:12" x14ac:dyDescent="0.25">
      <c r="A183" s="119"/>
      <c r="B183" s="160"/>
      <c r="C183" s="160"/>
      <c r="D183" s="160"/>
      <c r="E183" s="106"/>
      <c r="F183" s="106"/>
      <c r="G183" s="161"/>
      <c r="H183" s="118"/>
    </row>
    <row r="184" spans="1:12" x14ac:dyDescent="0.25">
      <c r="A184" s="104"/>
      <c r="B184" s="434" t="s">
        <v>5</v>
      </c>
      <c r="C184" s="421"/>
      <c r="D184" s="421"/>
      <c r="E184" s="106"/>
      <c r="F184" s="106"/>
      <c r="G184" s="162"/>
      <c r="H184" s="117"/>
    </row>
    <row r="185" spans="1:12" x14ac:dyDescent="0.25">
      <c r="A185" s="104"/>
      <c r="B185" s="106" t="s">
        <v>19</v>
      </c>
      <c r="C185" s="106"/>
      <c r="D185" s="92"/>
      <c r="E185" s="92"/>
      <c r="F185" s="92"/>
      <c r="G185" s="107"/>
      <c r="H185" s="109"/>
    </row>
    <row r="186" spans="1:12" x14ac:dyDescent="0.25">
      <c r="A186" s="104" t="s">
        <v>195</v>
      </c>
      <c r="B186" s="92" t="s">
        <v>20</v>
      </c>
      <c r="C186" s="92"/>
      <c r="D186" s="92"/>
      <c r="E186" s="92"/>
      <c r="F186" s="92"/>
      <c r="G186" s="107">
        <v>6000000</v>
      </c>
      <c r="H186" s="109"/>
    </row>
    <row r="187" spans="1:12" x14ac:dyDescent="0.25">
      <c r="A187" s="104"/>
      <c r="B187" s="92" t="s">
        <v>68</v>
      </c>
      <c r="C187" s="92"/>
      <c r="D187" s="92"/>
      <c r="E187" s="92"/>
      <c r="F187" s="92"/>
      <c r="G187" s="107">
        <v>1400000</v>
      </c>
      <c r="H187" s="109"/>
    </row>
    <row r="188" spans="1:12" x14ac:dyDescent="0.25">
      <c r="A188" s="104" t="s">
        <v>207</v>
      </c>
      <c r="B188" s="92" t="s">
        <v>21</v>
      </c>
      <c r="C188" s="92"/>
      <c r="D188" s="92"/>
      <c r="E188" s="92"/>
      <c r="F188" s="92"/>
      <c r="G188" s="107">
        <v>4500000</v>
      </c>
      <c r="H188" s="109"/>
    </row>
    <row r="189" spans="1:12" s="1" customFormat="1" x14ac:dyDescent="0.25">
      <c r="A189" s="104" t="s">
        <v>208</v>
      </c>
      <c r="B189" s="92" t="s">
        <v>85</v>
      </c>
      <c r="C189" s="92"/>
      <c r="D189" s="92"/>
      <c r="E189" s="92"/>
      <c r="F189" s="92"/>
      <c r="G189" s="107">
        <v>140000000</v>
      </c>
      <c r="H189" s="109"/>
      <c r="I189" s="334"/>
      <c r="L189" s="355"/>
    </row>
    <row r="190" spans="1:12" s="1" customFormat="1" x14ac:dyDescent="0.25">
      <c r="A190" s="104"/>
      <c r="B190" s="417" t="s">
        <v>365</v>
      </c>
      <c r="C190" s="408"/>
      <c r="D190" s="92"/>
      <c r="E190" s="92"/>
      <c r="F190" s="92"/>
      <c r="G190" s="107">
        <v>900000</v>
      </c>
      <c r="H190" s="109"/>
      <c r="I190" s="334"/>
      <c r="L190" s="355"/>
    </row>
    <row r="191" spans="1:12" s="1" customFormat="1" x14ac:dyDescent="0.25">
      <c r="A191" s="104"/>
      <c r="B191" s="417" t="s">
        <v>447</v>
      </c>
      <c r="C191" s="408"/>
      <c r="D191" s="92"/>
      <c r="E191" s="92"/>
      <c r="F191" s="92"/>
      <c r="G191" s="107">
        <v>3000000</v>
      </c>
      <c r="H191" s="109"/>
      <c r="I191" s="334"/>
      <c r="L191" s="355"/>
    </row>
    <row r="192" spans="1:12" s="1" customFormat="1" x14ac:dyDescent="0.25">
      <c r="A192" s="104"/>
      <c r="B192" s="417" t="s">
        <v>360</v>
      </c>
      <c r="C192" s="408"/>
      <c r="D192" s="92"/>
      <c r="E192" s="92"/>
      <c r="F192" s="92"/>
      <c r="G192" s="107">
        <v>539910</v>
      </c>
      <c r="H192" s="109"/>
      <c r="I192" s="334"/>
      <c r="L192" s="355"/>
    </row>
    <row r="193" spans="1:11" s="67" customFormat="1" ht="16.5" thickBot="1" x14ac:dyDescent="0.3">
      <c r="A193" s="146" t="s">
        <v>140</v>
      </c>
      <c r="B193" s="354" t="s">
        <v>6</v>
      </c>
      <c r="C193" s="202" t="s">
        <v>6</v>
      </c>
      <c r="D193" s="157"/>
      <c r="E193" s="157"/>
      <c r="F193" s="157"/>
      <c r="G193" s="159"/>
      <c r="H193" s="150">
        <f>G186+G187+G188+G189+G190+G191+G192</f>
        <v>156339910</v>
      </c>
      <c r="I193" s="70"/>
    </row>
    <row r="194" spans="1:11" s="67" customFormat="1" ht="15.75" x14ac:dyDescent="0.25">
      <c r="A194" s="132"/>
      <c r="B194" s="130"/>
      <c r="C194" s="112"/>
      <c r="D194" s="112"/>
      <c r="E194" s="112"/>
      <c r="F194" s="112"/>
      <c r="G194" s="164"/>
      <c r="H194" s="118"/>
      <c r="I194" s="70"/>
    </row>
    <row r="195" spans="1:11" x14ac:dyDescent="0.25">
      <c r="A195" s="165"/>
      <c r="B195" s="106"/>
      <c r="C195" s="106"/>
      <c r="D195" s="106"/>
      <c r="E195" s="106"/>
      <c r="F195" s="106"/>
      <c r="G195" s="166"/>
      <c r="H195" s="118"/>
    </row>
    <row r="196" spans="1:11" ht="15.75" thickBot="1" x14ac:dyDescent="0.3">
      <c r="A196" s="165"/>
      <c r="B196" s="106"/>
      <c r="C196" s="106"/>
      <c r="D196" s="106"/>
      <c r="E196" s="106"/>
      <c r="F196" s="106"/>
      <c r="G196" s="166"/>
      <c r="H196" s="118"/>
    </row>
    <row r="197" spans="1:11" ht="15.75" thickBot="1" x14ac:dyDescent="0.25">
      <c r="A197" s="431" t="s">
        <v>55</v>
      </c>
      <c r="B197" s="432"/>
      <c r="C197" s="432"/>
      <c r="D197" s="432"/>
      <c r="E197" s="432"/>
      <c r="F197" s="432"/>
      <c r="G197" s="432"/>
      <c r="H197" s="433"/>
    </row>
    <row r="198" spans="1:11" x14ac:dyDescent="0.25">
      <c r="A198" s="104"/>
      <c r="B198" s="436" t="s">
        <v>7</v>
      </c>
      <c r="C198" s="437"/>
      <c r="D198" s="437"/>
      <c r="E198" s="160"/>
      <c r="F198" s="160"/>
      <c r="G198" s="117"/>
      <c r="H198" s="118"/>
    </row>
    <row r="199" spans="1:11" x14ac:dyDescent="0.25">
      <c r="A199" s="153"/>
      <c r="B199" s="160" t="s">
        <v>90</v>
      </c>
      <c r="C199" s="160"/>
      <c r="D199" s="160"/>
      <c r="E199" s="160"/>
      <c r="F199" s="160"/>
      <c r="G199" s="117"/>
      <c r="H199" s="118"/>
      <c r="J199" s="30"/>
    </row>
    <row r="200" spans="1:11" s="40" customFormat="1" x14ac:dyDescent="0.25">
      <c r="A200" s="119" t="s">
        <v>185</v>
      </c>
      <c r="B200" s="154" t="s">
        <v>47</v>
      </c>
      <c r="C200" s="154"/>
      <c r="D200" s="154"/>
      <c r="E200" s="154"/>
      <c r="F200" s="154"/>
      <c r="G200" s="223">
        <v>48120150</v>
      </c>
      <c r="H200" s="109"/>
      <c r="I200" s="320"/>
    </row>
    <row r="201" spans="1:11" s="40" customFormat="1" x14ac:dyDescent="0.25">
      <c r="A201" s="119"/>
      <c r="B201" s="154" t="s">
        <v>91</v>
      </c>
      <c r="C201" s="154"/>
      <c r="D201" s="154"/>
      <c r="E201" s="154"/>
      <c r="F201" s="154"/>
      <c r="G201" s="376">
        <v>76322272</v>
      </c>
      <c r="H201" s="109"/>
      <c r="I201" s="320"/>
    </row>
    <row r="202" spans="1:11" s="40" customFormat="1" x14ac:dyDescent="0.25">
      <c r="A202" s="119"/>
      <c r="B202" s="154" t="s">
        <v>168</v>
      </c>
      <c r="C202" s="154"/>
      <c r="D202" s="154"/>
      <c r="E202" s="154"/>
      <c r="F202" s="154"/>
      <c r="G202" s="223">
        <v>47229735</v>
      </c>
      <c r="H202" s="109"/>
      <c r="I202" s="320"/>
    </row>
    <row r="203" spans="1:11" s="68" customFormat="1" ht="16.5" thickBot="1" x14ac:dyDescent="0.3">
      <c r="A203" s="146" t="s">
        <v>331</v>
      </c>
      <c r="B203" s="167" t="s">
        <v>330</v>
      </c>
      <c r="C203" s="160"/>
      <c r="D203" s="167"/>
      <c r="E203" s="167"/>
      <c r="F203" s="167"/>
      <c r="G203" s="159"/>
      <c r="H203" s="118">
        <f>G200+G201+G202</f>
        <v>171672157</v>
      </c>
      <c r="I203" s="335"/>
      <c r="K203" s="78"/>
    </row>
    <row r="204" spans="1:11" s="25" customFormat="1" ht="20.25" customHeight="1" thickBot="1" x14ac:dyDescent="0.3">
      <c r="A204" s="375"/>
      <c r="B204" s="168"/>
      <c r="C204" s="233" t="s">
        <v>159</v>
      </c>
      <c r="D204" s="169"/>
      <c r="E204" s="106"/>
      <c r="F204" s="101"/>
      <c r="G204" s="374"/>
      <c r="H204" s="103"/>
      <c r="I204" s="29"/>
    </row>
    <row r="205" spans="1:11" ht="22.5" customHeight="1" x14ac:dyDescent="0.25">
      <c r="A205" s="110"/>
      <c r="B205" s="92"/>
      <c r="C205" s="106" t="s">
        <v>160</v>
      </c>
      <c r="D205" s="106"/>
      <c r="E205" s="106"/>
      <c r="F205" s="106"/>
      <c r="G205" s="117"/>
      <c r="H205" s="118"/>
    </row>
    <row r="206" spans="1:11" ht="22.5" customHeight="1" x14ac:dyDescent="0.25">
      <c r="A206" s="110" t="s">
        <v>196</v>
      </c>
      <c r="B206" s="405" t="s">
        <v>86</v>
      </c>
      <c r="C206" s="406"/>
      <c r="D206" s="406"/>
      <c r="E206" s="92"/>
      <c r="F206" s="92"/>
      <c r="G206" s="107">
        <v>28441800</v>
      </c>
      <c r="H206" s="109">
        <v>28441800</v>
      </c>
    </row>
    <row r="207" spans="1:11" x14ac:dyDescent="0.25">
      <c r="A207" s="104"/>
      <c r="B207" s="405" t="s">
        <v>87</v>
      </c>
      <c r="C207" s="406"/>
      <c r="D207" s="406"/>
      <c r="E207" s="92"/>
      <c r="F207" s="92"/>
      <c r="G207" s="107">
        <v>13943240</v>
      </c>
      <c r="H207" s="109">
        <v>13943240</v>
      </c>
    </row>
    <row r="208" spans="1:11" x14ac:dyDescent="0.25">
      <c r="A208" s="104"/>
      <c r="B208" s="405" t="s">
        <v>88</v>
      </c>
      <c r="C208" s="406"/>
      <c r="D208" s="406"/>
      <c r="E208" s="92"/>
      <c r="F208" s="92"/>
      <c r="G208" s="107"/>
      <c r="H208" s="109"/>
    </row>
    <row r="209" spans="1:9" x14ac:dyDescent="0.25">
      <c r="A209" s="104"/>
      <c r="B209" s="171">
        <v>6565404</v>
      </c>
      <c r="C209" s="408" t="s">
        <v>367</v>
      </c>
      <c r="D209" s="408"/>
      <c r="E209" s="92"/>
      <c r="F209" s="92"/>
      <c r="G209" s="107" t="s">
        <v>341</v>
      </c>
      <c r="H209" s="109"/>
    </row>
    <row r="210" spans="1:9" x14ac:dyDescent="0.25">
      <c r="A210" s="104"/>
      <c r="B210" s="171"/>
      <c r="C210" s="99" t="s">
        <v>443</v>
      </c>
      <c r="D210" s="99"/>
      <c r="E210" s="92"/>
      <c r="F210" s="92"/>
      <c r="G210" s="107"/>
      <c r="H210" s="109"/>
    </row>
    <row r="211" spans="1:9" x14ac:dyDescent="0.25">
      <c r="A211" s="104"/>
      <c r="B211" s="405" t="s">
        <v>395</v>
      </c>
      <c r="C211" s="406"/>
      <c r="D211" s="406"/>
      <c r="E211" s="99"/>
      <c r="F211" s="92"/>
      <c r="G211" s="107"/>
      <c r="H211" s="109"/>
    </row>
    <row r="212" spans="1:9" x14ac:dyDescent="0.25">
      <c r="A212" s="104"/>
      <c r="B212" s="136"/>
      <c r="C212" s="92" t="s">
        <v>504</v>
      </c>
      <c r="D212" s="92"/>
      <c r="E212" s="99"/>
      <c r="F212" s="92"/>
      <c r="G212" s="107"/>
      <c r="H212" s="109">
        <v>20400</v>
      </c>
    </row>
    <row r="213" spans="1:9" x14ac:dyDescent="0.25">
      <c r="A213" s="104"/>
      <c r="B213" s="136"/>
      <c r="C213" s="406" t="s">
        <v>393</v>
      </c>
      <c r="D213" s="406"/>
      <c r="E213" s="406"/>
      <c r="F213" s="92"/>
      <c r="G213" s="107"/>
      <c r="H213" s="109">
        <v>7000000</v>
      </c>
    </row>
    <row r="214" spans="1:9" x14ac:dyDescent="0.25">
      <c r="A214" s="104"/>
      <c r="B214" s="136"/>
      <c r="C214" s="406" t="s">
        <v>394</v>
      </c>
      <c r="D214" s="406"/>
      <c r="E214" s="406"/>
      <c r="F214" s="92"/>
      <c r="G214" s="107"/>
      <c r="H214" s="109">
        <v>10210567</v>
      </c>
    </row>
    <row r="215" spans="1:9" x14ac:dyDescent="0.25">
      <c r="A215" s="104"/>
      <c r="B215" s="136"/>
      <c r="C215" s="445" t="s">
        <v>442</v>
      </c>
      <c r="D215" s="445"/>
      <c r="E215" s="99"/>
      <c r="F215" s="92"/>
      <c r="G215" s="107"/>
      <c r="H215" s="109">
        <v>840800</v>
      </c>
    </row>
    <row r="216" spans="1:9" ht="18.75" customHeight="1" x14ac:dyDescent="0.25">
      <c r="A216" s="110" t="s">
        <v>196</v>
      </c>
      <c r="B216" s="106" t="s">
        <v>155</v>
      </c>
      <c r="C216" s="106"/>
      <c r="D216" s="172"/>
      <c r="E216" s="127"/>
      <c r="F216" s="106"/>
      <c r="G216" s="117"/>
      <c r="H216" s="118">
        <f>H206+H207+H212+H213+H214+H215</f>
        <v>60456807</v>
      </c>
    </row>
    <row r="217" spans="1:9" ht="21.75" customHeight="1" x14ac:dyDescent="0.25">
      <c r="A217" s="110" t="s">
        <v>197</v>
      </c>
      <c r="B217" s="106" t="s">
        <v>161</v>
      </c>
      <c r="C217" s="106"/>
      <c r="D217" s="172"/>
      <c r="E217" s="127"/>
      <c r="F217" s="106"/>
      <c r="G217" s="107"/>
      <c r="H217" s="118">
        <v>53180980</v>
      </c>
    </row>
    <row r="218" spans="1:9" ht="21" customHeight="1" x14ac:dyDescent="0.25">
      <c r="A218" s="110" t="s">
        <v>198</v>
      </c>
      <c r="B218" s="106" t="s">
        <v>200</v>
      </c>
      <c r="C218" s="106"/>
      <c r="D218" s="172"/>
      <c r="E218" s="127"/>
      <c r="F218" s="106"/>
      <c r="G218" s="117"/>
      <c r="H218" s="118"/>
    </row>
    <row r="219" spans="1:9" x14ac:dyDescent="0.25">
      <c r="A219" s="104"/>
      <c r="B219" s="92" t="s">
        <v>89</v>
      </c>
      <c r="C219" s="92"/>
      <c r="D219" s="173"/>
      <c r="E219" s="99"/>
      <c r="F219" s="92"/>
      <c r="G219" s="107">
        <v>22805732</v>
      </c>
      <c r="H219" s="109"/>
    </row>
    <row r="220" spans="1:9" x14ac:dyDescent="0.25">
      <c r="A220" s="104"/>
      <c r="B220" s="417" t="s">
        <v>505</v>
      </c>
      <c r="C220" s="408"/>
      <c r="D220" s="173"/>
      <c r="E220" s="398"/>
      <c r="F220" s="399"/>
      <c r="G220" s="107">
        <v>3780000</v>
      </c>
      <c r="H220" s="109"/>
    </row>
    <row r="221" spans="1:9" s="2" customFormat="1" x14ac:dyDescent="0.25">
      <c r="A221" s="104"/>
      <c r="B221" s="92" t="s">
        <v>240</v>
      </c>
      <c r="C221" s="92"/>
      <c r="D221" s="173"/>
      <c r="E221" s="99"/>
      <c r="F221" s="92"/>
      <c r="G221" s="107">
        <v>2614400</v>
      </c>
      <c r="H221" s="109"/>
      <c r="I221" s="58"/>
    </row>
    <row r="222" spans="1:9" s="2" customFormat="1" x14ac:dyDescent="0.25">
      <c r="A222" s="104"/>
      <c r="B222" s="92" t="s">
        <v>313</v>
      </c>
      <c r="C222" s="92"/>
      <c r="D222" s="173"/>
      <c r="E222" s="99"/>
      <c r="F222" s="92"/>
      <c r="G222" s="107">
        <v>25000</v>
      </c>
      <c r="H222" s="109"/>
      <c r="I222" s="58"/>
    </row>
    <row r="223" spans="1:9" s="59" customFormat="1" x14ac:dyDescent="0.25">
      <c r="A223" s="165"/>
      <c r="B223" s="174" t="s">
        <v>314</v>
      </c>
      <c r="C223" s="92"/>
      <c r="D223" s="175"/>
      <c r="E223" s="99"/>
      <c r="F223" s="92"/>
      <c r="G223" s="224">
        <v>4620000</v>
      </c>
      <c r="H223" s="176"/>
      <c r="I223" s="336"/>
    </row>
    <row r="224" spans="1:9" s="2" customFormat="1" x14ac:dyDescent="0.25">
      <c r="A224" s="104"/>
      <c r="B224" s="92" t="s">
        <v>154</v>
      </c>
      <c r="C224" s="92"/>
      <c r="D224" s="173"/>
      <c r="E224" s="99"/>
      <c r="F224" s="92"/>
      <c r="G224" s="107">
        <v>190000</v>
      </c>
      <c r="H224" s="109"/>
      <c r="I224" s="58"/>
    </row>
    <row r="225" spans="1:12" s="2" customFormat="1" x14ac:dyDescent="0.25">
      <c r="A225" s="104"/>
      <c r="B225" s="92" t="s">
        <v>157</v>
      </c>
      <c r="C225" s="92"/>
      <c r="D225" s="173"/>
      <c r="E225" s="99"/>
      <c r="F225" s="92"/>
      <c r="G225" s="107">
        <v>2756000</v>
      </c>
      <c r="H225" s="109"/>
      <c r="I225" s="58"/>
    </row>
    <row r="226" spans="1:12" s="2" customFormat="1" ht="29.25" customHeight="1" x14ac:dyDescent="0.25">
      <c r="A226" s="104"/>
      <c r="B226" s="427" t="s">
        <v>241</v>
      </c>
      <c r="C226" s="428"/>
      <c r="D226" s="428"/>
      <c r="E226" s="99"/>
      <c r="F226" s="92"/>
      <c r="G226" s="107">
        <v>5001180</v>
      </c>
      <c r="H226" s="109"/>
      <c r="I226" s="58"/>
    </row>
    <row r="227" spans="1:12" s="46" customFormat="1" ht="17.25" customHeight="1" x14ac:dyDescent="0.25">
      <c r="A227" s="110" t="s">
        <v>198</v>
      </c>
      <c r="B227" s="106" t="s">
        <v>156</v>
      </c>
      <c r="C227" s="106"/>
      <c r="D227" s="172"/>
      <c r="E227" s="99"/>
      <c r="F227" s="92"/>
      <c r="G227" s="107"/>
      <c r="H227" s="118">
        <f>G219+G220+G221+G222+G223+G224+G225+G226</f>
        <v>41792312</v>
      </c>
      <c r="I227" s="337"/>
    </row>
    <row r="228" spans="1:12" s="40" customFormat="1" ht="21.75" customHeight="1" x14ac:dyDescent="0.25">
      <c r="A228" s="110" t="s">
        <v>199</v>
      </c>
      <c r="B228" s="106" t="s">
        <v>162</v>
      </c>
      <c r="C228" s="106"/>
      <c r="D228" s="172"/>
      <c r="E228" s="127"/>
      <c r="F228" s="92"/>
      <c r="G228" s="107"/>
      <c r="H228" s="117">
        <v>2618343</v>
      </c>
      <c r="I228" s="320"/>
    </row>
    <row r="229" spans="1:12" s="40" customFormat="1" ht="17.45" customHeight="1" x14ac:dyDescent="0.25">
      <c r="A229" s="110" t="s">
        <v>191</v>
      </c>
      <c r="B229" s="418" t="s">
        <v>448</v>
      </c>
      <c r="C229" s="409"/>
      <c r="D229" s="172"/>
      <c r="E229" s="127"/>
      <c r="F229" s="92"/>
      <c r="G229" s="107"/>
      <c r="H229" s="118">
        <v>3973400</v>
      </c>
      <c r="I229" s="320"/>
    </row>
    <row r="230" spans="1:12" s="40" customFormat="1" ht="16.149999999999999" customHeight="1" x14ac:dyDescent="0.25">
      <c r="A230" s="110"/>
      <c r="B230" s="106"/>
      <c r="C230" s="106"/>
      <c r="D230" s="172"/>
      <c r="E230" s="127"/>
      <c r="F230" s="92"/>
      <c r="G230" s="107"/>
      <c r="H230" s="118"/>
      <c r="I230" s="324"/>
      <c r="J230" s="43"/>
      <c r="K230" s="43"/>
      <c r="L230" s="43"/>
    </row>
    <row r="231" spans="1:12" s="67" customFormat="1" ht="29.25" customHeight="1" thickBot="1" x14ac:dyDescent="0.3">
      <c r="A231" s="110" t="s">
        <v>140</v>
      </c>
      <c r="B231" s="112" t="s">
        <v>158</v>
      </c>
      <c r="C231" s="92"/>
      <c r="D231" s="112"/>
      <c r="E231" s="112"/>
      <c r="F231" s="141"/>
      <c r="G231" s="126"/>
      <c r="H231" s="118">
        <f>H216+H217+H227+H228+H229+H230</f>
        <v>162021842</v>
      </c>
      <c r="I231" s="70"/>
      <c r="L231" s="70"/>
    </row>
    <row r="232" spans="1:12" s="58" customFormat="1" ht="17.25" customHeight="1" thickBot="1" x14ac:dyDescent="0.3">
      <c r="A232" s="419" t="s">
        <v>312</v>
      </c>
      <c r="B232" s="414"/>
      <c r="C232" s="414"/>
      <c r="D232" s="414"/>
      <c r="E232" s="414"/>
      <c r="F232" s="414"/>
      <c r="G232" s="414"/>
      <c r="H232" s="416"/>
    </row>
    <row r="233" spans="1:12" s="2" customFormat="1" ht="17.25" customHeight="1" x14ac:dyDescent="0.25">
      <c r="A233" s="110"/>
      <c r="B233" s="439" t="s">
        <v>1</v>
      </c>
      <c r="C233" s="440"/>
      <c r="D233" s="440"/>
      <c r="E233" s="106"/>
      <c r="F233" s="106"/>
      <c r="G233" s="128"/>
      <c r="H233" s="118"/>
      <c r="I233" s="58"/>
    </row>
    <row r="234" spans="1:12" s="46" customFormat="1" ht="17.25" customHeight="1" x14ac:dyDescent="0.25">
      <c r="A234" s="104" t="s">
        <v>118</v>
      </c>
      <c r="B234" s="417" t="s">
        <v>465</v>
      </c>
      <c r="C234" s="408"/>
      <c r="D234" s="408"/>
      <c r="E234" s="106"/>
      <c r="F234" s="106"/>
      <c r="G234" s="221">
        <v>2511600</v>
      </c>
      <c r="H234" s="216"/>
      <c r="I234" s="337"/>
    </row>
    <row r="235" spans="1:12" s="46" customFormat="1" ht="17.25" customHeight="1" x14ac:dyDescent="0.25">
      <c r="A235" s="104"/>
      <c r="B235" s="401" t="s">
        <v>318</v>
      </c>
      <c r="C235" s="401" t="s">
        <v>368</v>
      </c>
      <c r="D235" s="106"/>
      <c r="E235" s="106"/>
      <c r="F235" s="106"/>
      <c r="G235" s="221">
        <v>373900</v>
      </c>
      <c r="H235" s="216"/>
      <c r="I235" s="337"/>
    </row>
    <row r="236" spans="1:12" s="46" customFormat="1" ht="17.25" customHeight="1" x14ac:dyDescent="0.25">
      <c r="A236" s="104" t="s">
        <v>143</v>
      </c>
      <c r="B236" s="92" t="s">
        <v>319</v>
      </c>
      <c r="C236" s="92"/>
      <c r="D236" s="106"/>
      <c r="E236" s="106"/>
      <c r="F236" s="106"/>
      <c r="G236" s="221">
        <v>100000</v>
      </c>
      <c r="H236" s="217"/>
      <c r="I236" s="337"/>
    </row>
    <row r="237" spans="1:12" s="47" customFormat="1" ht="17.25" customHeight="1" x14ac:dyDescent="0.25">
      <c r="A237" s="110" t="s">
        <v>117</v>
      </c>
      <c r="B237" s="106" t="s">
        <v>24</v>
      </c>
      <c r="C237" s="92"/>
      <c r="D237" s="106"/>
      <c r="E237" s="106"/>
      <c r="F237" s="106"/>
      <c r="G237" s="220"/>
      <c r="H237" s="218">
        <f>G234+G235+G236</f>
        <v>2985500</v>
      </c>
      <c r="I237" s="321"/>
    </row>
    <row r="238" spans="1:12" s="46" customFormat="1" ht="17.25" customHeight="1" x14ac:dyDescent="0.25">
      <c r="A238" s="104" t="s">
        <v>119</v>
      </c>
      <c r="B238" s="106" t="s">
        <v>74</v>
      </c>
      <c r="C238" s="92"/>
      <c r="D238" s="106"/>
      <c r="E238" s="106"/>
      <c r="F238" s="106"/>
      <c r="G238" s="220"/>
      <c r="H238" s="218"/>
      <c r="I238" s="337"/>
    </row>
    <row r="239" spans="1:12" s="46" customFormat="1" ht="17.25" customHeight="1" x14ac:dyDescent="0.25">
      <c r="A239" s="104"/>
      <c r="B239" s="417" t="s">
        <v>397</v>
      </c>
      <c r="C239" s="408"/>
      <c r="D239" s="408"/>
      <c r="E239" s="106"/>
      <c r="F239" s="106"/>
      <c r="G239" s="222">
        <v>504962</v>
      </c>
      <c r="H239" s="218"/>
      <c r="I239" s="337"/>
    </row>
    <row r="240" spans="1:12" s="46" customFormat="1" ht="17.25" customHeight="1" x14ac:dyDescent="0.25">
      <c r="A240" s="104"/>
      <c r="B240" s="171" t="s">
        <v>308</v>
      </c>
      <c r="C240" s="99" t="s">
        <v>398</v>
      </c>
      <c r="D240" s="106"/>
      <c r="E240" s="106"/>
      <c r="F240" s="106"/>
      <c r="G240" s="222">
        <v>34500</v>
      </c>
      <c r="H240" s="219"/>
      <c r="I240" s="337"/>
    </row>
    <row r="241" spans="1:9" s="47" customFormat="1" ht="17.25" customHeight="1" x14ac:dyDescent="0.25">
      <c r="A241" s="110" t="s">
        <v>119</v>
      </c>
      <c r="B241" s="106" t="s">
        <v>223</v>
      </c>
      <c r="C241" s="92"/>
      <c r="D241" s="106"/>
      <c r="E241" s="106"/>
      <c r="F241" s="106"/>
      <c r="G241" s="220"/>
      <c r="H241" s="218">
        <f>G239+G240</f>
        <v>539462</v>
      </c>
      <c r="I241" s="321"/>
    </row>
    <row r="242" spans="1:9" s="47" customFormat="1" ht="17.25" customHeight="1" x14ac:dyDescent="0.25">
      <c r="A242" s="110" t="s">
        <v>120</v>
      </c>
      <c r="B242" s="418" t="s">
        <v>353</v>
      </c>
      <c r="C242" s="409"/>
      <c r="D242" s="409"/>
      <c r="E242" s="106"/>
      <c r="F242" s="106"/>
      <c r="G242" s="220"/>
      <c r="H242" s="218">
        <f>H237+H241</f>
        <v>3524962</v>
      </c>
      <c r="I242" s="321"/>
    </row>
    <row r="243" spans="1:9" s="2" customFormat="1" ht="17.25" customHeight="1" x14ac:dyDescent="0.25">
      <c r="A243" s="110"/>
      <c r="B243" s="106"/>
      <c r="C243" s="92"/>
      <c r="D243" s="106"/>
      <c r="E243" s="106"/>
      <c r="F243" s="106"/>
      <c r="G243" s="220"/>
      <c r="H243" s="218"/>
      <c r="I243" s="58"/>
    </row>
    <row r="244" spans="1:9" s="2" customFormat="1" ht="17.25" customHeight="1" x14ac:dyDescent="0.25">
      <c r="A244" s="110"/>
      <c r="B244" s="418" t="s">
        <v>2</v>
      </c>
      <c r="C244" s="409"/>
      <c r="D244" s="409"/>
      <c r="E244" s="106"/>
      <c r="F244" s="106"/>
      <c r="G244" s="221"/>
      <c r="H244" s="218"/>
      <c r="I244" s="58"/>
    </row>
    <row r="245" spans="1:9" s="46" customFormat="1" ht="17.25" customHeight="1" x14ac:dyDescent="0.25">
      <c r="A245" s="104" t="s">
        <v>133</v>
      </c>
      <c r="B245" s="92" t="s">
        <v>316</v>
      </c>
      <c r="C245" s="92" t="s">
        <v>486</v>
      </c>
      <c r="D245" s="106"/>
      <c r="E245" s="106"/>
      <c r="F245" s="106"/>
      <c r="G245" s="221">
        <v>20000</v>
      </c>
      <c r="H245" s="218"/>
      <c r="I245" s="337"/>
    </row>
    <row r="246" spans="1:9" s="46" customFormat="1" ht="17.25" customHeight="1" x14ac:dyDescent="0.25">
      <c r="A246" s="104" t="s">
        <v>122</v>
      </c>
      <c r="B246" s="92" t="s">
        <v>25</v>
      </c>
      <c r="C246" s="92"/>
      <c r="D246" s="106"/>
      <c r="E246" s="106"/>
      <c r="F246" s="106"/>
      <c r="G246" s="221">
        <v>50000</v>
      </c>
      <c r="H246" s="218"/>
      <c r="I246" s="337"/>
    </row>
    <row r="247" spans="1:9" s="2" customFormat="1" ht="17.25" customHeight="1" x14ac:dyDescent="0.25">
      <c r="A247" s="104"/>
      <c r="B247" s="417" t="s">
        <v>254</v>
      </c>
      <c r="C247" s="408"/>
      <c r="D247" s="106"/>
      <c r="E247" s="106"/>
      <c r="F247" s="106"/>
      <c r="G247" s="221">
        <v>50000</v>
      </c>
      <c r="H247" s="218"/>
      <c r="I247" s="58"/>
    </row>
    <row r="248" spans="1:9" s="2" customFormat="1" ht="17.25" customHeight="1" x14ac:dyDescent="0.25">
      <c r="A248" s="104"/>
      <c r="B248" s="92" t="s">
        <v>255</v>
      </c>
      <c r="C248" s="92"/>
      <c r="D248" s="106"/>
      <c r="E248" s="106"/>
      <c r="F248" s="106"/>
      <c r="G248" s="221">
        <v>130000</v>
      </c>
      <c r="H248" s="219"/>
      <c r="I248" s="58"/>
    </row>
    <row r="249" spans="1:9" s="47" customFormat="1" ht="17.25" customHeight="1" x14ac:dyDescent="0.25">
      <c r="A249" s="110" t="s">
        <v>317</v>
      </c>
      <c r="B249" s="106" t="s">
        <v>34</v>
      </c>
      <c r="C249" s="92"/>
      <c r="D249" s="106"/>
      <c r="E249" s="106"/>
      <c r="F249" s="106"/>
      <c r="G249" s="221"/>
      <c r="H249" s="218">
        <f>G245+G246+G247+G248</f>
        <v>250000</v>
      </c>
      <c r="I249" s="321"/>
    </row>
    <row r="250" spans="1:9" s="2" customFormat="1" ht="17.25" customHeight="1" x14ac:dyDescent="0.25">
      <c r="A250" s="110"/>
      <c r="B250" s="106"/>
      <c r="C250" s="92"/>
      <c r="D250" s="106"/>
      <c r="E250" s="106"/>
      <c r="F250" s="106"/>
      <c r="G250" s="221"/>
      <c r="H250" s="218"/>
      <c r="I250" s="58"/>
    </row>
    <row r="251" spans="1:9" s="2" customFormat="1" ht="17.25" customHeight="1" x14ac:dyDescent="0.25">
      <c r="A251" s="104"/>
      <c r="B251" s="454" t="s">
        <v>111</v>
      </c>
      <c r="C251" s="455"/>
      <c r="D251" s="455"/>
      <c r="E251" s="106"/>
      <c r="F251" s="106"/>
      <c r="G251" s="221"/>
      <c r="H251" s="218"/>
      <c r="I251" s="58"/>
    </row>
    <row r="252" spans="1:9" s="2" customFormat="1" ht="17.25" customHeight="1" x14ac:dyDescent="0.25">
      <c r="A252" s="104" t="s">
        <v>184</v>
      </c>
      <c r="B252" s="92" t="s">
        <v>53</v>
      </c>
      <c r="C252" s="92"/>
      <c r="D252" s="106"/>
      <c r="E252" s="106"/>
      <c r="F252" s="106"/>
      <c r="G252" s="221">
        <v>50000</v>
      </c>
      <c r="H252" s="218"/>
      <c r="I252" s="58"/>
    </row>
    <row r="253" spans="1:9" s="2" customFormat="1" ht="17.25" customHeight="1" x14ac:dyDescent="0.25">
      <c r="A253" s="104" t="s">
        <v>123</v>
      </c>
      <c r="B253" s="92" t="s">
        <v>112</v>
      </c>
      <c r="C253" s="92"/>
      <c r="D253" s="106"/>
      <c r="E253" s="106"/>
      <c r="F253" s="106"/>
      <c r="G253" s="221">
        <v>150000</v>
      </c>
      <c r="H253" s="218"/>
      <c r="I253" s="58"/>
    </row>
    <row r="254" spans="1:9" s="46" customFormat="1" ht="17.25" customHeight="1" x14ac:dyDescent="0.25">
      <c r="A254" s="104" t="s">
        <v>125</v>
      </c>
      <c r="B254" s="92" t="s">
        <v>113</v>
      </c>
      <c r="C254" s="92"/>
      <c r="D254" s="106"/>
      <c r="E254" s="106"/>
      <c r="F254" s="106"/>
      <c r="G254" s="221">
        <v>500000</v>
      </c>
      <c r="H254" s="218"/>
      <c r="I254" s="337"/>
    </row>
    <row r="255" spans="1:9" s="46" customFormat="1" ht="17.25" customHeight="1" x14ac:dyDescent="0.25">
      <c r="A255" s="104"/>
      <c r="B255" s="92" t="s">
        <v>114</v>
      </c>
      <c r="C255" s="92"/>
      <c r="D255" s="106"/>
      <c r="E255" s="106"/>
      <c r="F255" s="106"/>
      <c r="G255" s="221">
        <v>50000</v>
      </c>
      <c r="H255" s="218"/>
      <c r="I255" s="337"/>
    </row>
    <row r="256" spans="1:9" s="46" customFormat="1" ht="17.25" customHeight="1" x14ac:dyDescent="0.25">
      <c r="A256" s="104"/>
      <c r="B256" s="92" t="s">
        <v>30</v>
      </c>
      <c r="C256" s="92"/>
      <c r="D256" s="106"/>
      <c r="E256" s="106"/>
      <c r="F256" s="106"/>
      <c r="G256" s="221">
        <v>15000</v>
      </c>
      <c r="H256" s="218"/>
      <c r="I256" s="337"/>
    </row>
    <row r="257" spans="1:14" s="46" customFormat="1" ht="17.25" customHeight="1" x14ac:dyDescent="0.25">
      <c r="A257" s="104"/>
      <c r="B257" s="92" t="s">
        <v>84</v>
      </c>
      <c r="C257" s="92"/>
      <c r="D257" s="106"/>
      <c r="E257" s="106"/>
      <c r="F257" s="106"/>
      <c r="G257" s="221">
        <v>10000</v>
      </c>
      <c r="H257" s="218"/>
      <c r="I257" s="337"/>
    </row>
    <row r="258" spans="1:14" s="46" customFormat="1" ht="17.25" customHeight="1" x14ac:dyDescent="0.25">
      <c r="A258" s="104" t="s">
        <v>135</v>
      </c>
      <c r="B258" s="92" t="s">
        <v>115</v>
      </c>
      <c r="C258" s="92"/>
      <c r="D258" s="106"/>
      <c r="E258" s="106"/>
      <c r="F258" s="106"/>
      <c r="G258" s="221">
        <v>100000</v>
      </c>
      <c r="H258" s="218"/>
      <c r="I258" s="337"/>
    </row>
    <row r="259" spans="1:14" s="46" customFormat="1" ht="17.25" customHeight="1" x14ac:dyDescent="0.25">
      <c r="A259" s="104" t="s">
        <v>124</v>
      </c>
      <c r="B259" s="92" t="s">
        <v>15</v>
      </c>
      <c r="C259" s="92"/>
      <c r="D259" s="106"/>
      <c r="E259" s="106"/>
      <c r="F259" s="106"/>
      <c r="G259" s="221">
        <v>5000</v>
      </c>
      <c r="H259" s="218"/>
      <c r="I259" s="337"/>
    </row>
    <row r="260" spans="1:14" s="46" customFormat="1" ht="17.25" customHeight="1" x14ac:dyDescent="0.25">
      <c r="A260" s="104"/>
      <c r="B260" s="92" t="s">
        <v>92</v>
      </c>
      <c r="C260" s="92"/>
      <c r="D260" s="106"/>
      <c r="E260" s="106"/>
      <c r="F260" s="106"/>
      <c r="G260" s="221">
        <v>25000</v>
      </c>
      <c r="H260" s="218"/>
      <c r="I260" s="337"/>
    </row>
    <row r="261" spans="1:14" s="46" customFormat="1" ht="17.25" customHeight="1" x14ac:dyDescent="0.25">
      <c r="A261" s="104" t="s">
        <v>130</v>
      </c>
      <c r="B261" s="92" t="s">
        <v>64</v>
      </c>
      <c r="C261" s="92"/>
      <c r="D261" s="106"/>
      <c r="E261" s="106"/>
      <c r="F261" s="106"/>
      <c r="G261" s="221">
        <v>20000</v>
      </c>
      <c r="H261" s="218"/>
      <c r="I261" s="337"/>
    </row>
    <row r="262" spans="1:14" s="47" customFormat="1" ht="17.25" customHeight="1" x14ac:dyDescent="0.25">
      <c r="A262" s="104" t="s">
        <v>126</v>
      </c>
      <c r="B262" s="106" t="s">
        <v>32</v>
      </c>
      <c r="C262" s="92"/>
      <c r="D262" s="106"/>
      <c r="E262" s="106"/>
      <c r="F262" s="106"/>
      <c r="G262" s="221"/>
      <c r="H262" s="218">
        <f>G252+G253+G254+G255+G256+G257+G258+G259+G260+G261</f>
        <v>925000</v>
      </c>
      <c r="I262" s="321"/>
    </row>
    <row r="263" spans="1:14" s="46" customFormat="1" ht="25.5" customHeight="1" x14ac:dyDescent="0.25">
      <c r="A263" s="104" t="s">
        <v>138</v>
      </c>
      <c r="B263" s="145" t="s">
        <v>116</v>
      </c>
      <c r="C263" s="92"/>
      <c r="D263" s="106"/>
      <c r="E263" s="106"/>
      <c r="F263" s="106"/>
      <c r="G263" s="227"/>
      <c r="H263" s="107">
        <v>399750</v>
      </c>
      <c r="I263" s="337"/>
    </row>
    <row r="264" spans="1:14" s="47" customFormat="1" ht="17.25" customHeight="1" x14ac:dyDescent="0.25">
      <c r="A264" s="110" t="s">
        <v>121</v>
      </c>
      <c r="B264" s="106" t="s">
        <v>166</v>
      </c>
      <c r="C264" s="92"/>
      <c r="D264" s="106"/>
      <c r="E264" s="106"/>
      <c r="F264" s="106"/>
      <c r="G264" s="228"/>
      <c r="H264" s="218">
        <f>H249+H262+H263</f>
        <v>1574750</v>
      </c>
      <c r="I264" s="321"/>
    </row>
    <row r="265" spans="1:14" s="46" customFormat="1" ht="17.25" customHeight="1" x14ac:dyDescent="0.25">
      <c r="A265" s="110"/>
      <c r="B265" s="106"/>
      <c r="C265" s="92"/>
      <c r="D265" s="106"/>
      <c r="E265" s="106"/>
      <c r="F265" s="106"/>
      <c r="G265" s="228"/>
      <c r="H265" s="218"/>
      <c r="I265" s="337"/>
    </row>
    <row r="266" spans="1:14" s="66" customFormat="1" ht="17.25" customHeight="1" x14ac:dyDescent="0.25">
      <c r="A266" s="132" t="s">
        <v>331</v>
      </c>
      <c r="B266" s="256" t="s">
        <v>16</v>
      </c>
      <c r="C266" s="254" t="s">
        <v>16</v>
      </c>
      <c r="D266" s="106"/>
      <c r="E266" s="106"/>
      <c r="F266" s="106"/>
      <c r="G266" s="230"/>
      <c r="H266" s="218">
        <f>H242+H264</f>
        <v>5099712</v>
      </c>
      <c r="I266" s="332"/>
    </row>
    <row r="267" spans="1:14" s="2" customFormat="1" ht="17.25" customHeight="1" x14ac:dyDescent="0.25">
      <c r="A267" s="165"/>
      <c r="B267" s="177"/>
      <c r="C267" s="92"/>
      <c r="D267" s="106"/>
      <c r="E267" s="106"/>
      <c r="F267" s="106"/>
      <c r="G267" s="230"/>
      <c r="H267" s="218"/>
      <c r="I267" s="58"/>
    </row>
    <row r="268" spans="1:14" s="2" customFormat="1" ht="17.25" customHeight="1" x14ac:dyDescent="0.25">
      <c r="A268" s="104"/>
      <c r="B268" s="421" t="s">
        <v>5</v>
      </c>
      <c r="C268" s="421"/>
      <c r="D268" s="421"/>
      <c r="E268" s="106"/>
      <c r="F268" s="106"/>
      <c r="G268" s="358"/>
      <c r="H268" s="359"/>
      <c r="I268" s="58"/>
    </row>
    <row r="269" spans="1:14" s="2" customFormat="1" ht="17.25" customHeight="1" thickBot="1" x14ac:dyDescent="0.3">
      <c r="A269" s="260" t="s">
        <v>140</v>
      </c>
      <c r="B269" s="254"/>
      <c r="C269" s="147" t="s">
        <v>489</v>
      </c>
      <c r="D269" s="254"/>
      <c r="E269" s="297"/>
      <c r="F269" s="297"/>
      <c r="G269" s="356"/>
      <c r="H269" s="357">
        <v>50000</v>
      </c>
      <c r="I269" s="58"/>
      <c r="N269" s="59"/>
    </row>
    <row r="270" spans="1:14" s="2" customFormat="1" ht="17.25" customHeight="1" thickBot="1" x14ac:dyDescent="0.3">
      <c r="A270" s="413" t="s">
        <v>56</v>
      </c>
      <c r="B270" s="414"/>
      <c r="C270" s="415"/>
      <c r="D270" s="414"/>
      <c r="E270" s="414"/>
      <c r="F270" s="414"/>
      <c r="G270" s="414"/>
      <c r="H270" s="416"/>
      <c r="I270" s="58"/>
    </row>
    <row r="271" spans="1:14" s="2" customFormat="1" ht="17.25" customHeight="1" x14ac:dyDescent="0.25">
      <c r="A271" s="114"/>
      <c r="B271" s="411" t="s">
        <v>39</v>
      </c>
      <c r="C271" s="412"/>
      <c r="D271" s="412"/>
      <c r="E271" s="106"/>
      <c r="F271" s="106"/>
      <c r="G271" s="117"/>
      <c r="H271" s="118"/>
      <c r="I271" s="58"/>
    </row>
    <row r="272" spans="1:14" s="2" customFormat="1" x14ac:dyDescent="0.25">
      <c r="A272" s="104" t="s">
        <v>122</v>
      </c>
      <c r="B272" s="92" t="s">
        <v>23</v>
      </c>
      <c r="C272" s="92"/>
      <c r="D272" s="92"/>
      <c r="E272" s="92"/>
      <c r="F272" s="92"/>
      <c r="G272" s="107">
        <v>128400</v>
      </c>
      <c r="H272" s="109"/>
      <c r="I272" s="58"/>
    </row>
    <row r="273" spans="1:9" s="1" customFormat="1" x14ac:dyDescent="0.25">
      <c r="A273" s="104"/>
      <c r="B273" s="92" t="s">
        <v>242</v>
      </c>
      <c r="C273" s="92" t="s">
        <v>413</v>
      </c>
      <c r="D273" s="92"/>
      <c r="E273" s="92"/>
      <c r="F273" s="92"/>
      <c r="G273" s="107"/>
      <c r="H273" s="109"/>
      <c r="I273" s="334"/>
    </row>
    <row r="274" spans="1:9" s="2" customFormat="1" x14ac:dyDescent="0.25">
      <c r="A274" s="104" t="s">
        <v>122</v>
      </c>
      <c r="B274" s="92" t="s">
        <v>243</v>
      </c>
      <c r="C274" s="92"/>
      <c r="D274" s="92"/>
      <c r="E274" s="92"/>
      <c r="F274" s="92"/>
      <c r="G274" s="107">
        <v>1440000</v>
      </c>
      <c r="H274" s="109"/>
      <c r="I274" s="58"/>
    </row>
    <row r="275" spans="1:9" s="2" customFormat="1" x14ac:dyDescent="0.25">
      <c r="A275" s="104"/>
      <c r="B275" s="417" t="s">
        <v>441</v>
      </c>
      <c r="C275" s="408"/>
      <c r="D275" s="92"/>
      <c r="E275" s="92"/>
      <c r="F275" s="92"/>
      <c r="G275" s="107"/>
      <c r="H275" s="109"/>
      <c r="I275" s="58"/>
    </row>
    <row r="276" spans="1:9" s="2" customFormat="1" x14ac:dyDescent="0.25">
      <c r="A276" s="104"/>
      <c r="B276" s="250"/>
      <c r="C276" s="251" t="s">
        <v>487</v>
      </c>
      <c r="D276" s="259"/>
      <c r="E276" s="259"/>
      <c r="F276" s="259"/>
      <c r="G276" s="107">
        <v>1500000</v>
      </c>
      <c r="H276" s="109"/>
      <c r="I276" s="58"/>
    </row>
    <row r="277" spans="1:9" s="66" customFormat="1" ht="15.75" x14ac:dyDescent="0.25">
      <c r="A277" s="104"/>
      <c r="B277" s="256" t="s">
        <v>16</v>
      </c>
      <c r="C277" s="254" t="s">
        <v>16</v>
      </c>
      <c r="D277" s="106"/>
      <c r="E277" s="106"/>
      <c r="F277" s="106"/>
      <c r="G277" s="117"/>
      <c r="H277" s="118">
        <f>G272+G274+G276</f>
        <v>3068400</v>
      </c>
      <c r="I277" s="332"/>
    </row>
    <row r="278" spans="1:9" s="2" customFormat="1" x14ac:dyDescent="0.25">
      <c r="A278" s="104"/>
      <c r="B278" s="177"/>
      <c r="C278" s="106"/>
      <c r="D278" s="106"/>
      <c r="E278" s="106"/>
      <c r="F278" s="106"/>
      <c r="G278" s="117"/>
      <c r="H278" s="118"/>
      <c r="I278" s="58"/>
    </row>
    <row r="279" spans="1:9" s="2" customFormat="1" x14ac:dyDescent="0.25">
      <c r="A279" s="104"/>
      <c r="B279" s="434" t="s">
        <v>65</v>
      </c>
      <c r="C279" s="421"/>
      <c r="D279" s="421"/>
      <c r="E279" s="106"/>
      <c r="F279" s="106"/>
      <c r="G279" s="117"/>
      <c r="H279" s="118"/>
      <c r="I279" s="58"/>
    </row>
    <row r="280" spans="1:9" s="53" customFormat="1" ht="18" x14ac:dyDescent="0.25">
      <c r="A280" s="110" t="s">
        <v>191</v>
      </c>
      <c r="B280" s="92" t="s">
        <v>244</v>
      </c>
      <c r="C280" s="92"/>
      <c r="D280" s="92"/>
      <c r="E280" s="92"/>
      <c r="F280" s="106"/>
      <c r="G280" s="117"/>
      <c r="H280" s="118">
        <v>128400</v>
      </c>
      <c r="I280" s="338"/>
    </row>
    <row r="281" spans="1:9" ht="15.75" thickBot="1" x14ac:dyDescent="0.3">
      <c r="A281" s="110"/>
      <c r="B281" s="92" t="s">
        <v>71</v>
      </c>
      <c r="C281" s="92" t="s">
        <v>416</v>
      </c>
      <c r="D281" s="92"/>
      <c r="E281" s="106"/>
      <c r="F281" s="106"/>
      <c r="G281" s="107"/>
      <c r="H281" s="118"/>
    </row>
    <row r="282" spans="1:9" ht="15.75" thickBot="1" x14ac:dyDescent="0.3">
      <c r="A282" s="419" t="s">
        <v>36</v>
      </c>
      <c r="B282" s="414"/>
      <c r="C282" s="414"/>
      <c r="D282" s="414"/>
      <c r="E282" s="414"/>
      <c r="F282" s="414"/>
      <c r="G282" s="414"/>
      <c r="H282" s="416"/>
    </row>
    <row r="283" spans="1:9" ht="17.25" customHeight="1" x14ac:dyDescent="0.25">
      <c r="A283" s="114"/>
      <c r="B283" s="411" t="s">
        <v>7</v>
      </c>
      <c r="C283" s="412"/>
      <c r="D283" s="412"/>
      <c r="E283" s="106"/>
      <c r="F283" s="106"/>
      <c r="G283" s="117"/>
      <c r="H283" s="118"/>
    </row>
    <row r="284" spans="1:9" x14ac:dyDescent="0.25">
      <c r="A284" s="110"/>
      <c r="B284" s="106" t="s">
        <v>1</v>
      </c>
      <c r="C284" s="106"/>
      <c r="D284" s="106"/>
      <c r="E284" s="106"/>
      <c r="F284" s="106"/>
      <c r="G284" s="117"/>
      <c r="H284" s="118"/>
    </row>
    <row r="285" spans="1:9" s="40" customFormat="1" x14ac:dyDescent="0.25">
      <c r="A285" s="104" t="s">
        <v>118</v>
      </c>
      <c r="B285" s="417" t="s">
        <v>466</v>
      </c>
      <c r="C285" s="408"/>
      <c r="D285" s="408"/>
      <c r="E285" s="92"/>
      <c r="F285" s="92"/>
      <c r="G285" s="107">
        <v>4828800</v>
      </c>
      <c r="H285" s="109"/>
      <c r="I285" s="320"/>
    </row>
    <row r="286" spans="1:9" s="40" customFormat="1" x14ac:dyDescent="0.25">
      <c r="A286" s="104"/>
      <c r="B286" s="417" t="s">
        <v>363</v>
      </c>
      <c r="C286" s="453"/>
      <c r="D286" s="99"/>
      <c r="E286" s="92"/>
      <c r="F286" s="92"/>
      <c r="G286" s="107">
        <v>100000</v>
      </c>
      <c r="H286" s="109"/>
      <c r="I286" s="320"/>
    </row>
    <row r="287" spans="1:9" s="49" customFormat="1" x14ac:dyDescent="0.25">
      <c r="A287" s="110"/>
      <c r="B287" s="106" t="s">
        <v>24</v>
      </c>
      <c r="C287" s="106"/>
      <c r="D287" s="106"/>
      <c r="E287" s="106"/>
      <c r="F287" s="106"/>
      <c r="G287" s="139"/>
      <c r="H287" s="118">
        <f>G285+G286</f>
        <v>4928800</v>
      </c>
      <c r="I287" s="339"/>
    </row>
    <row r="288" spans="1:9" x14ac:dyDescent="0.25">
      <c r="A288" s="110"/>
      <c r="B288" s="106" t="s">
        <v>74</v>
      </c>
      <c r="C288" s="106"/>
      <c r="D288" s="106"/>
      <c r="E288" s="106"/>
      <c r="F288" s="106"/>
      <c r="G288" s="139"/>
      <c r="H288" s="118"/>
    </row>
    <row r="289" spans="1:9" x14ac:dyDescent="0.25">
      <c r="A289" s="110" t="s">
        <v>119</v>
      </c>
      <c r="B289" s="451" t="s">
        <v>397</v>
      </c>
      <c r="C289" s="407"/>
      <c r="D289" s="106"/>
      <c r="E289" s="106"/>
      <c r="F289" s="106"/>
      <c r="G289" s="107">
        <v>845040</v>
      </c>
      <c r="H289" s="118"/>
    </row>
    <row r="290" spans="1:9" x14ac:dyDescent="0.25">
      <c r="A290" s="110"/>
      <c r="B290" s="451" t="s">
        <v>399</v>
      </c>
      <c r="C290" s="407"/>
      <c r="D290" s="407"/>
      <c r="E290" s="106"/>
      <c r="F290" s="106"/>
      <c r="G290" s="107">
        <v>34500</v>
      </c>
      <c r="H290" s="118"/>
    </row>
    <row r="291" spans="1:9" s="49" customFormat="1" x14ac:dyDescent="0.25">
      <c r="A291" s="104"/>
      <c r="B291" s="106" t="s">
        <v>77</v>
      </c>
      <c r="C291" s="106"/>
      <c r="D291" s="106"/>
      <c r="E291" s="92"/>
      <c r="F291" s="92"/>
      <c r="G291" s="107"/>
      <c r="H291" s="118">
        <f>G289+G290</f>
        <v>879540</v>
      </c>
      <c r="I291" s="339"/>
    </row>
    <row r="292" spans="1:9" x14ac:dyDescent="0.25">
      <c r="A292" s="104"/>
      <c r="B292" s="106"/>
      <c r="C292" s="106"/>
      <c r="D292" s="106"/>
      <c r="E292" s="92"/>
      <c r="F292" s="92"/>
      <c r="G292" s="107"/>
      <c r="H292" s="118"/>
    </row>
    <row r="293" spans="1:9" s="48" customFormat="1" ht="18" x14ac:dyDescent="0.25">
      <c r="A293" s="110"/>
      <c r="B293" s="418" t="s">
        <v>353</v>
      </c>
      <c r="C293" s="409"/>
      <c r="D293" s="106"/>
      <c r="E293" s="106"/>
      <c r="F293" s="106"/>
      <c r="G293" s="117"/>
      <c r="H293" s="118">
        <f>H287+H291</f>
        <v>5808340</v>
      </c>
      <c r="I293" s="340"/>
    </row>
    <row r="294" spans="1:9" x14ac:dyDescent="0.25">
      <c r="A294" s="110"/>
      <c r="B294" s="106"/>
      <c r="C294" s="106"/>
      <c r="D294" s="106"/>
      <c r="E294" s="106"/>
      <c r="F294" s="106"/>
      <c r="G294" s="117"/>
      <c r="H294" s="118"/>
    </row>
    <row r="295" spans="1:9" x14ac:dyDescent="0.25">
      <c r="A295" s="104"/>
      <c r="B295" s="106" t="s">
        <v>2</v>
      </c>
      <c r="C295" s="92"/>
      <c r="D295" s="92"/>
      <c r="E295" s="92"/>
      <c r="F295" s="92"/>
      <c r="G295" s="107"/>
      <c r="H295" s="109"/>
    </row>
    <row r="296" spans="1:9" x14ac:dyDescent="0.25">
      <c r="A296" s="104"/>
      <c r="B296" s="417" t="s">
        <v>283</v>
      </c>
      <c r="C296" s="408"/>
      <c r="D296" s="408"/>
      <c r="E296" s="92"/>
      <c r="F296" s="92"/>
      <c r="G296" s="107">
        <v>23622</v>
      </c>
      <c r="H296" s="109"/>
    </row>
    <row r="297" spans="1:9" x14ac:dyDescent="0.25">
      <c r="A297" s="104" t="s">
        <v>133</v>
      </c>
      <c r="B297" s="92" t="s">
        <v>27</v>
      </c>
      <c r="C297" s="92"/>
      <c r="D297" s="92"/>
      <c r="E297" s="92"/>
      <c r="F297" s="92"/>
      <c r="G297" s="107">
        <v>50000</v>
      </c>
      <c r="H297" s="109"/>
    </row>
    <row r="298" spans="1:9" x14ac:dyDescent="0.25">
      <c r="A298" s="104"/>
      <c r="B298" s="92" t="s">
        <v>26</v>
      </c>
      <c r="C298" s="92"/>
      <c r="D298" s="92"/>
      <c r="E298" s="92"/>
      <c r="F298" s="92"/>
      <c r="G298" s="107">
        <v>40000</v>
      </c>
      <c r="H298" s="109"/>
    </row>
    <row r="299" spans="1:9" x14ac:dyDescent="0.25">
      <c r="A299" s="104" t="s">
        <v>122</v>
      </c>
      <c r="B299" s="92" t="s">
        <v>25</v>
      </c>
      <c r="C299" s="92"/>
      <c r="D299" s="92"/>
      <c r="E299" s="92"/>
      <c r="F299" s="92"/>
      <c r="G299" s="107">
        <v>150000</v>
      </c>
      <c r="H299" s="109"/>
    </row>
    <row r="300" spans="1:9" x14ac:dyDescent="0.25">
      <c r="A300" s="104"/>
      <c r="B300" s="92" t="s">
        <v>42</v>
      </c>
      <c r="C300" s="92"/>
      <c r="D300" s="92"/>
      <c r="E300" s="92"/>
      <c r="F300" s="92"/>
      <c r="G300" s="107">
        <v>100000</v>
      </c>
      <c r="H300" s="109"/>
    </row>
    <row r="301" spans="1:9" x14ac:dyDescent="0.25">
      <c r="A301" s="104"/>
      <c r="B301" s="92" t="s">
        <v>299</v>
      </c>
      <c r="C301" s="92"/>
      <c r="D301" s="92"/>
      <c r="E301" s="92"/>
      <c r="F301" s="92"/>
      <c r="G301" s="107">
        <v>50000</v>
      </c>
      <c r="H301" s="109"/>
    </row>
    <row r="302" spans="1:9" x14ac:dyDescent="0.25">
      <c r="A302" s="104" t="s">
        <v>218</v>
      </c>
      <c r="B302" s="417" t="s">
        <v>449</v>
      </c>
      <c r="C302" s="408"/>
      <c r="D302" s="408"/>
      <c r="E302" s="92"/>
      <c r="F302" s="92"/>
      <c r="G302" s="107">
        <v>450000</v>
      </c>
      <c r="H302" s="109"/>
    </row>
    <row r="303" spans="1:9" x14ac:dyDescent="0.25">
      <c r="A303" s="104" t="s">
        <v>138</v>
      </c>
      <c r="B303" s="92" t="s">
        <v>245</v>
      </c>
      <c r="C303" s="92"/>
      <c r="D303" s="92"/>
      <c r="E303" s="92"/>
      <c r="F303" s="92"/>
      <c r="G303" s="107">
        <v>233000</v>
      </c>
      <c r="H303" s="109"/>
    </row>
    <row r="304" spans="1:9" s="47" customFormat="1" x14ac:dyDescent="0.25">
      <c r="A304" s="110"/>
      <c r="B304" s="106" t="s">
        <v>34</v>
      </c>
      <c r="C304" s="106"/>
      <c r="D304" s="106"/>
      <c r="E304" s="106"/>
      <c r="F304" s="106"/>
      <c r="G304" s="117"/>
      <c r="H304" s="118">
        <f>G296+G297+G298+G299+G300+G301+G302+G303</f>
        <v>1096622</v>
      </c>
      <c r="I304" s="321"/>
    </row>
    <row r="305" spans="1:9" x14ac:dyDescent="0.25">
      <c r="A305" s="110"/>
      <c r="B305" s="106"/>
      <c r="C305" s="106"/>
      <c r="D305" s="106"/>
      <c r="E305" s="106"/>
      <c r="F305" s="106"/>
      <c r="G305" s="117"/>
      <c r="H305" s="118"/>
    </row>
    <row r="306" spans="1:9" x14ac:dyDescent="0.25">
      <c r="A306" s="110"/>
      <c r="B306" s="106" t="s">
        <v>12</v>
      </c>
      <c r="C306" s="106"/>
      <c r="D306" s="106"/>
      <c r="E306" s="106"/>
      <c r="F306" s="106"/>
      <c r="G306" s="117"/>
      <c r="H306" s="118"/>
    </row>
    <row r="307" spans="1:9" s="2" customFormat="1" x14ac:dyDescent="0.25">
      <c r="A307" s="104" t="s">
        <v>123</v>
      </c>
      <c r="B307" s="92" t="s">
        <v>28</v>
      </c>
      <c r="C307" s="92"/>
      <c r="D307" s="92"/>
      <c r="E307" s="92"/>
      <c r="F307" s="92"/>
      <c r="G307" s="107">
        <v>70000</v>
      </c>
      <c r="H307" s="109"/>
      <c r="I307" s="58"/>
    </row>
    <row r="308" spans="1:9" s="2" customFormat="1" x14ac:dyDescent="0.25">
      <c r="A308" s="104"/>
      <c r="B308" s="92" t="s">
        <v>53</v>
      </c>
      <c r="C308" s="92"/>
      <c r="D308" s="92"/>
      <c r="E308" s="92"/>
      <c r="F308" s="92"/>
      <c r="G308" s="107">
        <v>30000</v>
      </c>
      <c r="H308" s="109"/>
      <c r="I308" s="58"/>
    </row>
    <row r="309" spans="1:9" s="2" customFormat="1" x14ac:dyDescent="0.25">
      <c r="A309" s="104" t="s">
        <v>125</v>
      </c>
      <c r="B309" s="92" t="s">
        <v>29</v>
      </c>
      <c r="C309" s="92"/>
      <c r="D309" s="92"/>
      <c r="E309" s="92"/>
      <c r="F309" s="92"/>
      <c r="G309" s="107">
        <v>300000</v>
      </c>
      <c r="H309" s="109"/>
      <c r="I309" s="58"/>
    </row>
    <row r="310" spans="1:9" x14ac:dyDescent="0.25">
      <c r="A310" s="104"/>
      <c r="B310" s="92" t="s">
        <v>14</v>
      </c>
      <c r="C310" s="92"/>
      <c r="D310" s="92"/>
      <c r="E310" s="92"/>
      <c r="F310" s="92"/>
      <c r="G310" s="107">
        <v>90000</v>
      </c>
      <c r="H310" s="109"/>
    </row>
    <row r="311" spans="1:9" x14ac:dyDescent="0.25">
      <c r="A311" s="104"/>
      <c r="B311" s="92" t="s">
        <v>30</v>
      </c>
      <c r="C311" s="92"/>
      <c r="D311" s="92"/>
      <c r="E311" s="92"/>
      <c r="F311" s="92"/>
      <c r="G311" s="107">
        <v>15000</v>
      </c>
      <c r="H311" s="109"/>
    </row>
    <row r="312" spans="1:9" x14ac:dyDescent="0.25">
      <c r="A312" s="104" t="s">
        <v>135</v>
      </c>
      <c r="B312" s="92" t="s">
        <v>300</v>
      </c>
      <c r="C312" s="92"/>
      <c r="D312" s="92"/>
      <c r="E312" s="92"/>
      <c r="F312" s="92"/>
      <c r="G312" s="107">
        <v>50000</v>
      </c>
      <c r="H312" s="109"/>
    </row>
    <row r="313" spans="1:9" x14ac:dyDescent="0.25">
      <c r="A313" s="104" t="s">
        <v>134</v>
      </c>
      <c r="B313" s="92" t="s">
        <v>18</v>
      </c>
      <c r="C313" s="92"/>
      <c r="D313" s="92"/>
      <c r="E313" s="92"/>
      <c r="F313" s="92"/>
      <c r="G313" s="107"/>
      <c r="H313" s="109"/>
    </row>
    <row r="314" spans="1:9" x14ac:dyDescent="0.25">
      <c r="A314" s="104"/>
      <c r="B314" s="92"/>
      <c r="C314" s="163" t="s">
        <v>488</v>
      </c>
      <c r="D314" s="163"/>
      <c r="E314" s="92"/>
      <c r="F314" s="92"/>
      <c r="G314" s="107">
        <v>40000</v>
      </c>
      <c r="H314" s="109"/>
    </row>
    <row r="315" spans="1:9" x14ac:dyDescent="0.25">
      <c r="A315" s="104"/>
      <c r="B315" s="92"/>
      <c r="C315" s="163" t="s">
        <v>52</v>
      </c>
      <c r="D315" s="163"/>
      <c r="E315" s="92"/>
      <c r="F315" s="92"/>
      <c r="G315" s="107">
        <v>150000</v>
      </c>
      <c r="H315" s="109"/>
    </row>
    <row r="316" spans="1:9" x14ac:dyDescent="0.25">
      <c r="A316" s="104"/>
      <c r="B316" s="92"/>
      <c r="C316" s="163" t="s">
        <v>31</v>
      </c>
      <c r="D316" s="163"/>
      <c r="E316" s="92"/>
      <c r="F316" s="92"/>
      <c r="G316" s="107">
        <v>70000</v>
      </c>
      <c r="H316" s="109"/>
    </row>
    <row r="317" spans="1:9" x14ac:dyDescent="0.25">
      <c r="A317" s="104"/>
      <c r="B317" s="92"/>
      <c r="C317" s="163" t="s">
        <v>15</v>
      </c>
      <c r="D317" s="163"/>
      <c r="E317" s="92"/>
      <c r="F317" s="92"/>
      <c r="G317" s="107">
        <v>15000</v>
      </c>
      <c r="H317" s="109"/>
    </row>
    <row r="318" spans="1:9" x14ac:dyDescent="0.25">
      <c r="A318" s="104" t="s">
        <v>138</v>
      </c>
      <c r="B318" s="92" t="s">
        <v>0</v>
      </c>
      <c r="C318" s="92"/>
      <c r="D318" s="92"/>
      <c r="E318" s="92"/>
      <c r="F318" s="106"/>
      <c r="G318" s="107">
        <v>225000</v>
      </c>
      <c r="H318" s="118"/>
    </row>
    <row r="319" spans="1:9" s="47" customFormat="1" x14ac:dyDescent="0.25">
      <c r="A319" s="110"/>
      <c r="B319" s="106" t="s">
        <v>32</v>
      </c>
      <c r="C319" s="106"/>
      <c r="D319" s="106"/>
      <c r="E319" s="106"/>
      <c r="F319" s="106"/>
      <c r="G319" s="117"/>
      <c r="H319" s="118">
        <f>G307+G308+G309+G310+G311+G312+G314+G315+G316+G317+G318</f>
        <v>1055000</v>
      </c>
      <c r="I319" s="321"/>
    </row>
    <row r="320" spans="1:9" s="40" customFormat="1" x14ac:dyDescent="0.25">
      <c r="A320" s="110"/>
      <c r="B320" s="106"/>
      <c r="C320" s="106"/>
      <c r="D320" s="106"/>
      <c r="E320" s="106"/>
      <c r="F320" s="106"/>
      <c r="G320" s="117"/>
      <c r="H320" s="118"/>
      <c r="I320" s="320"/>
    </row>
    <row r="321" spans="1:9" s="40" customFormat="1" x14ac:dyDescent="0.25">
      <c r="A321" s="110" t="s">
        <v>121</v>
      </c>
      <c r="B321" s="106" t="s">
        <v>246</v>
      </c>
      <c r="C321" s="106"/>
      <c r="D321" s="106"/>
      <c r="E321" s="106"/>
      <c r="F321" s="106"/>
      <c r="G321" s="117"/>
      <c r="H321" s="118">
        <f>H304+H319</f>
        <v>2151622</v>
      </c>
      <c r="I321" s="320"/>
    </row>
    <row r="322" spans="1:9" s="40" customFormat="1" x14ac:dyDescent="0.25">
      <c r="A322" s="110"/>
      <c r="B322" s="106"/>
      <c r="C322" s="106"/>
      <c r="D322" s="106"/>
      <c r="E322" s="106"/>
      <c r="F322" s="106"/>
      <c r="G322" s="117"/>
      <c r="H322" s="118"/>
      <c r="I322" s="320"/>
    </row>
    <row r="323" spans="1:9" s="40" customFormat="1" x14ac:dyDescent="0.25">
      <c r="A323" s="110"/>
      <c r="B323" s="434" t="s">
        <v>270</v>
      </c>
      <c r="C323" s="421"/>
      <c r="D323" s="421"/>
      <c r="E323" s="106"/>
      <c r="F323" s="106"/>
      <c r="G323" s="117"/>
      <c r="H323" s="118"/>
      <c r="I323" s="320"/>
    </row>
    <row r="324" spans="1:9" s="40" customFormat="1" x14ac:dyDescent="0.25">
      <c r="A324" s="110"/>
      <c r="B324" s="417" t="s">
        <v>411</v>
      </c>
      <c r="C324" s="408"/>
      <c r="D324" s="408"/>
      <c r="E324" s="92"/>
      <c r="F324" s="92"/>
      <c r="G324" s="107">
        <v>600000</v>
      </c>
      <c r="H324" s="109"/>
      <c r="I324" s="320"/>
    </row>
    <row r="325" spans="1:9" s="40" customFormat="1" x14ac:dyDescent="0.25">
      <c r="A325" s="110"/>
      <c r="B325" s="417" t="s">
        <v>412</v>
      </c>
      <c r="C325" s="408"/>
      <c r="D325" s="408"/>
      <c r="E325" s="92"/>
      <c r="F325" s="92"/>
      <c r="G325" s="107">
        <v>150000</v>
      </c>
      <c r="H325" s="109"/>
      <c r="I325" s="320"/>
    </row>
    <row r="326" spans="1:9" s="40" customFormat="1" x14ac:dyDescent="0.25">
      <c r="A326" s="110"/>
      <c r="B326" s="417" t="s">
        <v>3</v>
      </c>
      <c r="C326" s="408"/>
      <c r="D326" s="408"/>
      <c r="E326" s="106"/>
      <c r="F326" s="106"/>
      <c r="G326" s="107">
        <v>205000</v>
      </c>
      <c r="H326" s="118"/>
      <c r="I326" s="320"/>
    </row>
    <row r="327" spans="1:9" s="43" customFormat="1" x14ac:dyDescent="0.25">
      <c r="A327" s="110"/>
      <c r="B327" s="177"/>
      <c r="C327" s="94" t="s">
        <v>348</v>
      </c>
      <c r="D327" s="231"/>
      <c r="E327" s="106"/>
      <c r="F327" s="106"/>
      <c r="G327" s="117"/>
      <c r="H327" s="118">
        <f>G324+G325+G326</f>
        <v>955000</v>
      </c>
      <c r="I327" s="324"/>
    </row>
    <row r="328" spans="1:9" s="40" customFormat="1" x14ac:dyDescent="0.25">
      <c r="A328" s="110"/>
      <c r="B328" s="177"/>
      <c r="C328" s="127"/>
      <c r="D328" s="127"/>
      <c r="E328" s="106"/>
      <c r="F328" s="106"/>
      <c r="G328" s="117"/>
      <c r="H328" s="118"/>
      <c r="I328" s="320"/>
    </row>
    <row r="329" spans="1:9" s="52" customFormat="1" ht="18" x14ac:dyDescent="0.25">
      <c r="A329" s="110" t="s">
        <v>331</v>
      </c>
      <c r="B329" s="292" t="s">
        <v>16</v>
      </c>
      <c r="C329" s="254" t="s">
        <v>16</v>
      </c>
      <c r="D329" s="106"/>
      <c r="E329" s="106"/>
      <c r="F329" s="106"/>
      <c r="G329" s="117"/>
      <c r="H329" s="118">
        <f>H293+H321+H327</f>
        <v>8914962</v>
      </c>
      <c r="I329" s="341"/>
    </row>
    <row r="330" spans="1:9" s="40" customFormat="1" x14ac:dyDescent="0.25">
      <c r="A330" s="110"/>
      <c r="B330" s="92"/>
      <c r="C330" s="92"/>
      <c r="D330" s="92"/>
      <c r="E330" s="92"/>
      <c r="F330" s="92"/>
      <c r="G330" s="117"/>
      <c r="H330" s="118"/>
      <c r="I330" s="320"/>
    </row>
    <row r="331" spans="1:9" s="40" customFormat="1" x14ac:dyDescent="0.25">
      <c r="A331" s="104"/>
      <c r="B331" s="177" t="s">
        <v>8</v>
      </c>
      <c r="C331" s="254" t="s">
        <v>5</v>
      </c>
      <c r="D331" s="92"/>
      <c r="E331" s="92"/>
      <c r="F331" s="92"/>
      <c r="G331" s="107"/>
      <c r="H331" s="109"/>
      <c r="I331" s="320"/>
    </row>
    <row r="332" spans="1:9" s="40" customFormat="1" ht="40.15" customHeight="1" x14ac:dyDescent="0.25">
      <c r="A332" s="110" t="s">
        <v>191</v>
      </c>
      <c r="B332" s="177"/>
      <c r="C332" s="410" t="s">
        <v>414</v>
      </c>
      <c r="D332" s="410"/>
      <c r="E332" s="410"/>
      <c r="F332" s="92"/>
      <c r="G332" s="107"/>
      <c r="H332" s="109"/>
      <c r="I332" s="320"/>
    </row>
    <row r="333" spans="1:9" s="40" customFormat="1" ht="16.899999999999999" customHeight="1" x14ac:dyDescent="0.25">
      <c r="A333" s="104"/>
      <c r="B333" s="177"/>
      <c r="C333" s="121" t="s">
        <v>519</v>
      </c>
      <c r="D333" s="121"/>
      <c r="E333" s="121"/>
      <c r="F333" s="92"/>
      <c r="G333" s="107"/>
      <c r="H333" s="109">
        <v>5181600</v>
      </c>
      <c r="I333" s="320"/>
    </row>
    <row r="334" spans="1:9" s="40" customFormat="1" ht="16.899999999999999" customHeight="1" x14ac:dyDescent="0.25">
      <c r="A334" s="104"/>
      <c r="B334" s="177"/>
      <c r="C334" s="121" t="s">
        <v>415</v>
      </c>
      <c r="D334" s="121"/>
      <c r="E334" s="121"/>
      <c r="F334" s="92"/>
      <c r="G334" s="107"/>
      <c r="H334" s="109">
        <v>777600</v>
      </c>
      <c r="I334" s="320"/>
    </row>
    <row r="335" spans="1:9" s="40" customFormat="1" ht="16.899999999999999" customHeight="1" x14ac:dyDescent="0.25">
      <c r="A335" s="104"/>
      <c r="B335" s="177"/>
      <c r="C335" s="232" t="s">
        <v>328</v>
      </c>
      <c r="D335" s="121"/>
      <c r="E335" s="121"/>
      <c r="F335" s="92"/>
      <c r="G335" s="107"/>
      <c r="H335" s="118">
        <f>H333+H334</f>
        <v>5959200</v>
      </c>
      <c r="I335" s="320"/>
    </row>
    <row r="336" spans="1:9" s="40" customFormat="1" ht="16.149999999999999" customHeight="1" thickBot="1" x14ac:dyDescent="0.3">
      <c r="A336" s="104"/>
      <c r="B336" s="177"/>
      <c r="C336" s="121"/>
      <c r="D336" s="121"/>
      <c r="E336" s="121"/>
      <c r="F336" s="92"/>
      <c r="G336" s="107"/>
      <c r="H336" s="109"/>
      <c r="I336" s="320"/>
    </row>
    <row r="337" spans="1:9" ht="15.75" customHeight="1" thickBot="1" x14ac:dyDescent="0.3">
      <c r="A337" s="419" t="s">
        <v>163</v>
      </c>
      <c r="B337" s="414"/>
      <c r="C337" s="414"/>
      <c r="D337" s="414"/>
      <c r="E337" s="414"/>
      <c r="F337" s="414"/>
      <c r="G337" s="414"/>
      <c r="H337" s="416"/>
    </row>
    <row r="338" spans="1:9" x14ac:dyDescent="0.25">
      <c r="A338" s="104"/>
      <c r="B338" s="411" t="s">
        <v>7</v>
      </c>
      <c r="C338" s="412"/>
      <c r="D338" s="412"/>
      <c r="E338" s="92"/>
      <c r="F338" s="92"/>
      <c r="G338" s="107"/>
      <c r="H338" s="118"/>
    </row>
    <row r="339" spans="1:9" x14ac:dyDescent="0.25">
      <c r="A339" s="104"/>
      <c r="B339" s="106" t="s">
        <v>1</v>
      </c>
      <c r="C339" s="106"/>
      <c r="D339" s="92"/>
      <c r="E339" s="92"/>
      <c r="F339" s="92"/>
      <c r="G339" s="107"/>
      <c r="H339" s="118"/>
    </row>
    <row r="340" spans="1:9" x14ac:dyDescent="0.25">
      <c r="A340" s="104" t="s">
        <v>118</v>
      </c>
      <c r="B340" s="92" t="s">
        <v>164</v>
      </c>
      <c r="C340" s="92" t="s">
        <v>467</v>
      </c>
      <c r="D340" s="92"/>
      <c r="E340" s="92"/>
      <c r="F340" s="92"/>
      <c r="G340" s="107">
        <v>4407000</v>
      </c>
      <c r="H340" s="118"/>
    </row>
    <row r="341" spans="1:9" x14ac:dyDescent="0.25">
      <c r="A341" s="104"/>
      <c r="B341" s="92"/>
      <c r="C341" s="92" t="s">
        <v>421</v>
      </c>
      <c r="D341" s="92"/>
      <c r="E341" s="92"/>
      <c r="F341" s="92"/>
      <c r="G341" s="107"/>
      <c r="H341" s="118"/>
    </row>
    <row r="342" spans="1:9" x14ac:dyDescent="0.25">
      <c r="A342" s="104"/>
      <c r="B342" s="92"/>
      <c r="C342" s="92" t="s">
        <v>422</v>
      </c>
      <c r="D342" s="92"/>
      <c r="E342" s="92"/>
      <c r="F342" s="92"/>
      <c r="G342" s="107"/>
      <c r="H342" s="118"/>
    </row>
    <row r="343" spans="1:9" x14ac:dyDescent="0.25">
      <c r="A343" s="104"/>
      <c r="B343" s="417" t="s">
        <v>408</v>
      </c>
      <c r="C343" s="408"/>
      <c r="D343" s="408"/>
      <c r="E343" s="92"/>
      <c r="F343" s="92"/>
      <c r="G343" s="107">
        <v>1054620</v>
      </c>
      <c r="H343" s="118"/>
    </row>
    <row r="344" spans="1:9" x14ac:dyDescent="0.25">
      <c r="A344" s="104"/>
      <c r="B344" s="163"/>
      <c r="C344" s="163" t="s">
        <v>451</v>
      </c>
      <c r="D344" s="163"/>
      <c r="E344" s="170"/>
      <c r="F344" s="170"/>
      <c r="G344" s="107"/>
      <c r="H344" s="118"/>
    </row>
    <row r="345" spans="1:9" s="40" customFormat="1" x14ac:dyDescent="0.25">
      <c r="A345" s="104" t="s">
        <v>183</v>
      </c>
      <c r="B345" s="92" t="s">
        <v>209</v>
      </c>
      <c r="C345" s="450" t="s">
        <v>404</v>
      </c>
      <c r="D345" s="450"/>
      <c r="E345" s="450"/>
      <c r="F345" s="450"/>
      <c r="G345" s="107">
        <v>75600</v>
      </c>
      <c r="H345" s="118"/>
      <c r="I345" s="320"/>
    </row>
    <row r="346" spans="1:9" s="40" customFormat="1" x14ac:dyDescent="0.25">
      <c r="A346" s="104" t="s">
        <v>143</v>
      </c>
      <c r="B346" s="92" t="s">
        <v>307</v>
      </c>
      <c r="C346" s="92" t="s">
        <v>405</v>
      </c>
      <c r="D346" s="92"/>
      <c r="E346" s="92"/>
      <c r="F346" s="92"/>
      <c r="G346" s="107">
        <v>175000</v>
      </c>
      <c r="H346" s="178"/>
      <c r="I346" s="320"/>
    </row>
    <row r="347" spans="1:9" s="35" customFormat="1" x14ac:dyDescent="0.25">
      <c r="A347" s="110" t="s">
        <v>117</v>
      </c>
      <c r="B347" s="106" t="s">
        <v>24</v>
      </c>
      <c r="C347" s="106"/>
      <c r="D347" s="106"/>
      <c r="E347" s="106"/>
      <c r="F347" s="106"/>
      <c r="G347" s="117"/>
      <c r="H347" s="118">
        <f>G340+G343+G345+G346</f>
        <v>5712220</v>
      </c>
      <c r="I347" s="342"/>
    </row>
    <row r="348" spans="1:9" s="45" customFormat="1" ht="13.5" customHeight="1" x14ac:dyDescent="0.2">
      <c r="A348" s="179" t="s">
        <v>119</v>
      </c>
      <c r="B348" s="154" t="s">
        <v>211</v>
      </c>
      <c r="C348" s="407" t="s">
        <v>444</v>
      </c>
      <c r="D348" s="407"/>
      <c r="E348" s="180"/>
      <c r="F348" s="180"/>
      <c r="G348" s="151">
        <v>955783</v>
      </c>
      <c r="H348" s="181"/>
      <c r="I348" s="343"/>
    </row>
    <row r="349" spans="1:9" s="45" customFormat="1" ht="13.5" customHeight="1" x14ac:dyDescent="0.25">
      <c r="A349" s="179"/>
      <c r="B349" s="92" t="s">
        <v>308</v>
      </c>
      <c r="C349" s="154" t="s">
        <v>399</v>
      </c>
      <c r="D349" s="180"/>
      <c r="E349" s="180"/>
      <c r="F349" s="180"/>
      <c r="G349" s="151">
        <v>60375</v>
      </c>
      <c r="H349" s="182"/>
      <c r="I349" s="343"/>
    </row>
    <row r="350" spans="1:9" s="77" customFormat="1" ht="13.5" customHeight="1" x14ac:dyDescent="0.2">
      <c r="A350" s="183" t="s">
        <v>119</v>
      </c>
      <c r="B350" s="429" t="s">
        <v>450</v>
      </c>
      <c r="C350" s="430"/>
      <c r="D350" s="184"/>
      <c r="E350" s="185"/>
      <c r="F350" s="185"/>
      <c r="G350" s="186"/>
      <c r="H350" s="187">
        <f>G348+G349</f>
        <v>1016158</v>
      </c>
      <c r="I350" s="344"/>
    </row>
    <row r="351" spans="1:9" s="45" customFormat="1" ht="13.5" customHeight="1" x14ac:dyDescent="0.2">
      <c r="A351" s="183"/>
      <c r="B351" s="443" t="s">
        <v>353</v>
      </c>
      <c r="C351" s="444"/>
      <c r="D351" s="185"/>
      <c r="E351" s="185"/>
      <c r="F351" s="185"/>
      <c r="G351" s="186"/>
      <c r="H351" s="187">
        <f>H347+H350</f>
        <v>6728378</v>
      </c>
      <c r="I351" s="343"/>
    </row>
    <row r="352" spans="1:9" s="45" customFormat="1" ht="13.5" customHeight="1" x14ac:dyDescent="0.2">
      <c r="A352" s="188"/>
      <c r="B352" s="189"/>
      <c r="C352" s="160"/>
      <c r="D352" s="185"/>
      <c r="E352" s="185"/>
      <c r="F352" s="185"/>
      <c r="G352" s="186"/>
      <c r="H352" s="187"/>
      <c r="I352" s="343"/>
    </row>
    <row r="353" spans="1:9" s="40" customFormat="1" ht="15.75" customHeight="1" x14ac:dyDescent="0.25">
      <c r="A353" s="165"/>
      <c r="B353" s="133" t="s">
        <v>2</v>
      </c>
      <c r="C353" s="106"/>
      <c r="D353" s="92"/>
      <c r="E353" s="92"/>
      <c r="F353" s="92"/>
      <c r="G353" s="107"/>
      <c r="H353" s="118"/>
      <c r="I353" s="320"/>
    </row>
    <row r="354" spans="1:9" s="40" customFormat="1" ht="15.75" customHeight="1" x14ac:dyDescent="0.25">
      <c r="A354" s="165" t="s">
        <v>133</v>
      </c>
      <c r="B354" s="136" t="s">
        <v>210</v>
      </c>
      <c r="C354" s="92"/>
      <c r="D354" s="92"/>
      <c r="E354" s="92"/>
      <c r="F354" s="92"/>
      <c r="G354" s="107">
        <v>140000</v>
      </c>
      <c r="H354" s="118"/>
      <c r="I354" s="320"/>
    </row>
    <row r="355" spans="1:9" s="40" customFormat="1" ht="15.75" customHeight="1" x14ac:dyDescent="0.25">
      <c r="A355" s="165"/>
      <c r="B355" s="136" t="s">
        <v>309</v>
      </c>
      <c r="C355" s="92"/>
      <c r="D355" s="92"/>
      <c r="E355" s="92"/>
      <c r="F355" s="92"/>
      <c r="G355" s="107"/>
      <c r="H355" s="118"/>
      <c r="I355" s="320"/>
    </row>
    <row r="356" spans="1:9" s="40" customFormat="1" ht="15.75" customHeight="1" x14ac:dyDescent="0.25">
      <c r="A356" s="165"/>
      <c r="B356" s="136" t="s">
        <v>310</v>
      </c>
      <c r="C356" s="92"/>
      <c r="D356" s="92"/>
      <c r="E356" s="92"/>
      <c r="F356" s="92"/>
      <c r="G356" s="107"/>
      <c r="H356" s="118"/>
      <c r="I356" s="320"/>
    </row>
    <row r="357" spans="1:9" s="40" customFormat="1" ht="15.75" customHeight="1" x14ac:dyDescent="0.25">
      <c r="A357" s="165"/>
      <c r="B357" s="136"/>
      <c r="C357" s="92" t="s">
        <v>407</v>
      </c>
      <c r="D357" s="92"/>
      <c r="E357" s="92"/>
      <c r="F357" s="92"/>
      <c r="G357" s="107">
        <v>180000</v>
      </c>
      <c r="H357" s="118"/>
      <c r="I357" s="320"/>
    </row>
    <row r="358" spans="1:9" s="40" customFormat="1" ht="15.75" customHeight="1" x14ac:dyDescent="0.25">
      <c r="A358" s="165" t="s">
        <v>122</v>
      </c>
      <c r="B358" s="136" t="s">
        <v>247</v>
      </c>
      <c r="C358" s="92" t="s">
        <v>409</v>
      </c>
      <c r="D358" s="92"/>
      <c r="E358" s="92"/>
      <c r="F358" s="92"/>
      <c r="G358" s="107">
        <v>47244</v>
      </c>
      <c r="H358" s="118"/>
      <c r="I358" s="320"/>
    </row>
    <row r="359" spans="1:9" s="40" customFormat="1" ht="15.75" customHeight="1" x14ac:dyDescent="0.25">
      <c r="A359" s="165"/>
      <c r="B359" s="136" t="s">
        <v>42</v>
      </c>
      <c r="C359" s="92"/>
      <c r="D359" s="92"/>
      <c r="E359" s="92"/>
      <c r="F359" s="92"/>
      <c r="G359" s="107">
        <v>30000</v>
      </c>
      <c r="H359" s="118"/>
      <c r="I359" s="320"/>
    </row>
    <row r="360" spans="1:9" ht="15.75" customHeight="1" x14ac:dyDescent="0.25">
      <c r="A360" s="165"/>
      <c r="B360" s="417" t="s">
        <v>349</v>
      </c>
      <c r="C360" s="408"/>
      <c r="D360" s="408"/>
      <c r="E360" s="92"/>
      <c r="F360" s="92"/>
      <c r="G360" s="107">
        <v>50000</v>
      </c>
      <c r="H360" s="118"/>
    </row>
    <row r="361" spans="1:9" s="1" customFormat="1" ht="15.75" customHeight="1" x14ac:dyDescent="0.25">
      <c r="A361" s="132"/>
      <c r="B361" s="133" t="s">
        <v>34</v>
      </c>
      <c r="C361" s="106"/>
      <c r="D361" s="106"/>
      <c r="E361" s="106"/>
      <c r="F361" s="106"/>
      <c r="G361" s="117"/>
      <c r="H361" s="118">
        <f>G354+G357+G358+G359+G360</f>
        <v>447244</v>
      </c>
      <c r="I361" s="334"/>
    </row>
    <row r="362" spans="1:9" s="1" customFormat="1" ht="15.75" customHeight="1" x14ac:dyDescent="0.25">
      <c r="A362" s="132"/>
      <c r="B362" s="133"/>
      <c r="C362" s="106"/>
      <c r="D362" s="106"/>
      <c r="E362" s="106"/>
      <c r="F362" s="106"/>
      <c r="G362" s="117"/>
      <c r="H362" s="118"/>
      <c r="I362" s="334"/>
    </row>
    <row r="363" spans="1:9" s="40" customFormat="1" x14ac:dyDescent="0.25">
      <c r="A363" s="165"/>
      <c r="B363" s="133" t="s">
        <v>12</v>
      </c>
      <c r="C363" s="92"/>
      <c r="D363" s="92"/>
      <c r="E363" s="92"/>
      <c r="F363" s="92"/>
      <c r="G363" s="107"/>
      <c r="H363" s="118"/>
      <c r="I363" s="320"/>
    </row>
    <row r="364" spans="1:9" s="46" customFormat="1" x14ac:dyDescent="0.25">
      <c r="A364" s="165" t="s">
        <v>184</v>
      </c>
      <c r="B364" s="136" t="s">
        <v>53</v>
      </c>
      <c r="C364" s="92"/>
      <c r="D364" s="92"/>
      <c r="E364" s="92"/>
      <c r="F364" s="92"/>
      <c r="G364" s="107">
        <v>20000</v>
      </c>
      <c r="H364" s="109"/>
      <c r="I364" s="337"/>
    </row>
    <row r="365" spans="1:9" s="46" customFormat="1" x14ac:dyDescent="0.25">
      <c r="A365" s="165" t="s">
        <v>123</v>
      </c>
      <c r="B365" s="136" t="s">
        <v>112</v>
      </c>
      <c r="C365" s="92"/>
      <c r="D365" s="92"/>
      <c r="E365" s="92"/>
      <c r="F365" s="92"/>
      <c r="G365" s="107">
        <v>25000</v>
      </c>
      <c r="H365" s="109"/>
      <c r="I365" s="337"/>
    </row>
    <row r="366" spans="1:9" s="46" customFormat="1" x14ac:dyDescent="0.25">
      <c r="A366" s="165" t="s">
        <v>125</v>
      </c>
      <c r="B366" s="136" t="s">
        <v>29</v>
      </c>
      <c r="C366" s="92"/>
      <c r="D366" s="92"/>
      <c r="E366" s="92"/>
      <c r="F366" s="92"/>
      <c r="G366" s="107">
        <v>70000</v>
      </c>
      <c r="H366" s="109"/>
      <c r="I366" s="337"/>
    </row>
    <row r="367" spans="1:9" s="46" customFormat="1" x14ac:dyDescent="0.25">
      <c r="A367" s="165"/>
      <c r="B367" s="136" t="s">
        <v>14</v>
      </c>
      <c r="C367" s="92"/>
      <c r="D367" s="92"/>
      <c r="E367" s="92"/>
      <c r="F367" s="92"/>
      <c r="G367" s="107">
        <v>20000</v>
      </c>
      <c r="H367" s="109"/>
      <c r="I367" s="337"/>
    </row>
    <row r="368" spans="1:9" s="46" customFormat="1" x14ac:dyDescent="0.25">
      <c r="A368" s="165" t="s">
        <v>135</v>
      </c>
      <c r="B368" s="136" t="s">
        <v>165</v>
      </c>
      <c r="C368" s="92"/>
      <c r="D368" s="92"/>
      <c r="E368" s="92"/>
      <c r="F368" s="92"/>
      <c r="G368" s="107">
        <v>70000</v>
      </c>
      <c r="H368" s="109"/>
      <c r="I368" s="337"/>
    </row>
    <row r="369" spans="1:9" s="46" customFormat="1" x14ac:dyDescent="0.25">
      <c r="A369" s="165" t="s">
        <v>124</v>
      </c>
      <c r="B369" s="136" t="s">
        <v>15</v>
      </c>
      <c r="C369" s="92"/>
      <c r="D369" s="92"/>
      <c r="E369" s="92"/>
      <c r="F369" s="92"/>
      <c r="G369" s="107">
        <v>35000</v>
      </c>
      <c r="H369" s="109"/>
      <c r="I369" s="337"/>
    </row>
    <row r="370" spans="1:9" s="46" customFormat="1" x14ac:dyDescent="0.25">
      <c r="A370" s="165"/>
      <c r="B370" s="136" t="s">
        <v>311</v>
      </c>
      <c r="C370" s="92"/>
      <c r="D370" s="92"/>
      <c r="E370" s="92"/>
      <c r="F370" s="92"/>
      <c r="G370" s="107">
        <v>80000</v>
      </c>
      <c r="H370" s="109"/>
      <c r="I370" s="337"/>
    </row>
    <row r="371" spans="1:9" s="43" customFormat="1" x14ac:dyDescent="0.25">
      <c r="A371" s="165" t="s">
        <v>130</v>
      </c>
      <c r="B371" s="136" t="s">
        <v>101</v>
      </c>
      <c r="C371" s="106"/>
      <c r="D371" s="106"/>
      <c r="E371" s="106"/>
      <c r="F371" s="106"/>
      <c r="G371" s="107">
        <v>40000</v>
      </c>
      <c r="H371" s="118"/>
      <c r="I371" s="324"/>
    </row>
    <row r="372" spans="1:9" s="46" customFormat="1" x14ac:dyDescent="0.25">
      <c r="A372" s="165" t="s">
        <v>138</v>
      </c>
      <c r="B372" s="136" t="s">
        <v>3</v>
      </c>
      <c r="C372" s="92"/>
      <c r="D372" s="92"/>
      <c r="E372" s="92"/>
      <c r="F372" s="92"/>
      <c r="G372" s="107">
        <v>220000</v>
      </c>
      <c r="H372" s="109"/>
      <c r="I372" s="337"/>
    </row>
    <row r="373" spans="1:9" s="43" customFormat="1" x14ac:dyDescent="0.25">
      <c r="A373" s="132"/>
      <c r="B373" s="133" t="s">
        <v>248</v>
      </c>
      <c r="C373" s="106"/>
      <c r="D373" s="106"/>
      <c r="E373" s="106"/>
      <c r="F373" s="106"/>
      <c r="G373" s="117"/>
      <c r="H373" s="118">
        <f>G364+G365+G366+G367+G368+G369+G370+G371+G372</f>
        <v>580000</v>
      </c>
      <c r="I373" s="324"/>
    </row>
    <row r="374" spans="1:9" s="43" customFormat="1" x14ac:dyDescent="0.25">
      <c r="A374" s="132"/>
      <c r="B374" s="133"/>
      <c r="C374" s="106"/>
      <c r="D374" s="106"/>
      <c r="E374" s="106"/>
      <c r="F374" s="106"/>
      <c r="G374" s="117"/>
      <c r="H374" s="118"/>
      <c r="I374" s="324"/>
    </row>
    <row r="375" spans="1:9" s="43" customFormat="1" x14ac:dyDescent="0.25">
      <c r="A375" s="132"/>
      <c r="B375" s="177"/>
      <c r="C375" s="190" t="s">
        <v>270</v>
      </c>
      <c r="D375" s="190"/>
      <c r="E375" s="106"/>
      <c r="F375" s="106"/>
      <c r="G375" s="117"/>
      <c r="H375" s="118"/>
      <c r="I375" s="324"/>
    </row>
    <row r="376" spans="1:9" s="43" customFormat="1" x14ac:dyDescent="0.25">
      <c r="A376" s="132"/>
      <c r="B376" s="133"/>
      <c r="C376" s="445" t="s">
        <v>406</v>
      </c>
      <c r="D376" s="445"/>
      <c r="E376" s="106"/>
      <c r="F376" s="106"/>
      <c r="G376" s="107">
        <v>200000</v>
      </c>
      <c r="H376" s="178"/>
      <c r="I376" s="324"/>
    </row>
    <row r="377" spans="1:9" s="43" customFormat="1" x14ac:dyDescent="0.25">
      <c r="A377" s="132"/>
      <c r="B377" s="133"/>
      <c r="C377" s="408" t="s">
        <v>3</v>
      </c>
      <c r="D377" s="408"/>
      <c r="E377" s="92"/>
      <c r="F377" s="92"/>
      <c r="G377" s="107">
        <v>54000</v>
      </c>
      <c r="H377" s="191"/>
      <c r="I377" s="324"/>
    </row>
    <row r="378" spans="1:9" s="51" customFormat="1" x14ac:dyDescent="0.25">
      <c r="A378" s="132"/>
      <c r="B378" s="177"/>
      <c r="C378" s="409" t="s">
        <v>350</v>
      </c>
      <c r="D378" s="409"/>
      <c r="E378" s="106"/>
      <c r="F378" s="106"/>
      <c r="G378" s="117"/>
      <c r="H378" s="118">
        <f>G376+G377</f>
        <v>254000</v>
      </c>
      <c r="I378" s="345"/>
    </row>
    <row r="379" spans="1:9" s="43" customFormat="1" x14ac:dyDescent="0.25">
      <c r="A379" s="132"/>
      <c r="B379" s="133"/>
      <c r="C379" s="192"/>
      <c r="D379" s="192"/>
      <c r="E379" s="106"/>
      <c r="F379" s="106"/>
      <c r="G379" s="117"/>
      <c r="H379" s="118"/>
      <c r="I379" s="324"/>
    </row>
    <row r="380" spans="1:9" s="43" customFormat="1" x14ac:dyDescent="0.25">
      <c r="A380" s="132"/>
      <c r="B380" s="133" t="s">
        <v>166</v>
      </c>
      <c r="C380" s="106"/>
      <c r="D380" s="106"/>
      <c r="E380" s="106"/>
      <c r="F380" s="106"/>
      <c r="G380" s="117"/>
      <c r="H380" s="117">
        <f>H361+H373+H378</f>
        <v>1281244</v>
      </c>
      <c r="I380" s="324"/>
    </row>
    <row r="381" spans="1:9" s="68" customFormat="1" ht="16.5" thickBot="1" x14ac:dyDescent="0.3">
      <c r="A381" s="132" t="s">
        <v>331</v>
      </c>
      <c r="B381" s="133" t="s">
        <v>16</v>
      </c>
      <c r="C381" s="254" t="s">
        <v>16</v>
      </c>
      <c r="D381" s="106"/>
      <c r="E381" s="106"/>
      <c r="F381" s="106"/>
      <c r="G381" s="117"/>
      <c r="H381" s="118">
        <f>H351+H380</f>
        <v>8009622</v>
      </c>
      <c r="I381" s="335"/>
    </row>
    <row r="382" spans="1:9" ht="15.75" customHeight="1" thickBot="1" x14ac:dyDescent="0.3">
      <c r="A382" s="419" t="s">
        <v>148</v>
      </c>
      <c r="B382" s="414"/>
      <c r="C382" s="414"/>
      <c r="D382" s="414"/>
      <c r="E382" s="414"/>
      <c r="F382" s="414"/>
      <c r="G382" s="414"/>
      <c r="H382" s="416"/>
    </row>
    <row r="383" spans="1:9" ht="15" customHeight="1" x14ac:dyDescent="0.25">
      <c r="A383" s="110"/>
      <c r="B383" s="92"/>
      <c r="C383" s="92"/>
      <c r="D383" s="92"/>
      <c r="E383" s="92"/>
      <c r="F383" s="93"/>
      <c r="G383" s="135"/>
      <c r="H383" s="109"/>
    </row>
    <row r="384" spans="1:9" ht="13.9" customHeight="1" x14ac:dyDescent="0.25">
      <c r="A384" s="110"/>
      <c r="B384" s="441" t="s">
        <v>452</v>
      </c>
      <c r="C384" s="442"/>
      <c r="D384" s="442"/>
      <c r="E384" s="92"/>
      <c r="F384" s="93"/>
      <c r="G384" s="135"/>
      <c r="H384" s="109"/>
    </row>
    <row r="385" spans="1:9" ht="12.75" customHeight="1" x14ac:dyDescent="0.25">
      <c r="A385" s="104" t="s">
        <v>201</v>
      </c>
      <c r="B385" s="92" t="s">
        <v>204</v>
      </c>
      <c r="C385" s="92"/>
      <c r="D385" s="92"/>
      <c r="E385" s="92"/>
      <c r="F385" s="92"/>
      <c r="G385" s="107">
        <v>7500000</v>
      </c>
      <c r="H385" s="109"/>
    </row>
    <row r="386" spans="1:9" ht="12.75" customHeight="1" x14ac:dyDescent="0.25">
      <c r="A386" s="104"/>
      <c r="B386" s="417" t="s">
        <v>509</v>
      </c>
      <c r="C386" s="408"/>
      <c r="D386" s="399"/>
      <c r="E386" s="399"/>
      <c r="F386" s="399"/>
      <c r="G386" s="107">
        <v>1000000</v>
      </c>
      <c r="H386" s="109"/>
    </row>
    <row r="387" spans="1:9" ht="13.9" customHeight="1" x14ac:dyDescent="0.25">
      <c r="A387" s="104"/>
      <c r="B387" s="417" t="s">
        <v>508</v>
      </c>
      <c r="C387" s="408"/>
      <c r="D387" s="92"/>
      <c r="E387" s="92"/>
      <c r="F387" s="92"/>
      <c r="G387" s="107">
        <v>2500000</v>
      </c>
      <c r="H387" s="109"/>
    </row>
    <row r="388" spans="1:9" x14ac:dyDescent="0.25">
      <c r="A388" s="104"/>
      <c r="B388" s="106" t="s">
        <v>234</v>
      </c>
      <c r="C388" s="106"/>
      <c r="D388" s="106"/>
      <c r="E388" s="92"/>
      <c r="F388" s="92"/>
      <c r="G388" s="107"/>
      <c r="H388" s="109"/>
    </row>
    <row r="389" spans="1:9" x14ac:dyDescent="0.25">
      <c r="A389" s="104"/>
      <c r="B389" s="92" t="s">
        <v>238</v>
      </c>
      <c r="C389" s="92"/>
      <c r="D389" s="92"/>
      <c r="E389" s="92"/>
      <c r="F389" s="92"/>
      <c r="G389" s="107">
        <v>5001180</v>
      </c>
      <c r="H389" s="109"/>
    </row>
    <row r="390" spans="1:9" x14ac:dyDescent="0.25">
      <c r="A390" s="110"/>
      <c r="B390" s="92" t="s">
        <v>301</v>
      </c>
      <c r="C390" s="92" t="s">
        <v>420</v>
      </c>
      <c r="D390" s="92"/>
      <c r="E390" s="92"/>
      <c r="F390" s="92"/>
      <c r="G390" s="107">
        <v>350000</v>
      </c>
      <c r="H390" s="128"/>
    </row>
    <row r="391" spans="1:9" s="66" customFormat="1" ht="16.5" thickBot="1" x14ac:dyDescent="0.3">
      <c r="A391" s="110" t="s">
        <v>306</v>
      </c>
      <c r="B391" s="106" t="s">
        <v>16</v>
      </c>
      <c r="C391" s="254" t="s">
        <v>16</v>
      </c>
      <c r="D391" s="106"/>
      <c r="E391" s="106"/>
      <c r="F391" s="106"/>
      <c r="G391" s="135"/>
      <c r="H391" s="135">
        <f>G385+G386+G387+G389+G390</f>
        <v>16351180</v>
      </c>
      <c r="I391" s="332"/>
    </row>
    <row r="392" spans="1:9" ht="15.75" thickBot="1" x14ac:dyDescent="0.3">
      <c r="A392" s="419" t="s">
        <v>37</v>
      </c>
      <c r="B392" s="414"/>
      <c r="C392" s="414"/>
      <c r="D392" s="414"/>
      <c r="E392" s="414"/>
      <c r="F392" s="414"/>
      <c r="G392" s="414"/>
      <c r="H392" s="416"/>
    </row>
    <row r="393" spans="1:9" x14ac:dyDescent="0.25">
      <c r="A393" s="114"/>
      <c r="B393" s="411" t="s">
        <v>7</v>
      </c>
      <c r="C393" s="412"/>
      <c r="D393" s="412"/>
      <c r="E393" s="92"/>
      <c r="F393" s="92"/>
      <c r="G393" s="107"/>
      <c r="H393" s="109"/>
    </row>
    <row r="394" spans="1:9" x14ac:dyDescent="0.25">
      <c r="A394" s="104"/>
      <c r="B394" s="127"/>
      <c r="C394" s="92"/>
      <c r="D394" s="92"/>
      <c r="E394" s="92"/>
      <c r="F394" s="92"/>
      <c r="G394" s="107"/>
      <c r="H394" s="109"/>
    </row>
    <row r="395" spans="1:9" ht="12.75" customHeight="1" x14ac:dyDescent="0.25">
      <c r="A395" s="110"/>
      <c r="B395" s="106" t="s">
        <v>2</v>
      </c>
      <c r="C395" s="92"/>
      <c r="D395" s="92"/>
      <c r="E395" s="92"/>
      <c r="F395" s="92"/>
      <c r="G395" s="107"/>
      <c r="H395" s="109"/>
    </row>
    <row r="396" spans="1:9" x14ac:dyDescent="0.25">
      <c r="A396" s="104" t="s">
        <v>122</v>
      </c>
      <c r="B396" s="92" t="s">
        <v>219</v>
      </c>
      <c r="C396" s="92"/>
      <c r="D396" s="92"/>
      <c r="E396" s="92"/>
      <c r="F396" s="92"/>
      <c r="G396" s="107">
        <v>100000</v>
      </c>
      <c r="H396" s="109"/>
    </row>
    <row r="397" spans="1:9" x14ac:dyDescent="0.25">
      <c r="A397" s="104"/>
      <c r="B397" s="92" t="s">
        <v>66</v>
      </c>
      <c r="C397" s="92"/>
      <c r="D397" s="92"/>
      <c r="E397" s="92"/>
      <c r="F397" s="92"/>
      <c r="G397" s="107">
        <v>50000</v>
      </c>
      <c r="H397" s="109"/>
    </row>
    <row r="398" spans="1:9" x14ac:dyDescent="0.25">
      <c r="A398" s="110" t="s">
        <v>121</v>
      </c>
      <c r="B398" s="106" t="s">
        <v>34</v>
      </c>
      <c r="C398" s="106"/>
      <c r="D398" s="106"/>
      <c r="E398" s="106"/>
      <c r="F398" s="106"/>
      <c r="G398" s="117"/>
      <c r="H398" s="118">
        <f>G396+G397</f>
        <v>150000</v>
      </c>
    </row>
    <row r="399" spans="1:9" x14ac:dyDescent="0.25">
      <c r="A399" s="110"/>
      <c r="B399" s="106"/>
      <c r="C399" s="106"/>
      <c r="D399" s="106"/>
      <c r="E399" s="106"/>
      <c r="F399" s="106"/>
      <c r="G399" s="117"/>
      <c r="H399" s="118"/>
    </row>
    <row r="400" spans="1:9" x14ac:dyDescent="0.25">
      <c r="A400" s="104"/>
      <c r="B400" s="106" t="s">
        <v>12</v>
      </c>
      <c r="C400" s="106"/>
      <c r="D400" s="92"/>
      <c r="E400" s="92"/>
      <c r="F400" s="92"/>
      <c r="G400" s="107"/>
      <c r="H400" s="109"/>
    </row>
    <row r="401" spans="1:15" x14ac:dyDescent="0.25">
      <c r="A401" s="104" t="s">
        <v>125</v>
      </c>
      <c r="B401" s="92" t="s">
        <v>29</v>
      </c>
      <c r="C401" s="92"/>
      <c r="D401" s="92"/>
      <c r="E401" s="92"/>
      <c r="F401" s="92"/>
      <c r="G401" s="107">
        <v>150000</v>
      </c>
      <c r="H401" s="109"/>
    </row>
    <row r="402" spans="1:15" x14ac:dyDescent="0.25">
      <c r="A402" s="104"/>
      <c r="B402" s="92" t="s">
        <v>33</v>
      </c>
      <c r="C402" s="92"/>
      <c r="D402" s="92"/>
      <c r="E402" s="92"/>
      <c r="F402" s="92"/>
      <c r="G402" s="107">
        <v>100000</v>
      </c>
      <c r="H402" s="109"/>
    </row>
    <row r="403" spans="1:15" x14ac:dyDescent="0.25">
      <c r="A403" s="104"/>
      <c r="B403" s="92" t="s">
        <v>30</v>
      </c>
      <c r="C403" s="92"/>
      <c r="D403" s="92"/>
      <c r="E403" s="92"/>
      <c r="F403" s="92"/>
      <c r="G403" s="107">
        <v>30000</v>
      </c>
      <c r="H403" s="109"/>
    </row>
    <row r="404" spans="1:15" x14ac:dyDescent="0.25">
      <c r="A404" s="104" t="s">
        <v>135</v>
      </c>
      <c r="B404" s="417" t="s">
        <v>506</v>
      </c>
      <c r="C404" s="408"/>
      <c r="D404" s="92"/>
      <c r="E404" s="92"/>
      <c r="F404" s="92"/>
      <c r="G404" s="107">
        <v>500000</v>
      </c>
      <c r="H404" s="109"/>
    </row>
    <row r="405" spans="1:15" x14ac:dyDescent="0.25">
      <c r="A405" s="104" t="s">
        <v>138</v>
      </c>
      <c r="B405" s="92" t="s">
        <v>3</v>
      </c>
      <c r="C405" s="92"/>
      <c r="D405" s="92"/>
      <c r="E405" s="92"/>
      <c r="F405" s="92"/>
      <c r="G405" s="107">
        <v>305000</v>
      </c>
      <c r="H405" s="109"/>
    </row>
    <row r="406" spans="1:15" x14ac:dyDescent="0.25">
      <c r="A406" s="110" t="s">
        <v>121</v>
      </c>
      <c r="B406" s="106" t="s">
        <v>32</v>
      </c>
      <c r="C406" s="106"/>
      <c r="D406" s="106"/>
      <c r="E406" s="106"/>
      <c r="F406" s="106"/>
      <c r="G406" s="117"/>
      <c r="H406" s="118">
        <f>G401+G402+G403+G404+G405</f>
        <v>1085000</v>
      </c>
    </row>
    <row r="407" spans="1:15" x14ac:dyDescent="0.25">
      <c r="A407" s="110"/>
      <c r="B407" s="106"/>
      <c r="C407" s="106"/>
      <c r="D407" s="106"/>
      <c r="E407" s="106"/>
      <c r="F407" s="106"/>
      <c r="G407" s="117"/>
      <c r="H407" s="118"/>
    </row>
    <row r="408" spans="1:15" s="66" customFormat="1" ht="14.25" customHeight="1" thickBot="1" x14ac:dyDescent="0.3">
      <c r="A408" s="110" t="s">
        <v>331</v>
      </c>
      <c r="B408" s="309" t="s">
        <v>16</v>
      </c>
      <c r="C408" s="312" t="s">
        <v>16</v>
      </c>
      <c r="D408" s="106"/>
      <c r="E408" s="106"/>
      <c r="F408" s="106"/>
      <c r="G408" s="117"/>
      <c r="H408" s="118">
        <f>H398+H406</f>
        <v>1235000</v>
      </c>
      <c r="I408" s="332"/>
    </row>
    <row r="409" spans="1:15" ht="15.75" thickBot="1" x14ac:dyDescent="0.3">
      <c r="A409" s="419" t="s">
        <v>58</v>
      </c>
      <c r="B409" s="414"/>
      <c r="C409" s="415"/>
      <c r="D409" s="414"/>
      <c r="E409" s="414"/>
      <c r="F409" s="414"/>
      <c r="G409" s="414"/>
      <c r="H409" s="416"/>
      <c r="O409" s="30"/>
    </row>
    <row r="410" spans="1:15" s="40" customFormat="1" x14ac:dyDescent="0.25">
      <c r="A410" s="114"/>
      <c r="B410" s="193" t="s">
        <v>7</v>
      </c>
      <c r="C410" s="194"/>
      <c r="D410" s="195"/>
      <c r="E410" s="195"/>
      <c r="F410" s="196"/>
      <c r="G410" s="197"/>
      <c r="H410" s="197"/>
      <c r="I410" s="320"/>
      <c r="O410" s="377"/>
    </row>
    <row r="411" spans="1:15" s="40" customFormat="1" x14ac:dyDescent="0.25">
      <c r="A411" s="104" t="s">
        <v>118</v>
      </c>
      <c r="B411" s="127"/>
      <c r="C411" s="198" t="s">
        <v>1</v>
      </c>
      <c r="D411" s="92"/>
      <c r="E411" s="92"/>
      <c r="F411" s="92"/>
      <c r="G411" s="143"/>
      <c r="H411" s="144"/>
      <c r="I411" s="320"/>
    </row>
    <row r="412" spans="1:15" s="40" customFormat="1" x14ac:dyDescent="0.25">
      <c r="A412" s="104"/>
      <c r="B412" s="127"/>
      <c r="C412" s="199" t="s">
        <v>491</v>
      </c>
      <c r="D412" s="92"/>
      <c r="E412" s="92"/>
      <c r="F412" s="92"/>
      <c r="G412" s="143">
        <v>631800</v>
      </c>
      <c r="H412" s="144"/>
      <c r="I412" s="320"/>
    </row>
    <row r="413" spans="1:15" s="40" customFormat="1" x14ac:dyDescent="0.25">
      <c r="A413" s="104"/>
      <c r="B413" s="127"/>
      <c r="C413" s="199" t="s">
        <v>397</v>
      </c>
      <c r="D413" s="92"/>
      <c r="E413" s="92"/>
      <c r="F413" s="92"/>
      <c r="G413" s="143">
        <v>110565</v>
      </c>
      <c r="H413" s="144"/>
      <c r="I413" s="320"/>
    </row>
    <row r="414" spans="1:15" s="40" customFormat="1" x14ac:dyDescent="0.25">
      <c r="A414" s="104" t="s">
        <v>118</v>
      </c>
      <c r="B414" s="127"/>
      <c r="C414" s="198" t="s">
        <v>24</v>
      </c>
      <c r="D414" s="92"/>
      <c r="E414" s="92"/>
      <c r="F414" s="92"/>
      <c r="G414" s="135"/>
      <c r="H414" s="129">
        <f>G412+G413</f>
        <v>742365</v>
      </c>
      <c r="I414" s="320"/>
    </row>
    <row r="415" spans="1:15" s="40" customFormat="1" x14ac:dyDescent="0.25">
      <c r="A415" s="104"/>
      <c r="B415" s="106" t="s">
        <v>2</v>
      </c>
      <c r="C415" s="92"/>
      <c r="D415" s="92"/>
      <c r="E415" s="92"/>
      <c r="F415" s="92"/>
      <c r="G415" s="107"/>
      <c r="H415" s="109"/>
      <c r="I415" s="320"/>
    </row>
    <row r="416" spans="1:15" s="40" customFormat="1" x14ac:dyDescent="0.25">
      <c r="A416" s="104" t="s">
        <v>133</v>
      </c>
      <c r="B416" s="92" t="s">
        <v>249</v>
      </c>
      <c r="C416" s="92"/>
      <c r="D416" s="92"/>
      <c r="E416" s="92"/>
      <c r="F416" s="92"/>
      <c r="G416" s="107">
        <v>300000</v>
      </c>
      <c r="H416" s="109"/>
      <c r="I416" s="320"/>
    </row>
    <row r="417" spans="1:9" s="40" customFormat="1" x14ac:dyDescent="0.25">
      <c r="A417" s="110"/>
      <c r="B417" s="106"/>
      <c r="C417" s="106"/>
      <c r="D417" s="106"/>
      <c r="E417" s="106"/>
      <c r="F417" s="106"/>
      <c r="G417" s="117"/>
      <c r="H417" s="118"/>
      <c r="I417" s="320"/>
    </row>
    <row r="418" spans="1:9" s="40" customFormat="1" x14ac:dyDescent="0.25">
      <c r="A418" s="104"/>
      <c r="B418" s="106" t="s">
        <v>35</v>
      </c>
      <c r="C418" s="95"/>
      <c r="D418" s="92"/>
      <c r="E418" s="92"/>
      <c r="F418" s="92"/>
      <c r="G418" s="107"/>
      <c r="H418" s="109"/>
      <c r="I418" s="320"/>
    </row>
    <row r="419" spans="1:9" s="40" customFormat="1" x14ac:dyDescent="0.25">
      <c r="A419" s="104" t="s">
        <v>125</v>
      </c>
      <c r="B419" s="92" t="s">
        <v>250</v>
      </c>
      <c r="C419" s="92"/>
      <c r="D419" s="92"/>
      <c r="E419" s="92"/>
      <c r="F419" s="92"/>
      <c r="G419" s="107">
        <v>100000</v>
      </c>
      <c r="H419" s="109"/>
      <c r="I419" s="320"/>
    </row>
    <row r="420" spans="1:9" s="40" customFormat="1" x14ac:dyDescent="0.25">
      <c r="A420" s="104" t="s">
        <v>125</v>
      </c>
      <c r="B420" s="92" t="s">
        <v>251</v>
      </c>
      <c r="C420" s="92"/>
      <c r="D420" s="92"/>
      <c r="E420" s="92"/>
      <c r="F420" s="92"/>
      <c r="G420" s="107">
        <v>189000</v>
      </c>
      <c r="H420" s="109"/>
      <c r="I420" s="320"/>
    </row>
    <row r="421" spans="1:9" s="40" customFormat="1" x14ac:dyDescent="0.25">
      <c r="A421" s="104" t="s">
        <v>135</v>
      </c>
      <c r="B421" s="92" t="s">
        <v>212</v>
      </c>
      <c r="C421" s="92"/>
      <c r="D421" s="92"/>
      <c r="E421" s="92"/>
      <c r="F421" s="92"/>
      <c r="G421" s="107">
        <v>300000</v>
      </c>
      <c r="H421" s="109"/>
      <c r="I421" s="320"/>
    </row>
    <row r="422" spans="1:9" s="40" customFormat="1" x14ac:dyDescent="0.25">
      <c r="A422" s="104" t="s">
        <v>302</v>
      </c>
      <c r="B422" s="92" t="s">
        <v>303</v>
      </c>
      <c r="C422" s="92"/>
      <c r="D422" s="92"/>
      <c r="E422" s="92"/>
      <c r="F422" s="92"/>
      <c r="G422" s="107">
        <v>10000</v>
      </c>
      <c r="H422" s="109"/>
      <c r="I422" s="320"/>
    </row>
    <row r="423" spans="1:9" s="40" customFormat="1" x14ac:dyDescent="0.25">
      <c r="A423" s="104" t="s">
        <v>124</v>
      </c>
      <c r="B423" s="92" t="s">
        <v>252</v>
      </c>
      <c r="C423" s="92"/>
      <c r="D423" s="92"/>
      <c r="E423" s="92"/>
      <c r="F423" s="92"/>
      <c r="G423" s="107">
        <v>185000</v>
      </c>
      <c r="H423" s="118"/>
      <c r="I423" s="320"/>
    </row>
    <row r="424" spans="1:9" s="43" customFormat="1" x14ac:dyDescent="0.25">
      <c r="A424" s="104" t="s">
        <v>218</v>
      </c>
      <c r="B424" s="92" t="s">
        <v>304</v>
      </c>
      <c r="C424" s="92"/>
      <c r="D424" s="92"/>
      <c r="E424" s="92"/>
      <c r="F424" s="92"/>
      <c r="G424" s="107">
        <v>490000</v>
      </c>
      <c r="H424" s="109"/>
      <c r="I424" s="346"/>
    </row>
    <row r="425" spans="1:9" s="40" customFormat="1" x14ac:dyDescent="0.25">
      <c r="A425" s="110" t="s">
        <v>138</v>
      </c>
      <c r="B425" s="92" t="s">
        <v>253</v>
      </c>
      <c r="C425" s="92"/>
      <c r="D425" s="92"/>
      <c r="E425" s="92"/>
      <c r="F425" s="92"/>
      <c r="G425" s="107">
        <v>395300</v>
      </c>
      <c r="H425" s="118"/>
      <c r="I425" s="320"/>
    </row>
    <row r="426" spans="1:9" s="55" customFormat="1" ht="18" x14ac:dyDescent="0.25">
      <c r="A426" s="110" t="s">
        <v>121</v>
      </c>
      <c r="B426" s="106" t="s">
        <v>224</v>
      </c>
      <c r="C426" s="106"/>
      <c r="D426" s="106"/>
      <c r="E426" s="106"/>
      <c r="F426" s="106"/>
      <c r="G426" s="117"/>
      <c r="H426" s="118">
        <f>G419+G420+G421+G422+G423+G424+G425</f>
        <v>1669300</v>
      </c>
      <c r="I426" s="347"/>
    </row>
    <row r="427" spans="1:9" x14ac:dyDescent="0.25">
      <c r="A427" s="104"/>
      <c r="B427" s="92"/>
      <c r="C427" s="254" t="s">
        <v>16</v>
      </c>
      <c r="D427" s="92"/>
      <c r="E427" s="92"/>
      <c r="F427" s="92"/>
      <c r="G427" s="107"/>
      <c r="H427" s="118">
        <f>H414+H426</f>
        <v>2411665</v>
      </c>
    </row>
    <row r="428" spans="1:9" s="67" customFormat="1" ht="15.75" x14ac:dyDescent="0.25">
      <c r="A428" s="110" t="s">
        <v>140</v>
      </c>
      <c r="B428" s="434" t="s">
        <v>5</v>
      </c>
      <c r="C428" s="421"/>
      <c r="D428" s="421"/>
      <c r="E428" s="92"/>
      <c r="F428" s="92"/>
      <c r="G428" s="107"/>
      <c r="H428" s="118">
        <v>2411665</v>
      </c>
      <c r="I428" s="348"/>
    </row>
    <row r="429" spans="1:9" ht="15.75" thickBot="1" x14ac:dyDescent="0.3">
      <c r="A429" s="146"/>
      <c r="B429" s="200"/>
      <c r="C429" s="148"/>
      <c r="D429" s="148"/>
      <c r="E429" s="148"/>
      <c r="F429" s="148"/>
      <c r="G429" s="149"/>
      <c r="H429" s="150"/>
    </row>
    <row r="430" spans="1:9" s="40" customFormat="1" ht="21" customHeight="1" thickBot="1" x14ac:dyDescent="0.25">
      <c r="A430" s="431" t="s">
        <v>59</v>
      </c>
      <c r="B430" s="432"/>
      <c r="C430" s="432"/>
      <c r="D430" s="432"/>
      <c r="E430" s="432"/>
      <c r="F430" s="432"/>
      <c r="G430" s="432"/>
      <c r="H430" s="433"/>
      <c r="I430" s="320"/>
    </row>
    <row r="431" spans="1:9" s="40" customFormat="1" ht="21" customHeight="1" x14ac:dyDescent="0.25">
      <c r="A431" s="153"/>
      <c r="B431" s="160" t="s">
        <v>147</v>
      </c>
      <c r="C431" s="106"/>
      <c r="D431" s="106"/>
      <c r="E431" s="106"/>
      <c r="F431" s="106"/>
      <c r="G431" s="201"/>
      <c r="H431" s="124"/>
      <c r="I431" s="320"/>
    </row>
    <row r="432" spans="1:9" s="40" customFormat="1" x14ac:dyDescent="0.25">
      <c r="A432" s="110" t="s">
        <v>306</v>
      </c>
      <c r="B432" s="92" t="s">
        <v>305</v>
      </c>
      <c r="C432" s="92"/>
      <c r="D432" s="92"/>
      <c r="E432" s="92"/>
      <c r="F432" s="106"/>
      <c r="G432" s="107">
        <v>6800000</v>
      </c>
      <c r="H432" s="118"/>
      <c r="I432" s="320"/>
    </row>
    <row r="433" spans="1:11" s="44" customFormat="1" ht="13.9" customHeight="1" x14ac:dyDescent="0.2">
      <c r="A433" s="183" t="s">
        <v>306</v>
      </c>
      <c r="B433" s="425" t="s">
        <v>213</v>
      </c>
      <c r="C433" s="426"/>
      <c r="D433" s="426"/>
      <c r="E433" s="426"/>
      <c r="F433" s="185"/>
      <c r="G433" s="151">
        <v>1500000</v>
      </c>
      <c r="H433" s="187"/>
      <c r="I433" s="349"/>
    </row>
    <row r="434" spans="1:11" s="43" customFormat="1" x14ac:dyDescent="0.25">
      <c r="A434" s="110"/>
      <c r="B434" s="92"/>
      <c r="C434" s="92"/>
      <c r="D434" s="92"/>
      <c r="E434" s="92"/>
      <c r="F434" s="106"/>
      <c r="G434" s="107"/>
      <c r="H434" s="118"/>
      <c r="I434" s="324"/>
      <c r="J434" s="43" t="s">
        <v>8</v>
      </c>
    </row>
    <row r="435" spans="1:11" s="54" customFormat="1" ht="15.75" thickBot="1" x14ac:dyDescent="0.3">
      <c r="A435" s="146" t="s">
        <v>186</v>
      </c>
      <c r="B435" s="202" t="s">
        <v>48</v>
      </c>
      <c r="C435" s="202"/>
      <c r="D435" s="202"/>
      <c r="E435" s="202"/>
      <c r="F435" s="202"/>
      <c r="G435" s="203"/>
      <c r="H435" s="150">
        <f>G432+G433</f>
        <v>8300000</v>
      </c>
      <c r="I435" s="350"/>
    </row>
    <row r="436" spans="1:11" x14ac:dyDescent="0.25">
      <c r="A436" s="90"/>
      <c r="B436" s="127"/>
      <c r="C436" s="92"/>
      <c r="D436" s="92"/>
      <c r="E436" s="92"/>
      <c r="F436" s="92"/>
      <c r="G436" s="93"/>
      <c r="H436" s="166"/>
    </row>
    <row r="437" spans="1:11" s="40" customFormat="1" x14ac:dyDescent="0.25">
      <c r="A437" s="435" t="s">
        <v>494</v>
      </c>
      <c r="B437" s="435"/>
      <c r="C437" s="435"/>
      <c r="D437" s="435"/>
      <c r="E437" s="435"/>
      <c r="F437" s="435"/>
      <c r="G437" s="435"/>
      <c r="H437" s="166">
        <f>H61+H49+H125+H151+H171+H181+H203+H266+H277+H329+H381+H391+H408+H426+H435</f>
        <v>405201334</v>
      </c>
      <c r="I437" s="320"/>
    </row>
    <row r="438" spans="1:11" s="40" customFormat="1" ht="15.75" thickBot="1" x14ac:dyDescent="0.3">
      <c r="A438" s="435" t="s">
        <v>495</v>
      </c>
      <c r="B438" s="435"/>
      <c r="C438" s="435"/>
      <c r="D438" s="435"/>
      <c r="E438" s="435"/>
      <c r="F438" s="435"/>
      <c r="G438" s="435"/>
      <c r="H438" s="225">
        <v>405201334</v>
      </c>
      <c r="I438" s="351"/>
    </row>
    <row r="439" spans="1:11" x14ac:dyDescent="0.25">
      <c r="A439" s="421" t="s">
        <v>446</v>
      </c>
      <c r="B439" s="421"/>
      <c r="C439" s="421"/>
      <c r="D439" s="421"/>
      <c r="E439" s="421"/>
      <c r="F439" s="421"/>
      <c r="G439" s="421"/>
      <c r="H439" s="166">
        <f>H437-H438</f>
        <v>0</v>
      </c>
      <c r="I439" s="351"/>
    </row>
    <row r="440" spans="1:11" x14ac:dyDescent="0.25">
      <c r="A440" s="115"/>
      <c r="B440" s="91"/>
      <c r="C440" s="91"/>
      <c r="D440" s="91"/>
      <c r="E440" s="91"/>
      <c r="F440" s="91"/>
      <c r="G440" s="92"/>
      <c r="H440" s="91"/>
    </row>
    <row r="441" spans="1:11" x14ac:dyDescent="0.25">
      <c r="A441" s="421" t="s">
        <v>378</v>
      </c>
      <c r="B441" s="421"/>
      <c r="C441" s="421"/>
      <c r="D441" s="421"/>
      <c r="E441" s="421"/>
      <c r="F441" s="421"/>
      <c r="G441" s="421"/>
      <c r="H441" s="421"/>
    </row>
    <row r="442" spans="1:11" x14ac:dyDescent="0.25">
      <c r="A442" s="96"/>
      <c r="B442" s="94"/>
      <c r="C442" s="94"/>
      <c r="D442" s="91"/>
      <c r="E442" s="91"/>
      <c r="F442" s="91"/>
      <c r="G442" s="92"/>
      <c r="H442" s="91"/>
      <c r="K442" s="30"/>
    </row>
    <row r="443" spans="1:11" x14ac:dyDescent="0.25">
      <c r="A443" s="423" t="s">
        <v>427</v>
      </c>
      <c r="B443" s="423"/>
      <c r="C443" s="423"/>
      <c r="D443" s="94"/>
      <c r="E443" s="94"/>
      <c r="F443" s="94"/>
      <c r="G443" s="204"/>
      <c r="H443" s="204">
        <v>405201334</v>
      </c>
      <c r="K443" s="30"/>
    </row>
    <row r="444" spans="1:11" x14ac:dyDescent="0.25">
      <c r="A444" s="423" t="s">
        <v>426</v>
      </c>
      <c r="B444" s="423"/>
      <c r="C444" s="423"/>
      <c r="D444" s="94"/>
      <c r="E444" s="94"/>
      <c r="F444" s="94"/>
      <c r="G444" s="204"/>
      <c r="H444" s="204">
        <v>48120150</v>
      </c>
    </row>
    <row r="445" spans="1:11" x14ac:dyDescent="0.25">
      <c r="A445" s="423" t="s">
        <v>428</v>
      </c>
      <c r="B445" s="423"/>
      <c r="C445" s="423"/>
      <c r="D445" s="94"/>
      <c r="E445" s="94"/>
      <c r="F445" s="94"/>
      <c r="G445" s="204"/>
      <c r="H445" s="204">
        <v>76322272</v>
      </c>
    </row>
    <row r="446" spans="1:11" ht="15.75" thickBot="1" x14ac:dyDescent="0.3">
      <c r="A446" s="420" t="s">
        <v>429</v>
      </c>
      <c r="B446" s="420"/>
      <c r="C446" s="420"/>
      <c r="D446" s="202"/>
      <c r="E446" s="202"/>
      <c r="F446" s="202"/>
      <c r="G446" s="204"/>
      <c r="H446" s="226">
        <v>47229735</v>
      </c>
    </row>
    <row r="447" spans="1:11" ht="15.75" x14ac:dyDescent="0.25">
      <c r="A447" s="422" t="s">
        <v>328</v>
      </c>
      <c r="B447" s="422"/>
      <c r="C447" s="422"/>
      <c r="D447" s="94"/>
      <c r="E447" s="94"/>
      <c r="F447" s="94"/>
      <c r="G447" s="204"/>
      <c r="H447" s="204">
        <f>H443+H444+H445+H446</f>
        <v>576873491</v>
      </c>
    </row>
    <row r="448" spans="1:11" x14ac:dyDescent="0.25">
      <c r="A448" s="90"/>
      <c r="B448" s="91"/>
      <c r="C448" s="91"/>
      <c r="D448" s="91"/>
      <c r="E448" s="91"/>
      <c r="F448" s="91"/>
      <c r="G448" s="92"/>
      <c r="H448" s="91"/>
    </row>
    <row r="449" spans="1:9" x14ac:dyDescent="0.25">
      <c r="A449" s="90"/>
      <c r="B449" s="91"/>
      <c r="C449" s="91"/>
      <c r="D449" s="91"/>
      <c r="E449" s="91"/>
      <c r="F449" s="91"/>
      <c r="G449" s="92"/>
      <c r="H449" s="91"/>
    </row>
    <row r="450" spans="1:9" x14ac:dyDescent="0.25">
      <c r="A450" s="424" t="s">
        <v>445</v>
      </c>
      <c r="B450" s="424"/>
      <c r="C450" s="424"/>
      <c r="D450" s="424"/>
      <c r="E450" s="424"/>
      <c r="F450" s="424"/>
      <c r="G450" s="424"/>
      <c r="H450" s="91"/>
    </row>
    <row r="451" spans="1:9" x14ac:dyDescent="0.25">
      <c r="A451" s="90"/>
      <c r="B451" s="91"/>
      <c r="C451" s="91"/>
      <c r="D451" s="91"/>
      <c r="E451" s="91"/>
      <c r="F451" s="91"/>
      <c r="G451" s="92"/>
      <c r="H451" s="91"/>
      <c r="I451" s="352"/>
    </row>
    <row r="452" spans="1:9" ht="15.75" x14ac:dyDescent="0.25">
      <c r="A452" s="249"/>
      <c r="B452" s="249"/>
      <c r="C452" s="423" t="s">
        <v>427</v>
      </c>
      <c r="D452" s="423"/>
      <c r="E452" s="423"/>
      <c r="F452" s="91"/>
      <c r="G452" s="164"/>
      <c r="H452" s="166">
        <v>405201334</v>
      </c>
      <c r="I452" s="352"/>
    </row>
    <row r="453" spans="1:9" ht="15.75" x14ac:dyDescent="0.25">
      <c r="A453" s="249"/>
      <c r="B453" s="249"/>
      <c r="C453" s="423" t="s">
        <v>426</v>
      </c>
      <c r="D453" s="423"/>
      <c r="E453" s="423"/>
      <c r="F453" s="91"/>
      <c r="G453" s="206"/>
      <c r="H453" s="204">
        <v>50000</v>
      </c>
    </row>
    <row r="454" spans="1:9" ht="15.75" x14ac:dyDescent="0.25">
      <c r="A454" s="249"/>
      <c r="B454" s="249"/>
      <c r="C454" s="423" t="s">
        <v>428</v>
      </c>
      <c r="D454" s="423"/>
      <c r="E454" s="423"/>
      <c r="F454" s="91"/>
      <c r="G454" s="112"/>
      <c r="H454" s="106">
        <v>0</v>
      </c>
    </row>
    <row r="455" spans="1:9" ht="16.5" thickBot="1" x14ac:dyDescent="0.3">
      <c r="A455" s="420" t="s">
        <v>361</v>
      </c>
      <c r="B455" s="420"/>
      <c r="C455" s="420"/>
      <c r="D455" s="205"/>
      <c r="E455" s="205"/>
      <c r="F455" s="207"/>
      <c r="G455" s="206"/>
      <c r="H455" s="226">
        <v>6399050</v>
      </c>
    </row>
    <row r="456" spans="1:9" ht="15.75" x14ac:dyDescent="0.25">
      <c r="A456" s="452" t="s">
        <v>328</v>
      </c>
      <c r="B456" s="452"/>
      <c r="C456" s="452"/>
      <c r="D456" s="91"/>
      <c r="E456" s="91"/>
      <c r="F456" s="91"/>
      <c r="G456" s="204"/>
      <c r="H456" s="204">
        <f>H452+H453+H454+H455</f>
        <v>411650384</v>
      </c>
    </row>
    <row r="457" spans="1:9" x14ac:dyDescent="0.25">
      <c r="A457" s="90"/>
      <c r="B457" s="91"/>
      <c r="C457" s="91"/>
      <c r="D457" s="91"/>
      <c r="E457" s="91"/>
      <c r="F457" s="91"/>
      <c r="G457" s="92"/>
      <c r="H457" s="91"/>
    </row>
    <row r="458" spans="1:9" x14ac:dyDescent="0.25">
      <c r="A458" s="90"/>
      <c r="B458" s="91"/>
      <c r="C458" s="91"/>
      <c r="D458" s="91"/>
      <c r="E458" s="91"/>
      <c r="F458" s="91"/>
      <c r="G458" s="92"/>
      <c r="H458" s="91"/>
    </row>
    <row r="459" spans="1:9" x14ac:dyDescent="0.25">
      <c r="A459" s="90"/>
      <c r="B459" s="91"/>
      <c r="C459" s="91"/>
      <c r="D459" s="91"/>
      <c r="E459" s="91"/>
      <c r="F459" s="91"/>
      <c r="G459" s="92"/>
      <c r="H459" s="91"/>
    </row>
    <row r="460" spans="1:9" x14ac:dyDescent="0.25">
      <c r="A460" s="90"/>
      <c r="B460" s="91"/>
      <c r="C460" s="91"/>
      <c r="D460" s="91"/>
      <c r="E460" s="91"/>
      <c r="F460" s="91"/>
      <c r="G460" s="92"/>
      <c r="H460" s="91"/>
    </row>
  </sheetData>
  <mergeCells count="124">
    <mergeCell ref="B90:C90"/>
    <mergeCell ref="B289:C289"/>
    <mergeCell ref="B91:C91"/>
    <mergeCell ref="B229:C229"/>
    <mergeCell ref="B220:C220"/>
    <mergeCell ref="B286:C286"/>
    <mergeCell ref="B387:C387"/>
    <mergeCell ref="B404:C404"/>
    <mergeCell ref="B386:C386"/>
    <mergeCell ref="B350:C350"/>
    <mergeCell ref="C127:E127"/>
    <mergeCell ref="C345:F345"/>
    <mergeCell ref="B279:D279"/>
    <mergeCell ref="A282:H282"/>
    <mergeCell ref="B283:D283"/>
    <mergeCell ref="B244:D244"/>
    <mergeCell ref="B251:D251"/>
    <mergeCell ref="B268:D268"/>
    <mergeCell ref="B160:D160"/>
    <mergeCell ref="A197:H197"/>
    <mergeCell ref="B198:D198"/>
    <mergeCell ref="B173:D173"/>
    <mergeCell ref="A176:H176"/>
    <mergeCell ref="B177:D177"/>
    <mergeCell ref="A182:H182"/>
    <mergeCell ref="B184:D184"/>
    <mergeCell ref="B190:C190"/>
    <mergeCell ref="A456:C456"/>
    <mergeCell ref="A337:H337"/>
    <mergeCell ref="B285:D285"/>
    <mergeCell ref="B290:D290"/>
    <mergeCell ref="B296:D296"/>
    <mergeCell ref="B302:D302"/>
    <mergeCell ref="B323:D323"/>
    <mergeCell ref="B428:D428"/>
    <mergeCell ref="A430:H430"/>
    <mergeCell ref="B338:D338"/>
    <mergeCell ref="A382:H382"/>
    <mergeCell ref="A392:H392"/>
    <mergeCell ref="B393:D393"/>
    <mergeCell ref="A409:H409"/>
    <mergeCell ref="B343:D343"/>
    <mergeCell ref="B360:D360"/>
    <mergeCell ref="C376:D376"/>
    <mergeCell ref="B326:D326"/>
    <mergeCell ref="B293:C293"/>
    <mergeCell ref="B275:C275"/>
    <mergeCell ref="B191:C191"/>
    <mergeCell ref="G1:H1"/>
    <mergeCell ref="A16:H18"/>
    <mergeCell ref="A19:H19"/>
    <mergeCell ref="A20:H21"/>
    <mergeCell ref="A22:H22"/>
    <mergeCell ref="B121:D121"/>
    <mergeCell ref="A62:H62"/>
    <mergeCell ref="A63:H63"/>
    <mergeCell ref="B76:D76"/>
    <mergeCell ref="B78:D78"/>
    <mergeCell ref="B79:D79"/>
    <mergeCell ref="B83:D83"/>
    <mergeCell ref="B86:D86"/>
    <mergeCell ref="B82:D82"/>
    <mergeCell ref="A23:H24"/>
    <mergeCell ref="A57:H57"/>
    <mergeCell ref="B64:D64"/>
    <mergeCell ref="B65:D65"/>
    <mergeCell ref="B67:C67"/>
    <mergeCell ref="B68:D68"/>
    <mergeCell ref="B92:D92"/>
    <mergeCell ref="B75:C75"/>
    <mergeCell ref="B74:C74"/>
    <mergeCell ref="B77:C77"/>
    <mergeCell ref="B192:C192"/>
    <mergeCell ref="B142:D142"/>
    <mergeCell ref="B84:C84"/>
    <mergeCell ref="A136:H136"/>
    <mergeCell ref="B126:D126"/>
    <mergeCell ref="A437:G437"/>
    <mergeCell ref="A438:G438"/>
    <mergeCell ref="A439:G439"/>
    <mergeCell ref="B137:D137"/>
    <mergeCell ref="B153:D153"/>
    <mergeCell ref="B131:C131"/>
    <mergeCell ref="B130:C130"/>
    <mergeCell ref="A158:H158"/>
    <mergeCell ref="B159:D159"/>
    <mergeCell ref="C143:E143"/>
    <mergeCell ref="B233:D233"/>
    <mergeCell ref="B384:D384"/>
    <mergeCell ref="B226:D226"/>
    <mergeCell ref="B351:C351"/>
    <mergeCell ref="B247:C247"/>
    <mergeCell ref="B206:D206"/>
    <mergeCell ref="B207:D207"/>
    <mergeCell ref="B211:D211"/>
    <mergeCell ref="C215:D215"/>
    <mergeCell ref="A455:C455"/>
    <mergeCell ref="A441:H441"/>
    <mergeCell ref="A447:C447"/>
    <mergeCell ref="A443:C443"/>
    <mergeCell ref="A444:C444"/>
    <mergeCell ref="A445:C445"/>
    <mergeCell ref="A446:C446"/>
    <mergeCell ref="A450:G450"/>
    <mergeCell ref="B433:E433"/>
    <mergeCell ref="C452:E452"/>
    <mergeCell ref="C453:E453"/>
    <mergeCell ref="C454:E454"/>
    <mergeCell ref="B208:D208"/>
    <mergeCell ref="C214:E214"/>
    <mergeCell ref="C213:E213"/>
    <mergeCell ref="C348:D348"/>
    <mergeCell ref="C377:D377"/>
    <mergeCell ref="C378:D378"/>
    <mergeCell ref="C332:E332"/>
    <mergeCell ref="B271:D271"/>
    <mergeCell ref="A270:H270"/>
    <mergeCell ref="B239:D239"/>
    <mergeCell ref="B234:D234"/>
    <mergeCell ref="B242:D242"/>
    <mergeCell ref="C209:D209"/>
    <mergeCell ref="A232:H232"/>
    <mergeCell ref="B324:D324"/>
    <mergeCell ref="B325:D32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workbookViewId="0">
      <selection activeCell="F1" sqref="F1:G1"/>
    </sheetView>
  </sheetViews>
  <sheetFormatPr defaultRowHeight="15.75" x14ac:dyDescent="0.25"/>
  <cols>
    <col min="1" max="1" width="8.7109375" style="88" customWidth="1"/>
    <col min="2" max="2" width="9.140625" style="6"/>
    <col min="3" max="3" width="20.85546875" style="6" customWidth="1"/>
    <col min="4" max="4" width="13.140625" style="6" customWidth="1"/>
    <col min="5" max="5" width="16.140625" style="6" customWidth="1"/>
    <col min="6" max="6" width="9.28515625" style="6" customWidth="1"/>
    <col min="7" max="7" width="11.140625" style="83" customWidth="1"/>
    <col min="8" max="8" width="12.28515625" style="6" customWidth="1"/>
    <col min="9" max="9" width="12.7109375" style="9" customWidth="1"/>
    <col min="11" max="11" width="15.5703125" customWidth="1"/>
  </cols>
  <sheetData>
    <row r="1" spans="1:12" x14ac:dyDescent="0.25">
      <c r="D1" s="248" t="s">
        <v>41</v>
      </c>
      <c r="E1" s="248"/>
      <c r="F1" s="460" t="s">
        <v>524</v>
      </c>
      <c r="G1" s="460"/>
      <c r="H1" s="306"/>
    </row>
    <row r="2" spans="1:12" x14ac:dyDescent="0.25">
      <c r="F2" s="8"/>
      <c r="G2" s="80"/>
      <c r="H2" s="8"/>
      <c r="I2" s="19"/>
      <c r="J2" s="19"/>
      <c r="L2" s="8"/>
    </row>
    <row r="3" spans="1:12" x14ac:dyDescent="0.25">
      <c r="I3" s="19"/>
      <c r="J3" s="19"/>
      <c r="L3" s="8"/>
    </row>
    <row r="4" spans="1:12" x14ac:dyDescent="0.25">
      <c r="I4" s="8"/>
      <c r="J4" s="8"/>
      <c r="L4" s="8"/>
    </row>
    <row r="9" spans="1:12" x14ac:dyDescent="0.25">
      <c r="D9" s="82"/>
      <c r="G9" s="7"/>
      <c r="H9" s="9"/>
    </row>
    <row r="10" spans="1:12" x14ac:dyDescent="0.25">
      <c r="D10" s="82"/>
      <c r="G10" s="7"/>
      <c r="H10" s="9"/>
    </row>
    <row r="11" spans="1:12" x14ac:dyDescent="0.25">
      <c r="D11" s="82"/>
      <c r="G11" s="7"/>
      <c r="H11" s="9"/>
    </row>
    <row r="12" spans="1:12" x14ac:dyDescent="0.25">
      <c r="D12" s="82"/>
      <c r="G12" s="7"/>
      <c r="H12" s="9"/>
    </row>
    <row r="13" spans="1:12" x14ac:dyDescent="0.25">
      <c r="D13" s="82"/>
      <c r="G13" s="7"/>
      <c r="H13" s="9"/>
    </row>
    <row r="14" spans="1:12" x14ac:dyDescent="0.25">
      <c r="D14" s="82"/>
      <c r="G14" s="7"/>
      <c r="H14" s="9"/>
    </row>
    <row r="15" spans="1:12" x14ac:dyDescent="0.25">
      <c r="D15" s="82"/>
      <c r="G15" s="7"/>
      <c r="H15" s="9" t="s">
        <v>8</v>
      </c>
    </row>
    <row r="16" spans="1:12" s="4" customFormat="1" x14ac:dyDescent="0.25">
      <c r="A16" s="446" t="s">
        <v>44</v>
      </c>
      <c r="B16" s="446"/>
      <c r="C16" s="446"/>
      <c r="D16" s="446"/>
      <c r="E16" s="446"/>
      <c r="F16" s="446"/>
      <c r="G16" s="446"/>
      <c r="H16" s="446"/>
      <c r="I16" s="9"/>
      <c r="J16"/>
      <c r="K16"/>
      <c r="L16"/>
    </row>
    <row r="17" spans="1:12" s="4" customFormat="1" x14ac:dyDescent="0.25">
      <c r="A17" s="446"/>
      <c r="B17" s="446"/>
      <c r="C17" s="446"/>
      <c r="D17" s="446"/>
      <c r="E17" s="446"/>
      <c r="F17" s="446"/>
      <c r="G17" s="446"/>
      <c r="H17" s="446"/>
      <c r="I17" s="20"/>
    </row>
    <row r="18" spans="1:12" s="4" customFormat="1" x14ac:dyDescent="0.25">
      <c r="A18" s="446"/>
      <c r="B18" s="446"/>
      <c r="C18" s="446"/>
      <c r="D18" s="446"/>
      <c r="E18" s="446"/>
      <c r="F18" s="446"/>
      <c r="G18" s="446"/>
      <c r="H18" s="446"/>
      <c r="I18" s="20"/>
    </row>
    <row r="19" spans="1:12" s="4" customFormat="1" x14ac:dyDescent="0.25">
      <c r="A19" s="446"/>
      <c r="B19" s="446"/>
      <c r="C19" s="446"/>
      <c r="D19" s="446"/>
      <c r="E19" s="446"/>
      <c r="F19" s="446"/>
      <c r="G19" s="446"/>
      <c r="H19" s="446"/>
      <c r="I19" s="20"/>
    </row>
    <row r="20" spans="1:12" s="4" customFormat="1" x14ac:dyDescent="0.25">
      <c r="A20" s="446" t="s">
        <v>520</v>
      </c>
      <c r="B20" s="446"/>
      <c r="C20" s="446"/>
      <c r="D20" s="446"/>
      <c r="E20" s="446"/>
      <c r="F20" s="446"/>
      <c r="G20" s="446"/>
      <c r="H20" s="446"/>
      <c r="I20" s="20"/>
    </row>
    <row r="21" spans="1:12" x14ac:dyDescent="0.25">
      <c r="A21" s="446"/>
      <c r="B21" s="446"/>
      <c r="C21" s="446"/>
      <c r="D21" s="446"/>
      <c r="E21" s="446"/>
      <c r="F21" s="446"/>
      <c r="G21" s="446"/>
      <c r="H21" s="446"/>
      <c r="I21" s="20"/>
      <c r="J21" s="4"/>
      <c r="K21" s="4"/>
      <c r="L21" s="4"/>
    </row>
    <row r="22" spans="1:12" x14ac:dyDescent="0.25">
      <c r="A22" s="446"/>
      <c r="B22" s="446"/>
      <c r="C22" s="446"/>
      <c r="D22" s="446"/>
      <c r="E22" s="446"/>
      <c r="F22" s="446"/>
      <c r="G22" s="446"/>
      <c r="H22" s="446"/>
    </row>
    <row r="23" spans="1:12" x14ac:dyDescent="0.25">
      <c r="A23" s="446" t="s">
        <v>382</v>
      </c>
      <c r="B23" s="446"/>
      <c r="C23" s="446"/>
      <c r="D23" s="446"/>
      <c r="E23" s="446"/>
      <c r="F23" s="446"/>
      <c r="G23" s="446"/>
      <c r="H23" s="461"/>
    </row>
    <row r="24" spans="1:12" x14ac:dyDescent="0.25">
      <c r="A24" s="461"/>
      <c r="B24" s="461"/>
      <c r="C24" s="461"/>
      <c r="D24" s="461"/>
      <c r="E24" s="461"/>
      <c r="F24" s="461"/>
      <c r="G24" s="461"/>
      <c r="H24" s="461"/>
    </row>
    <row r="25" spans="1:12" x14ac:dyDescent="0.25">
      <c r="A25" s="244"/>
      <c r="B25" s="98"/>
      <c r="C25" s="98"/>
      <c r="D25" s="98"/>
      <c r="E25" s="98"/>
      <c r="F25" s="98"/>
      <c r="G25" s="234"/>
      <c r="H25" s="98"/>
    </row>
    <row r="26" spans="1:12" x14ac:dyDescent="0.25">
      <c r="A26" s="244"/>
      <c r="B26" s="91"/>
      <c r="C26" s="91"/>
      <c r="D26" s="91"/>
      <c r="E26" s="91"/>
      <c r="F26" s="91"/>
      <c r="G26" s="246"/>
      <c r="H26" s="91"/>
    </row>
    <row r="27" spans="1:12" x14ac:dyDescent="0.25">
      <c r="A27" s="244"/>
      <c r="B27" s="91"/>
      <c r="C27" s="91"/>
      <c r="D27" s="91"/>
      <c r="E27" s="91"/>
      <c r="F27" s="91"/>
      <c r="G27" s="93"/>
      <c r="H27" s="97" t="s">
        <v>8</v>
      </c>
    </row>
    <row r="28" spans="1:12" x14ac:dyDescent="0.25">
      <c r="A28" s="244"/>
      <c r="B28" s="91"/>
      <c r="C28" s="91"/>
      <c r="D28" s="91"/>
      <c r="E28" s="91"/>
      <c r="F28" s="91"/>
      <c r="G28" s="246"/>
      <c r="H28" s="91"/>
    </row>
    <row r="29" spans="1:12" x14ac:dyDescent="0.25">
      <c r="A29" s="244"/>
      <c r="B29" s="91"/>
      <c r="C29" s="91"/>
      <c r="D29" s="91"/>
      <c r="E29" s="91"/>
      <c r="F29" s="91"/>
      <c r="G29" s="246"/>
      <c r="H29" s="91"/>
    </row>
    <row r="30" spans="1:12" x14ac:dyDescent="0.25">
      <c r="A30" s="244"/>
      <c r="B30" s="91"/>
      <c r="C30" s="91"/>
      <c r="D30" s="91"/>
      <c r="E30" s="91"/>
      <c r="F30" s="91"/>
      <c r="G30" s="246"/>
      <c r="H30" s="91"/>
    </row>
    <row r="31" spans="1:12" x14ac:dyDescent="0.25">
      <c r="A31" s="244"/>
      <c r="B31" s="91"/>
      <c r="C31" s="91"/>
      <c r="D31" s="91"/>
      <c r="E31" s="91"/>
      <c r="F31" s="91"/>
      <c r="G31" s="246"/>
      <c r="H31" s="91"/>
    </row>
    <row r="32" spans="1:12" x14ac:dyDescent="0.25">
      <c r="A32" s="244"/>
      <c r="B32" s="91"/>
      <c r="C32" s="91"/>
      <c r="D32" s="91"/>
      <c r="E32" s="91"/>
      <c r="F32" s="91"/>
      <c r="G32" s="246"/>
      <c r="H32" s="91"/>
    </row>
    <row r="33" spans="1:8" x14ac:dyDescent="0.25">
      <c r="A33" s="244"/>
      <c r="B33" s="91"/>
      <c r="C33" s="91"/>
      <c r="D33" s="91"/>
      <c r="E33" s="91"/>
      <c r="F33" s="91"/>
      <c r="G33" s="246"/>
      <c r="H33" s="91"/>
    </row>
    <row r="34" spans="1:8" x14ac:dyDescent="0.25">
      <c r="A34" s="244"/>
      <c r="B34" s="91"/>
      <c r="C34" s="91"/>
      <c r="D34" s="91"/>
      <c r="E34" s="91"/>
      <c r="F34" s="91"/>
      <c r="G34" s="246"/>
      <c r="H34" s="91"/>
    </row>
    <row r="35" spans="1:8" x14ac:dyDescent="0.25">
      <c r="A35" s="244"/>
      <c r="B35" s="91"/>
      <c r="C35" s="91"/>
      <c r="D35" s="91"/>
      <c r="E35" s="91"/>
      <c r="F35" s="91"/>
      <c r="G35" s="246"/>
      <c r="H35" s="91"/>
    </row>
    <row r="36" spans="1:8" x14ac:dyDescent="0.25">
      <c r="A36" s="244"/>
      <c r="B36" s="91"/>
      <c r="C36" s="91"/>
      <c r="D36" s="91"/>
      <c r="E36" s="91"/>
      <c r="F36" s="91"/>
      <c r="G36" s="246"/>
      <c r="H36" s="91"/>
    </row>
    <row r="37" spans="1:8" x14ac:dyDescent="0.25">
      <c r="A37" s="244"/>
      <c r="B37" s="91"/>
      <c r="C37" s="91"/>
      <c r="D37" s="91"/>
      <c r="E37" s="91"/>
      <c r="F37" s="91"/>
      <c r="G37" s="246"/>
      <c r="H37" s="91"/>
    </row>
    <row r="38" spans="1:8" x14ac:dyDescent="0.25">
      <c r="A38" s="244"/>
      <c r="B38" s="91"/>
      <c r="C38" s="91"/>
      <c r="D38" s="91"/>
      <c r="E38" s="91"/>
      <c r="F38" s="91"/>
      <c r="G38" s="246"/>
      <c r="H38" s="91"/>
    </row>
    <row r="39" spans="1:8" x14ac:dyDescent="0.25">
      <c r="A39" s="244"/>
      <c r="B39" s="91"/>
      <c r="C39" s="91"/>
      <c r="D39" s="91"/>
      <c r="E39" s="91"/>
      <c r="F39" s="91"/>
      <c r="G39" s="246"/>
      <c r="H39" s="91"/>
    </row>
    <row r="40" spans="1:8" x14ac:dyDescent="0.25">
      <c r="A40" s="244"/>
      <c r="B40" s="91"/>
      <c r="C40" s="91"/>
      <c r="D40" s="91"/>
      <c r="E40" s="91"/>
      <c r="F40" s="91"/>
      <c r="G40" s="246"/>
      <c r="H40" s="91"/>
    </row>
    <row r="41" spans="1:8" x14ac:dyDescent="0.25">
      <c r="A41" s="244"/>
      <c r="B41" s="91"/>
      <c r="C41" s="91"/>
      <c r="D41" s="91"/>
      <c r="E41" s="91"/>
      <c r="F41" s="91"/>
      <c r="G41" s="246"/>
      <c r="H41" s="91"/>
    </row>
    <row r="42" spans="1:8" x14ac:dyDescent="0.25">
      <c r="A42" s="244"/>
      <c r="B42" s="91"/>
      <c r="C42" s="91"/>
      <c r="D42" s="91"/>
      <c r="E42" s="91"/>
      <c r="F42" s="91"/>
      <c r="G42" s="246"/>
      <c r="H42" s="91"/>
    </row>
    <row r="43" spans="1:8" x14ac:dyDescent="0.25">
      <c r="A43" s="244"/>
      <c r="B43" s="91"/>
      <c r="C43" s="91"/>
      <c r="D43" s="91"/>
      <c r="E43" s="91"/>
      <c r="F43" s="91"/>
      <c r="G43" s="246"/>
      <c r="H43" s="91"/>
    </row>
    <row r="44" spans="1:8" x14ac:dyDescent="0.25">
      <c r="A44" s="244"/>
      <c r="B44" s="91"/>
      <c r="C44" s="91"/>
      <c r="D44" s="91"/>
      <c r="E44" s="91"/>
      <c r="F44" s="91"/>
      <c r="G44" s="246"/>
      <c r="H44" s="91"/>
    </row>
    <row r="45" spans="1:8" x14ac:dyDescent="0.25">
      <c r="A45" s="244"/>
      <c r="B45" s="91"/>
      <c r="C45" s="91"/>
      <c r="D45" s="91"/>
      <c r="E45" s="91"/>
      <c r="F45" s="91"/>
      <c r="G45" s="246"/>
      <c r="H45" s="91"/>
    </row>
    <row r="46" spans="1:8" x14ac:dyDescent="0.25">
      <c r="A46" s="244"/>
      <c r="B46" s="91"/>
      <c r="C46" s="91"/>
      <c r="D46" s="91"/>
      <c r="E46" s="91"/>
      <c r="F46" s="91"/>
      <c r="G46" s="246"/>
      <c r="H46" s="91"/>
    </row>
    <row r="47" spans="1:8" x14ac:dyDescent="0.25">
      <c r="A47" s="244"/>
      <c r="B47" s="91"/>
      <c r="C47" s="91"/>
      <c r="D47" s="91"/>
      <c r="E47" s="91"/>
      <c r="F47" s="91"/>
      <c r="G47" s="246"/>
      <c r="H47" s="91"/>
    </row>
    <row r="48" spans="1:8" x14ac:dyDescent="0.25">
      <c r="A48" s="244"/>
      <c r="B48" s="91"/>
      <c r="C48" s="91"/>
      <c r="D48" s="91"/>
      <c r="E48" s="91"/>
      <c r="F48" s="91"/>
      <c r="G48" s="246"/>
      <c r="H48" s="91"/>
    </row>
    <row r="49" spans="1:12" x14ac:dyDescent="0.25">
      <c r="A49" s="244"/>
      <c r="B49" s="91"/>
      <c r="C49" s="91"/>
      <c r="D49" s="91"/>
      <c r="E49" s="91"/>
      <c r="F49" s="91"/>
      <c r="G49" s="246"/>
      <c r="H49" s="91"/>
    </row>
    <row r="50" spans="1:12" x14ac:dyDescent="0.25">
      <c r="A50" s="244"/>
      <c r="B50" s="91"/>
      <c r="C50" s="91"/>
      <c r="D50" s="91"/>
      <c r="E50" s="91"/>
      <c r="F50" s="91"/>
      <c r="G50" s="246"/>
      <c r="H50" s="91"/>
    </row>
    <row r="51" spans="1:12" x14ac:dyDescent="0.25">
      <c r="A51" s="244"/>
      <c r="B51" s="91"/>
      <c r="C51" s="91"/>
      <c r="D51" s="91"/>
      <c r="E51" s="91"/>
      <c r="F51" s="91"/>
      <c r="G51" s="246"/>
      <c r="H51" s="91"/>
    </row>
    <row r="52" spans="1:12" x14ac:dyDescent="0.25">
      <c r="A52" s="244"/>
      <c r="B52" s="91"/>
      <c r="C52" s="91"/>
      <c r="D52" s="91"/>
      <c r="E52" s="91"/>
      <c r="F52" s="91"/>
      <c r="G52" s="246"/>
      <c r="H52" s="91"/>
    </row>
    <row r="53" spans="1:12" x14ac:dyDescent="0.25">
      <c r="A53" s="244"/>
      <c r="B53" s="91"/>
      <c r="C53" s="91"/>
      <c r="D53" s="91"/>
      <c r="E53" s="91"/>
      <c r="F53" s="91"/>
      <c r="G53" s="246"/>
      <c r="H53" s="91"/>
    </row>
    <row r="54" spans="1:12" x14ac:dyDescent="0.25">
      <c r="A54" s="244"/>
      <c r="B54" s="91"/>
      <c r="C54" s="91"/>
      <c r="D54" s="91"/>
      <c r="E54" s="91"/>
      <c r="F54" s="91"/>
      <c r="G54" s="246"/>
      <c r="H54" s="91"/>
    </row>
    <row r="55" spans="1:12" x14ac:dyDescent="0.25">
      <c r="A55" s="244"/>
      <c r="B55" s="91"/>
      <c r="C55" s="91"/>
      <c r="D55" s="91"/>
      <c r="E55" s="91"/>
      <c r="F55" s="91"/>
      <c r="G55" s="246"/>
      <c r="H55" s="91"/>
    </row>
    <row r="56" spans="1:12" ht="58.15" customHeight="1" thickBot="1" x14ac:dyDescent="0.3">
      <c r="A56" s="244"/>
      <c r="B56" s="91"/>
      <c r="C56" s="91"/>
      <c r="D56" s="91"/>
      <c r="E56" s="91"/>
      <c r="F56" s="91"/>
      <c r="G56" s="246"/>
      <c r="H56" s="91"/>
    </row>
    <row r="57" spans="1:12" ht="30" customHeight="1" thickBot="1" x14ac:dyDescent="0.3">
      <c r="A57" s="263" t="s">
        <v>137</v>
      </c>
      <c r="B57" s="264"/>
      <c r="C57" s="265"/>
      <c r="D57" s="265"/>
      <c r="E57" s="265"/>
      <c r="F57" s="265"/>
      <c r="G57" s="102" t="s">
        <v>80</v>
      </c>
      <c r="H57" s="103" t="s">
        <v>81</v>
      </c>
    </row>
    <row r="58" spans="1:12" ht="20.25" customHeight="1" thickBot="1" x14ac:dyDescent="0.25">
      <c r="A58" s="463" t="s">
        <v>60</v>
      </c>
      <c r="B58" s="464"/>
      <c r="C58" s="464"/>
      <c r="D58" s="464"/>
      <c r="E58" s="464"/>
      <c r="F58" s="464"/>
      <c r="G58" s="464"/>
      <c r="H58" s="465"/>
      <c r="I58" s="22"/>
      <c r="J58" s="22"/>
      <c r="K58" s="22"/>
      <c r="L58" s="22"/>
    </row>
    <row r="59" spans="1:12" x14ac:dyDescent="0.25">
      <c r="A59" s="165"/>
      <c r="B59" s="411" t="s">
        <v>7</v>
      </c>
      <c r="C59" s="412"/>
      <c r="D59" s="412"/>
      <c r="E59" s="412"/>
      <c r="F59" s="246"/>
      <c r="G59" s="107"/>
      <c r="H59" s="109"/>
    </row>
    <row r="60" spans="1:12" x14ac:dyDescent="0.25">
      <c r="A60" s="104"/>
      <c r="B60" s="243" t="s">
        <v>9</v>
      </c>
      <c r="C60" s="106"/>
      <c r="D60" s="246"/>
      <c r="E60" s="246"/>
      <c r="F60" s="246"/>
      <c r="G60" s="107"/>
      <c r="H60" s="109"/>
    </row>
    <row r="61" spans="1:12" x14ac:dyDescent="0.25">
      <c r="A61" s="104" t="s">
        <v>118</v>
      </c>
      <c r="B61" s="417" t="s">
        <v>453</v>
      </c>
      <c r="C61" s="408"/>
      <c r="D61" s="408"/>
      <c r="E61" s="408"/>
      <c r="F61" s="456"/>
      <c r="G61" s="109">
        <v>27643320</v>
      </c>
      <c r="H61" s="109"/>
    </row>
    <row r="62" spans="1:12" x14ac:dyDescent="0.25">
      <c r="A62" s="104" t="s">
        <v>183</v>
      </c>
      <c r="B62" s="246" t="s">
        <v>61</v>
      </c>
      <c r="C62" s="246"/>
      <c r="D62" s="246"/>
      <c r="E62" s="246"/>
      <c r="F62" s="145"/>
      <c r="G62" s="109">
        <v>754248</v>
      </c>
      <c r="H62" s="109"/>
    </row>
    <row r="63" spans="1:12" x14ac:dyDescent="0.25">
      <c r="A63" s="104"/>
      <c r="B63" s="449" t="s">
        <v>384</v>
      </c>
      <c r="C63" s="450"/>
      <c r="D63" s="450"/>
      <c r="E63" s="450"/>
      <c r="F63" s="209"/>
      <c r="G63" s="107"/>
      <c r="H63" s="109"/>
    </row>
    <row r="64" spans="1:12" x14ac:dyDescent="0.25">
      <c r="A64" s="104"/>
      <c r="B64" s="449" t="s">
        <v>385</v>
      </c>
      <c r="C64" s="450"/>
      <c r="D64" s="450"/>
      <c r="E64" s="450"/>
      <c r="F64" s="209"/>
      <c r="G64" s="107"/>
      <c r="H64" s="109"/>
    </row>
    <row r="65" spans="1:12" x14ac:dyDescent="0.25">
      <c r="A65" s="104"/>
      <c r="B65" s="449" t="s">
        <v>386</v>
      </c>
      <c r="C65" s="450"/>
      <c r="D65" s="450"/>
      <c r="E65" s="450"/>
      <c r="F65" s="209"/>
      <c r="G65" s="107"/>
      <c r="H65" s="109"/>
    </row>
    <row r="66" spans="1:12" x14ac:dyDescent="0.25">
      <c r="A66" s="104"/>
      <c r="B66" s="449" t="s">
        <v>387</v>
      </c>
      <c r="C66" s="450"/>
      <c r="D66" s="450"/>
      <c r="E66" s="450"/>
      <c r="F66" s="209"/>
      <c r="G66" s="107"/>
      <c r="H66" s="109"/>
    </row>
    <row r="67" spans="1:12" s="39" customFormat="1" x14ac:dyDescent="0.25">
      <c r="A67" s="104" t="s">
        <v>143</v>
      </c>
      <c r="B67" s="417" t="s">
        <v>507</v>
      </c>
      <c r="C67" s="408"/>
      <c r="D67" s="408"/>
      <c r="E67" s="408"/>
      <c r="F67" s="456"/>
      <c r="G67" s="107">
        <v>1338291</v>
      </c>
      <c r="H67" s="109"/>
      <c r="I67" s="38"/>
    </row>
    <row r="68" spans="1:12" x14ac:dyDescent="0.25">
      <c r="A68" s="104" t="s">
        <v>326</v>
      </c>
      <c r="B68" s="457" t="s">
        <v>513</v>
      </c>
      <c r="C68" s="459"/>
      <c r="D68" s="459"/>
      <c r="E68" s="459"/>
      <c r="F68" s="458"/>
      <c r="G68" s="107">
        <v>2520000</v>
      </c>
      <c r="H68" s="109"/>
    </row>
    <row r="69" spans="1:12" x14ac:dyDescent="0.25">
      <c r="A69" s="110" t="s">
        <v>117</v>
      </c>
      <c r="B69" s="243" t="s">
        <v>10</v>
      </c>
      <c r="C69" s="106"/>
      <c r="D69" s="106"/>
      <c r="E69" s="106"/>
      <c r="F69" s="106"/>
      <c r="G69" s="135"/>
      <c r="H69" s="118">
        <f>G61+G62+G67+G68</f>
        <v>32255859</v>
      </c>
    </row>
    <row r="70" spans="1:12" ht="24.75" customHeight="1" x14ac:dyDescent="0.25">
      <c r="A70" s="110"/>
      <c r="B70" s="106" t="s">
        <v>74</v>
      </c>
      <c r="C70" s="106"/>
      <c r="D70" s="106"/>
      <c r="E70" s="106"/>
      <c r="F70" s="106"/>
      <c r="G70" s="135"/>
      <c r="H70" s="118"/>
      <c r="I70" s="21"/>
    </row>
    <row r="71" spans="1:12" s="2" customFormat="1" x14ac:dyDescent="0.25">
      <c r="A71" s="104" t="s">
        <v>119</v>
      </c>
      <c r="B71" s="451" t="s">
        <v>388</v>
      </c>
      <c r="C71" s="407"/>
      <c r="D71" s="407"/>
      <c r="E71" s="407"/>
      <c r="F71" s="246"/>
      <c r="G71" s="123">
        <v>4837581</v>
      </c>
      <c r="H71" s="152"/>
      <c r="I71" s="21"/>
      <c r="J71"/>
      <c r="K71"/>
      <c r="L71"/>
    </row>
    <row r="72" spans="1:12" s="37" customFormat="1" x14ac:dyDescent="0.25">
      <c r="A72" s="104" t="s">
        <v>119</v>
      </c>
      <c r="B72" s="451" t="s">
        <v>390</v>
      </c>
      <c r="C72" s="407"/>
      <c r="D72" s="407"/>
      <c r="E72" s="407"/>
      <c r="F72" s="462"/>
      <c r="G72" s="123">
        <v>461710</v>
      </c>
      <c r="H72" s="152"/>
      <c r="I72" s="36"/>
    </row>
    <row r="73" spans="1:12" s="1" customFormat="1" x14ac:dyDescent="0.25">
      <c r="A73" s="110" t="s">
        <v>119</v>
      </c>
      <c r="B73" s="239" t="s">
        <v>74</v>
      </c>
      <c r="C73" s="106"/>
      <c r="D73" s="106"/>
      <c r="E73" s="106"/>
      <c r="F73" s="106"/>
      <c r="G73" s="125"/>
      <c r="H73" s="124">
        <f>G71+G72</f>
        <v>5299291</v>
      </c>
      <c r="I73" s="9"/>
      <c r="J73" s="2"/>
      <c r="K73" s="2"/>
      <c r="L73" s="2"/>
    </row>
    <row r="74" spans="1:12" s="1" customFormat="1" x14ac:dyDescent="0.25">
      <c r="A74" s="110"/>
      <c r="B74" s="239"/>
      <c r="C74" s="106"/>
      <c r="D74" s="106"/>
      <c r="E74" s="106"/>
      <c r="F74" s="106"/>
      <c r="G74" s="125"/>
      <c r="H74" s="124"/>
      <c r="I74" s="9"/>
      <c r="J74" s="2"/>
      <c r="K74" s="2"/>
      <c r="L74" s="2"/>
    </row>
    <row r="75" spans="1:12" s="73" customFormat="1" x14ac:dyDescent="0.25">
      <c r="A75" s="110" t="s">
        <v>381</v>
      </c>
      <c r="B75" s="243" t="s">
        <v>329</v>
      </c>
      <c r="C75" s="106"/>
      <c r="D75" s="106"/>
      <c r="E75" s="106"/>
      <c r="F75" s="106"/>
      <c r="G75" s="128"/>
      <c r="H75" s="129">
        <f>H69+H73</f>
        <v>37555150</v>
      </c>
      <c r="I75" s="21"/>
      <c r="J75" s="72"/>
      <c r="K75" s="72"/>
      <c r="L75" s="72"/>
    </row>
    <row r="76" spans="1:12" x14ac:dyDescent="0.25">
      <c r="A76" s="153"/>
      <c r="B76" s="238"/>
      <c r="C76" s="106"/>
      <c r="D76" s="106"/>
      <c r="E76" s="106"/>
      <c r="F76" s="106"/>
      <c r="G76" s="125"/>
      <c r="H76" s="124"/>
      <c r="I76" s="21"/>
    </row>
    <row r="77" spans="1:12" x14ac:dyDescent="0.25">
      <c r="A77" s="104"/>
      <c r="B77" s="243" t="s">
        <v>2</v>
      </c>
      <c r="C77" s="106"/>
      <c r="D77" s="246"/>
      <c r="E77" s="246"/>
      <c r="F77" s="246"/>
      <c r="G77" s="107"/>
      <c r="H77" s="109"/>
      <c r="I77" s="21"/>
    </row>
    <row r="78" spans="1:12" x14ac:dyDescent="0.25">
      <c r="A78" s="104" t="s">
        <v>133</v>
      </c>
      <c r="B78" s="246" t="s">
        <v>230</v>
      </c>
      <c r="C78" s="246"/>
      <c r="D78" s="246"/>
      <c r="E78" s="246"/>
      <c r="F78" s="246"/>
      <c r="G78" s="107">
        <v>250000</v>
      </c>
      <c r="H78" s="109"/>
    </row>
    <row r="79" spans="1:12" x14ac:dyDescent="0.25">
      <c r="A79" s="104" t="s">
        <v>122</v>
      </c>
      <c r="B79" s="246" t="s">
        <v>231</v>
      </c>
      <c r="C79" s="246"/>
      <c r="D79" s="246"/>
      <c r="E79" s="246"/>
      <c r="F79" s="246"/>
      <c r="G79" s="107">
        <v>520000</v>
      </c>
      <c r="H79" s="109"/>
    </row>
    <row r="80" spans="1:12" s="49" customFormat="1" x14ac:dyDescent="0.25">
      <c r="A80" s="104"/>
      <c r="B80" s="106" t="s">
        <v>4</v>
      </c>
      <c r="C80" s="106"/>
      <c r="D80" s="106"/>
      <c r="E80" s="106"/>
      <c r="F80" s="106"/>
      <c r="G80" s="128"/>
      <c r="H80" s="118">
        <f>G78+G79</f>
        <v>770000</v>
      </c>
      <c r="I80" s="74"/>
    </row>
    <row r="81" spans="1:12" s="49" customFormat="1" x14ac:dyDescent="0.25">
      <c r="A81" s="104"/>
      <c r="B81" s="434" t="s">
        <v>270</v>
      </c>
      <c r="C81" s="421"/>
      <c r="D81" s="106"/>
      <c r="E81" s="106"/>
      <c r="F81" s="106"/>
      <c r="G81" s="128"/>
      <c r="H81" s="118"/>
      <c r="I81" s="74"/>
    </row>
    <row r="82" spans="1:12" s="49" customFormat="1" x14ac:dyDescent="0.25">
      <c r="A82" s="104"/>
      <c r="B82" s="417" t="s">
        <v>468</v>
      </c>
      <c r="C82" s="409"/>
      <c r="D82" s="409"/>
      <c r="E82" s="409"/>
      <c r="F82" s="106"/>
      <c r="G82" s="143">
        <v>1500000</v>
      </c>
      <c r="H82" s="109"/>
      <c r="I82" s="74"/>
    </row>
    <row r="83" spans="1:12" s="49" customFormat="1" x14ac:dyDescent="0.25">
      <c r="A83" s="104"/>
      <c r="B83" s="417" t="s">
        <v>472</v>
      </c>
      <c r="C83" s="408"/>
      <c r="D83" s="408"/>
      <c r="E83" s="408"/>
      <c r="F83" s="297"/>
      <c r="G83" s="143">
        <v>405000</v>
      </c>
      <c r="H83" s="118"/>
      <c r="I83" s="74"/>
    </row>
    <row r="84" spans="1:12" s="49" customFormat="1" x14ac:dyDescent="0.25">
      <c r="A84" s="104"/>
      <c r="B84" s="418" t="s">
        <v>473</v>
      </c>
      <c r="C84" s="409"/>
      <c r="D84" s="409"/>
      <c r="E84" s="409"/>
      <c r="F84" s="297"/>
      <c r="G84" s="143"/>
      <c r="H84" s="118">
        <f>G82+G83</f>
        <v>1905000</v>
      </c>
      <c r="I84" s="74"/>
    </row>
    <row r="85" spans="1:12" ht="24" customHeight="1" x14ac:dyDescent="0.25">
      <c r="A85" s="110"/>
      <c r="B85" s="243" t="s">
        <v>12</v>
      </c>
      <c r="C85" s="106"/>
      <c r="D85" s="106"/>
      <c r="E85" s="106"/>
      <c r="F85" s="106"/>
      <c r="G85" s="117"/>
      <c r="H85" s="118"/>
    </row>
    <row r="86" spans="1:12" x14ac:dyDescent="0.25">
      <c r="A86" s="104" t="s">
        <v>184</v>
      </c>
      <c r="B86" s="246" t="s">
        <v>323</v>
      </c>
      <c r="C86" s="246"/>
      <c r="D86" s="246"/>
      <c r="E86" s="246"/>
      <c r="F86" s="246"/>
      <c r="G86" s="107">
        <v>400000</v>
      </c>
      <c r="H86" s="109"/>
    </row>
    <row r="87" spans="1:12" x14ac:dyDescent="0.25">
      <c r="A87" s="104" t="s">
        <v>123</v>
      </c>
      <c r="B87" s="246" t="s">
        <v>232</v>
      </c>
      <c r="C87" s="246"/>
      <c r="D87" s="246"/>
      <c r="E87" s="246"/>
      <c r="F87" s="246"/>
      <c r="G87" s="107">
        <v>350000</v>
      </c>
      <c r="H87" s="109"/>
    </row>
    <row r="88" spans="1:12" x14ac:dyDescent="0.25">
      <c r="A88" s="104" t="s">
        <v>125</v>
      </c>
      <c r="B88" s="246" t="s">
        <v>13</v>
      </c>
      <c r="C88" s="246"/>
      <c r="D88" s="246"/>
      <c r="E88" s="246"/>
      <c r="F88" s="246"/>
      <c r="G88" s="107">
        <v>900000</v>
      </c>
      <c r="H88" s="109"/>
    </row>
    <row r="89" spans="1:12" x14ac:dyDescent="0.25">
      <c r="A89" s="104"/>
      <c r="B89" s="246" t="s">
        <v>14</v>
      </c>
      <c r="C89" s="246"/>
      <c r="D89" s="246"/>
      <c r="E89" s="246"/>
      <c r="F89" s="246"/>
      <c r="G89" s="107">
        <v>450000</v>
      </c>
      <c r="H89" s="109"/>
    </row>
    <row r="90" spans="1:12" x14ac:dyDescent="0.25">
      <c r="A90" s="104"/>
      <c r="B90" s="246" t="s">
        <v>30</v>
      </c>
      <c r="C90" s="246"/>
      <c r="D90" s="246"/>
      <c r="E90" s="246"/>
      <c r="F90" s="246"/>
      <c r="G90" s="107">
        <v>10000</v>
      </c>
      <c r="H90" s="109"/>
    </row>
    <row r="91" spans="1:12" x14ac:dyDescent="0.25">
      <c r="A91" s="104" t="s">
        <v>322</v>
      </c>
      <c r="B91" s="246" t="s">
        <v>321</v>
      </c>
      <c r="C91" s="246"/>
      <c r="D91" s="246"/>
      <c r="E91" s="246"/>
      <c r="F91" s="246"/>
      <c r="G91" s="107">
        <v>800000</v>
      </c>
      <c r="H91" s="109"/>
    </row>
    <row r="92" spans="1:12" x14ac:dyDescent="0.25">
      <c r="A92" s="104" t="s">
        <v>135</v>
      </c>
      <c r="B92" s="246" t="s">
        <v>50</v>
      </c>
      <c r="C92" s="246"/>
      <c r="D92" s="246"/>
      <c r="E92" s="246"/>
      <c r="F92" s="246"/>
      <c r="G92" s="107">
        <v>200000</v>
      </c>
      <c r="H92" s="109"/>
    </row>
    <row r="93" spans="1:12" x14ac:dyDescent="0.25">
      <c r="A93" s="104" t="s">
        <v>124</v>
      </c>
      <c r="B93" s="417" t="s">
        <v>73</v>
      </c>
      <c r="C93" s="408"/>
      <c r="D93" s="408"/>
      <c r="E93" s="408"/>
      <c r="F93" s="456"/>
      <c r="G93" s="107"/>
      <c r="H93" s="109"/>
    </row>
    <row r="94" spans="1:12" s="2" customFormat="1" ht="16.149999999999999" customHeight="1" x14ac:dyDescent="0.25">
      <c r="A94" s="104"/>
      <c r="B94" s="449" t="s">
        <v>471</v>
      </c>
      <c r="C94" s="450"/>
      <c r="D94" s="450"/>
      <c r="E94" s="450"/>
      <c r="F94" s="246"/>
      <c r="G94" s="107">
        <v>350000</v>
      </c>
      <c r="H94" s="109"/>
      <c r="J94"/>
      <c r="K94"/>
      <c r="L94"/>
    </row>
    <row r="95" spans="1:12" x14ac:dyDescent="0.25">
      <c r="A95" s="104"/>
      <c r="B95" s="417" t="s">
        <v>510</v>
      </c>
      <c r="C95" s="408"/>
      <c r="D95" s="408"/>
      <c r="E95" s="408"/>
      <c r="F95" s="456"/>
      <c r="G95" s="107">
        <v>45000</v>
      </c>
      <c r="H95" s="109"/>
      <c r="J95" s="2"/>
      <c r="K95" s="2"/>
      <c r="L95" s="2"/>
    </row>
    <row r="96" spans="1:12" x14ac:dyDescent="0.25">
      <c r="A96" s="104"/>
      <c r="B96" s="417" t="s">
        <v>469</v>
      </c>
      <c r="C96" s="408"/>
      <c r="D96" s="408"/>
      <c r="E96" s="408"/>
      <c r="F96" s="456"/>
      <c r="G96" s="107">
        <v>500000</v>
      </c>
      <c r="H96" s="109"/>
    </row>
    <row r="97" spans="1:13" x14ac:dyDescent="0.25">
      <c r="A97" s="104"/>
      <c r="B97" s="417" t="s">
        <v>470</v>
      </c>
      <c r="C97" s="408"/>
      <c r="D97" s="408"/>
      <c r="E97" s="408"/>
      <c r="F97" s="456"/>
      <c r="G97" s="107">
        <v>300000</v>
      </c>
      <c r="H97" s="109"/>
    </row>
    <row r="98" spans="1:13" x14ac:dyDescent="0.25">
      <c r="A98" s="104"/>
      <c r="B98" s="417" t="s">
        <v>511</v>
      </c>
      <c r="C98" s="408"/>
      <c r="D98" s="408"/>
      <c r="E98" s="408"/>
      <c r="F98" s="456"/>
      <c r="G98" s="107">
        <v>165000</v>
      </c>
      <c r="H98" s="109"/>
    </row>
    <row r="99" spans="1:13" x14ac:dyDescent="0.25">
      <c r="A99" s="104"/>
      <c r="B99" s="457" t="s">
        <v>512</v>
      </c>
      <c r="C99" s="445"/>
      <c r="D99" s="445"/>
      <c r="E99" s="445"/>
      <c r="F99" s="458"/>
      <c r="G99" s="107">
        <v>890000</v>
      </c>
      <c r="H99" s="109"/>
    </row>
    <row r="100" spans="1:13" s="35" customFormat="1" ht="15" x14ac:dyDescent="0.25">
      <c r="A100" s="110"/>
      <c r="B100" s="106" t="s">
        <v>32</v>
      </c>
      <c r="C100" s="106"/>
      <c r="D100" s="106"/>
      <c r="E100" s="106"/>
      <c r="F100" s="106"/>
      <c r="G100" s="139"/>
      <c r="H100" s="118">
        <f>G86+G87+G88+G89+G90+G91+G92+G94+G95+G96+G97+G98+G99</f>
        <v>5360000</v>
      </c>
      <c r="J100" s="49"/>
      <c r="K100" s="49"/>
      <c r="L100" s="49"/>
    </row>
    <row r="101" spans="1:13" ht="21.75" customHeight="1" x14ac:dyDescent="0.25">
      <c r="A101" s="104" t="s">
        <v>130</v>
      </c>
      <c r="B101" s="246" t="s">
        <v>64</v>
      </c>
      <c r="C101" s="246"/>
      <c r="D101" s="246"/>
      <c r="E101" s="246"/>
      <c r="F101" s="246"/>
      <c r="G101" s="107">
        <v>30000</v>
      </c>
      <c r="H101" s="109"/>
    </row>
    <row r="102" spans="1:13" x14ac:dyDescent="0.25">
      <c r="A102" s="104" t="s">
        <v>324</v>
      </c>
      <c r="B102" s="246" t="s">
        <v>325</v>
      </c>
      <c r="C102" s="246"/>
      <c r="D102" s="246"/>
      <c r="E102" s="246"/>
      <c r="F102" s="246"/>
      <c r="G102" s="107">
        <v>250000</v>
      </c>
      <c r="H102" s="109"/>
    </row>
    <row r="103" spans="1:13" s="2" customFormat="1" ht="15" x14ac:dyDescent="0.25">
      <c r="A103" s="104" t="s">
        <v>218</v>
      </c>
      <c r="B103" s="417" t="s">
        <v>43</v>
      </c>
      <c r="C103" s="408"/>
      <c r="D103" s="246"/>
      <c r="E103" s="246"/>
      <c r="F103" s="246"/>
      <c r="G103" s="143">
        <v>200000</v>
      </c>
      <c r="H103" s="109"/>
      <c r="J103" s="32"/>
      <c r="K103" s="32"/>
      <c r="L103" s="32"/>
    </row>
    <row r="104" spans="1:13" x14ac:dyDescent="0.25">
      <c r="A104" s="104" t="s">
        <v>138</v>
      </c>
      <c r="B104" s="246" t="s">
        <v>0</v>
      </c>
      <c r="C104" s="246"/>
      <c r="D104" s="246"/>
      <c r="E104" s="246"/>
      <c r="F104" s="246"/>
      <c r="G104" s="107">
        <v>2050000</v>
      </c>
      <c r="H104" s="117"/>
      <c r="I104" s="21"/>
      <c r="J104" s="1"/>
      <c r="K104" s="1"/>
      <c r="L104" s="1"/>
    </row>
    <row r="105" spans="1:13" s="51" customFormat="1" x14ac:dyDescent="0.25">
      <c r="A105" s="110" t="s">
        <v>327</v>
      </c>
      <c r="B105" s="106" t="s">
        <v>328</v>
      </c>
      <c r="C105" s="106"/>
      <c r="D105" s="106"/>
      <c r="E105" s="106"/>
      <c r="F105" s="166"/>
      <c r="G105" s="117"/>
      <c r="H105" s="118">
        <f>G101+G102+G103+G104</f>
        <v>2530000</v>
      </c>
      <c r="I105" s="50"/>
    </row>
    <row r="106" spans="1:13" x14ac:dyDescent="0.25">
      <c r="A106" s="104"/>
      <c r="B106" s="133" t="s">
        <v>49</v>
      </c>
      <c r="C106" s="246"/>
      <c r="D106" s="246"/>
      <c r="E106" s="246"/>
      <c r="F106" s="93"/>
      <c r="G106" s="107"/>
      <c r="H106" s="117">
        <f>H80+H82+H84+H100+H105</f>
        <v>10565000</v>
      </c>
    </row>
    <row r="107" spans="1:13" s="5" customFormat="1" x14ac:dyDescent="0.25">
      <c r="A107" s="110" t="s">
        <v>331</v>
      </c>
      <c r="B107" s="434" t="s">
        <v>16</v>
      </c>
      <c r="C107" s="421"/>
      <c r="D107" s="421"/>
      <c r="E107" s="421"/>
      <c r="F107" s="467"/>
      <c r="G107" s="117"/>
      <c r="H107" s="118">
        <f>H75+H106</f>
        <v>48120150</v>
      </c>
      <c r="I107" s="13"/>
      <c r="L107" s="15"/>
      <c r="M107" s="16"/>
    </row>
    <row r="108" spans="1:13" s="5" customFormat="1" x14ac:dyDescent="0.25">
      <c r="A108" s="110"/>
      <c r="B108" s="106"/>
      <c r="C108" s="106"/>
      <c r="D108" s="106"/>
      <c r="E108" s="106"/>
      <c r="F108" s="106"/>
      <c r="G108" s="117"/>
      <c r="H108" s="118"/>
      <c r="I108" s="13"/>
      <c r="L108" s="15"/>
      <c r="M108" s="16"/>
    </row>
    <row r="109" spans="1:13" s="1" customFormat="1" x14ac:dyDescent="0.25">
      <c r="A109" s="110"/>
      <c r="B109" s="434" t="s">
        <v>5</v>
      </c>
      <c r="C109" s="421"/>
      <c r="D109" s="421"/>
      <c r="E109" s="421"/>
      <c r="F109" s="106"/>
      <c r="G109" s="117"/>
      <c r="H109" s="118"/>
      <c r="I109" s="12"/>
      <c r="L109" s="16"/>
      <c r="M109" s="15"/>
    </row>
    <row r="110" spans="1:13" s="1" customFormat="1" x14ac:dyDescent="0.25">
      <c r="A110" s="104" t="s">
        <v>127</v>
      </c>
      <c r="B110" s="246" t="s">
        <v>141</v>
      </c>
      <c r="C110" s="246"/>
      <c r="D110" s="106"/>
      <c r="E110" s="106"/>
      <c r="F110" s="106"/>
      <c r="G110" s="107">
        <v>48070150</v>
      </c>
      <c r="H110" s="118"/>
      <c r="I110" s="10"/>
      <c r="J110" s="14"/>
      <c r="K110" s="13"/>
      <c r="L110" s="15"/>
    </row>
    <row r="111" spans="1:13" s="41" customFormat="1" x14ac:dyDescent="0.25">
      <c r="A111" s="104" t="s">
        <v>193</v>
      </c>
      <c r="B111" s="246" t="s">
        <v>291</v>
      </c>
      <c r="C111" s="246"/>
      <c r="D111" s="246"/>
      <c r="E111" s="246"/>
      <c r="F111" s="246"/>
      <c r="G111" s="107">
        <v>50000</v>
      </c>
      <c r="H111" s="109"/>
      <c r="I111" s="42"/>
    </row>
    <row r="112" spans="1:13" x14ac:dyDescent="0.25">
      <c r="A112" s="110" t="s">
        <v>140</v>
      </c>
      <c r="B112" s="229" t="s">
        <v>6</v>
      </c>
      <c r="C112" s="106"/>
      <c r="D112" s="106"/>
      <c r="E112" s="106"/>
      <c r="F112" s="106"/>
      <c r="G112" s="117"/>
      <c r="H112" s="118">
        <f>G110+G111</f>
        <v>48120150</v>
      </c>
    </row>
    <row r="113" spans="1:12" x14ac:dyDescent="0.25">
      <c r="A113" s="110"/>
      <c r="B113" s="106"/>
      <c r="C113" s="106"/>
      <c r="D113" s="106"/>
      <c r="E113" s="106"/>
      <c r="F113" s="106"/>
      <c r="G113" s="117"/>
      <c r="H113" s="118"/>
      <c r="J113" s="30"/>
    </row>
    <row r="114" spans="1:12" ht="16.5" thickBot="1" x14ac:dyDescent="0.3">
      <c r="A114" s="146"/>
      <c r="B114" s="246"/>
      <c r="C114" s="246"/>
      <c r="D114" s="106"/>
      <c r="E114" s="106"/>
      <c r="F114" s="106"/>
      <c r="G114" s="107"/>
      <c r="H114" s="118"/>
      <c r="J114" s="30"/>
    </row>
    <row r="115" spans="1:12" ht="16.5" customHeight="1" x14ac:dyDescent="0.25">
      <c r="A115" s="240"/>
      <c r="B115" s="195"/>
      <c r="C115" s="195"/>
      <c r="D115" s="195"/>
      <c r="E115" s="195"/>
      <c r="F115" s="195"/>
      <c r="G115" s="266"/>
      <c r="H115" s="266"/>
    </row>
    <row r="116" spans="1:12" ht="16.5" customHeight="1" x14ac:dyDescent="0.25">
      <c r="A116" s="235"/>
      <c r="B116" s="246"/>
      <c r="C116" s="246"/>
      <c r="D116" s="246"/>
      <c r="E116" s="246"/>
      <c r="F116" s="246"/>
      <c r="G116" s="93"/>
      <c r="H116" s="93"/>
    </row>
    <row r="117" spans="1:12" ht="16.5" customHeight="1" x14ac:dyDescent="0.25">
      <c r="A117" s="235"/>
      <c r="B117" s="106"/>
      <c r="C117" s="106"/>
      <c r="D117" s="106"/>
      <c r="E117" s="106"/>
      <c r="F117" s="106"/>
      <c r="G117" s="166"/>
      <c r="H117" s="166"/>
    </row>
    <row r="118" spans="1:12" ht="15.75" customHeight="1" x14ac:dyDescent="0.25">
      <c r="A118" s="235"/>
      <c r="B118" s="106"/>
      <c r="C118" s="106"/>
      <c r="D118" s="106"/>
      <c r="E118" s="106"/>
      <c r="F118" s="106"/>
      <c r="G118" s="166"/>
      <c r="H118" s="166"/>
      <c r="I118" s="7"/>
      <c r="J118" s="30"/>
    </row>
    <row r="119" spans="1:12" s="1" customFormat="1" x14ac:dyDescent="0.25">
      <c r="A119" s="409" t="s">
        <v>474</v>
      </c>
      <c r="B119" s="409"/>
      <c r="C119" s="409"/>
      <c r="D119" s="409"/>
      <c r="E119" s="268">
        <v>48120150</v>
      </c>
      <c r="F119" s="106" t="s">
        <v>83</v>
      </c>
      <c r="G119" s="204"/>
      <c r="H119" s="204"/>
      <c r="I119" s="79"/>
      <c r="J119"/>
      <c r="K119"/>
      <c r="L119"/>
    </row>
    <row r="120" spans="1:12" s="1" customFormat="1" x14ac:dyDescent="0.25">
      <c r="A120" s="468" t="s">
        <v>377</v>
      </c>
      <c r="B120" s="468"/>
      <c r="C120" s="468"/>
      <c r="D120" s="468"/>
      <c r="E120" s="268">
        <v>28441800</v>
      </c>
      <c r="F120" s="106" t="s">
        <v>83</v>
      </c>
      <c r="G120" s="204"/>
      <c r="H120" s="204"/>
      <c r="I120" s="9"/>
      <c r="J120"/>
      <c r="K120"/>
      <c r="L120"/>
    </row>
    <row r="121" spans="1:12" s="1" customFormat="1" x14ac:dyDescent="0.25">
      <c r="A121" s="314" t="s">
        <v>477</v>
      </c>
      <c r="B121" s="314"/>
      <c r="C121" s="314"/>
      <c r="D121" s="314"/>
      <c r="E121" s="268">
        <v>50000</v>
      </c>
      <c r="F121" s="106" t="s">
        <v>83</v>
      </c>
      <c r="G121" s="204"/>
      <c r="H121" s="204"/>
      <c r="I121" s="9"/>
      <c r="J121"/>
      <c r="K121"/>
      <c r="L121"/>
    </row>
    <row r="122" spans="1:12" ht="16.5" thickBot="1" x14ac:dyDescent="0.3">
      <c r="A122" s="466" t="s">
        <v>475</v>
      </c>
      <c r="B122" s="466"/>
      <c r="C122" s="466"/>
      <c r="D122" s="466"/>
      <c r="E122" s="226">
        <f>H107</f>
        <v>48120150</v>
      </c>
      <c r="F122" s="202" t="s">
        <v>83</v>
      </c>
      <c r="G122" s="246"/>
      <c r="H122" s="91"/>
      <c r="I122" s="21"/>
      <c r="J122" s="1"/>
      <c r="K122" s="1"/>
      <c r="L122" s="1"/>
    </row>
    <row r="123" spans="1:12" s="1" customFormat="1" x14ac:dyDescent="0.25">
      <c r="A123" s="412" t="s">
        <v>476</v>
      </c>
      <c r="B123" s="412"/>
      <c r="C123" s="412"/>
      <c r="D123" s="412"/>
      <c r="E123" s="268">
        <f>E119-E122</f>
        <v>0</v>
      </c>
      <c r="F123" s="94" t="s">
        <v>83</v>
      </c>
      <c r="G123" s="106"/>
      <c r="H123" s="94"/>
      <c r="I123" s="9"/>
      <c r="J123"/>
      <c r="K123"/>
      <c r="L123"/>
    </row>
    <row r="124" spans="1:12" s="1" customFormat="1" x14ac:dyDescent="0.25">
      <c r="A124" s="235"/>
      <c r="B124" s="94"/>
      <c r="C124" s="94"/>
      <c r="D124" s="94"/>
      <c r="E124" s="268"/>
      <c r="F124" s="94"/>
      <c r="G124" s="106"/>
      <c r="H124" s="94"/>
      <c r="I124" s="9"/>
      <c r="J124"/>
      <c r="K124"/>
      <c r="L124"/>
    </row>
    <row r="125" spans="1:12" s="1" customFormat="1" x14ac:dyDescent="0.25">
      <c r="A125" s="235"/>
      <c r="B125" s="94"/>
      <c r="C125" s="94"/>
      <c r="D125" s="94"/>
      <c r="E125" s="268"/>
      <c r="F125" s="94"/>
      <c r="G125" s="106"/>
      <c r="H125" s="94"/>
      <c r="I125" s="9"/>
      <c r="J125"/>
      <c r="K125"/>
      <c r="L125"/>
    </row>
    <row r="126" spans="1:12" s="1" customFormat="1" x14ac:dyDescent="0.25">
      <c r="A126" s="235"/>
      <c r="B126" s="94"/>
      <c r="C126" s="94"/>
      <c r="D126" s="94"/>
      <c r="E126" s="268"/>
      <c r="F126" s="94"/>
      <c r="G126" s="106"/>
      <c r="H126" s="94"/>
      <c r="I126" s="21"/>
    </row>
    <row r="127" spans="1:12" s="2" customFormat="1" x14ac:dyDescent="0.25">
      <c r="A127" s="115"/>
      <c r="B127" s="91"/>
      <c r="C127" s="91"/>
      <c r="D127" s="91"/>
      <c r="E127" s="269"/>
      <c r="F127" s="91"/>
      <c r="G127" s="246"/>
      <c r="H127" s="91"/>
      <c r="I127" s="9"/>
    </row>
    <row r="128" spans="1:12" s="1" customFormat="1" x14ac:dyDescent="0.25">
      <c r="A128" s="236"/>
      <c r="B128" s="94"/>
      <c r="C128" s="94"/>
      <c r="D128" s="94"/>
      <c r="E128" s="268"/>
      <c r="F128" s="94"/>
      <c r="G128" s="106"/>
      <c r="H128" s="94"/>
      <c r="I128" s="21"/>
    </row>
    <row r="129" spans="1:12" s="2" customFormat="1" x14ac:dyDescent="0.25">
      <c r="A129" s="244"/>
      <c r="B129" s="91"/>
      <c r="C129" s="269"/>
      <c r="D129" s="91"/>
      <c r="E129" s="269"/>
      <c r="F129" s="91"/>
      <c r="G129" s="246"/>
      <c r="H129" s="91"/>
      <c r="I129" s="9"/>
    </row>
    <row r="130" spans="1:12" s="1" customFormat="1" x14ac:dyDescent="0.25">
      <c r="A130" s="235"/>
      <c r="B130" s="106"/>
      <c r="C130" s="106"/>
      <c r="D130" s="204"/>
      <c r="E130" s="94"/>
      <c r="F130" s="106"/>
      <c r="G130" s="204"/>
      <c r="H130" s="204"/>
      <c r="I130" s="21"/>
    </row>
    <row r="131" spans="1:12" s="1" customFormat="1" x14ac:dyDescent="0.25">
      <c r="A131" s="235"/>
      <c r="B131" s="106"/>
      <c r="C131" s="106"/>
      <c r="D131" s="204"/>
      <c r="E131" s="94"/>
      <c r="F131" s="106"/>
      <c r="G131" s="204"/>
      <c r="H131" s="204"/>
      <c r="I131" s="21"/>
    </row>
    <row r="132" spans="1:12" s="1" customFormat="1" x14ac:dyDescent="0.25">
      <c r="A132" s="235"/>
      <c r="B132" s="106"/>
      <c r="C132" s="106"/>
      <c r="D132" s="204"/>
      <c r="E132" s="94"/>
      <c r="F132" s="106"/>
      <c r="G132" s="204"/>
      <c r="H132" s="204"/>
      <c r="I132" s="21"/>
    </row>
    <row r="133" spans="1:12" x14ac:dyDescent="0.25">
      <c r="A133" s="244"/>
      <c r="B133" s="91"/>
      <c r="C133" s="91"/>
      <c r="D133" s="91"/>
      <c r="E133" s="91"/>
      <c r="F133" s="91"/>
      <c r="G133" s="246"/>
      <c r="H133" s="91"/>
      <c r="I133" s="21"/>
      <c r="J133" s="1"/>
      <c r="K133" s="1"/>
      <c r="L133" s="1"/>
    </row>
  </sheetData>
  <mergeCells count="35">
    <mergeCell ref="A122:D122"/>
    <mergeCell ref="A123:D123"/>
    <mergeCell ref="B107:F107"/>
    <mergeCell ref="B98:F98"/>
    <mergeCell ref="A120:D120"/>
    <mergeCell ref="B109:E109"/>
    <mergeCell ref="A119:D119"/>
    <mergeCell ref="B103:C103"/>
    <mergeCell ref="F1:G1"/>
    <mergeCell ref="B71:E71"/>
    <mergeCell ref="B81:C81"/>
    <mergeCell ref="B82:E82"/>
    <mergeCell ref="A16:H18"/>
    <mergeCell ref="A23:H24"/>
    <mergeCell ref="A19:H19"/>
    <mergeCell ref="A22:H22"/>
    <mergeCell ref="A20:H21"/>
    <mergeCell ref="B72:F72"/>
    <mergeCell ref="A58:H58"/>
    <mergeCell ref="B59:E59"/>
    <mergeCell ref="B64:E64"/>
    <mergeCell ref="B65:E65"/>
    <mergeCell ref="B66:E66"/>
    <mergeCell ref="B67:F67"/>
    <mergeCell ref="B61:F61"/>
    <mergeCell ref="B63:E63"/>
    <mergeCell ref="B96:F96"/>
    <mergeCell ref="B97:F97"/>
    <mergeCell ref="B99:F99"/>
    <mergeCell ref="B95:F95"/>
    <mergeCell ref="B68:F68"/>
    <mergeCell ref="B83:E83"/>
    <mergeCell ref="B84:E84"/>
    <mergeCell ref="B93:F93"/>
    <mergeCell ref="B94:E94"/>
  </mergeCells>
  <phoneticPr fontId="0" type="noConversion"/>
  <pageMargins left="0.74803149606299213" right="0.74803149606299213" top="0.78740157480314965" bottom="0.78740157480314965" header="0.39370078740157483" footer="0.51181102362204722"/>
  <pageSetup paperSize="9" scale="85" orientation="portrait" r:id="rId1"/>
  <headerFooter differentFirst="1" alignWithMargins="0">
    <oddHeader>&amp;C&amp;P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workbookViewId="0">
      <selection activeCell="C1" sqref="C1:D1"/>
    </sheetView>
  </sheetViews>
  <sheetFormatPr defaultRowHeight="15" x14ac:dyDescent="0.25"/>
  <cols>
    <col min="1" max="1" width="8.28515625" style="88" customWidth="1"/>
    <col min="2" max="2" width="43.5703125" style="3" customWidth="1"/>
    <col min="3" max="3" width="14.85546875" style="87" customWidth="1"/>
    <col min="4" max="4" width="14" style="86" customWidth="1"/>
  </cols>
  <sheetData>
    <row r="1" spans="2:4" ht="15.75" x14ac:dyDescent="0.25">
      <c r="B1" s="83"/>
      <c r="C1" s="469" t="s">
        <v>525</v>
      </c>
      <c r="D1" s="469"/>
    </row>
    <row r="2" spans="2:4" ht="15.75" x14ac:dyDescent="0.25">
      <c r="B2" s="83"/>
      <c r="C2" s="26"/>
      <c r="D2" s="84"/>
    </row>
    <row r="3" spans="2:4" ht="15.75" x14ac:dyDescent="0.25">
      <c r="B3" s="83"/>
      <c r="C3" s="26"/>
      <c r="D3" s="84"/>
    </row>
    <row r="4" spans="2:4" ht="15.75" x14ac:dyDescent="0.25">
      <c r="B4" s="83"/>
      <c r="C4" s="26"/>
      <c r="D4" s="84"/>
    </row>
    <row r="5" spans="2:4" ht="15.75" x14ac:dyDescent="0.25">
      <c r="B5" s="83"/>
      <c r="C5" s="26"/>
      <c r="D5" s="84"/>
    </row>
    <row r="6" spans="2:4" ht="15.75" x14ac:dyDescent="0.25">
      <c r="B6" s="83"/>
      <c r="C6" s="26"/>
      <c r="D6" s="84"/>
    </row>
    <row r="7" spans="2:4" ht="15.75" x14ac:dyDescent="0.25">
      <c r="B7" s="83"/>
      <c r="C7" s="26"/>
      <c r="D7" s="84"/>
    </row>
    <row r="8" spans="2:4" ht="15.75" x14ac:dyDescent="0.25">
      <c r="B8" s="83"/>
      <c r="C8" s="26"/>
      <c r="D8" s="84"/>
    </row>
    <row r="9" spans="2:4" ht="15.75" x14ac:dyDescent="0.25">
      <c r="B9" s="83"/>
      <c r="C9" s="26"/>
      <c r="D9" s="84"/>
    </row>
    <row r="10" spans="2:4" ht="15.75" x14ac:dyDescent="0.25">
      <c r="B10" s="83"/>
      <c r="C10" s="26"/>
      <c r="D10" s="84"/>
    </row>
    <row r="11" spans="2:4" ht="15.75" x14ac:dyDescent="0.25">
      <c r="B11" s="83"/>
      <c r="C11" s="26"/>
      <c r="D11" s="84"/>
    </row>
    <row r="12" spans="2:4" ht="15.75" x14ac:dyDescent="0.25">
      <c r="B12" s="83"/>
      <c r="C12" s="26"/>
      <c r="D12" s="84"/>
    </row>
    <row r="13" spans="2:4" ht="15.75" x14ac:dyDescent="0.25">
      <c r="B13" s="83"/>
      <c r="C13" s="26"/>
      <c r="D13" s="84"/>
    </row>
    <row r="14" spans="2:4" ht="15.75" x14ac:dyDescent="0.25">
      <c r="B14" s="83"/>
      <c r="C14" s="26"/>
      <c r="D14" s="84"/>
    </row>
    <row r="15" spans="2:4" ht="15.75" x14ac:dyDescent="0.25">
      <c r="B15" s="83"/>
      <c r="C15" s="26"/>
      <c r="D15" s="84"/>
    </row>
    <row r="16" spans="2:4" ht="15.75" x14ac:dyDescent="0.25">
      <c r="B16" s="83"/>
      <c r="C16" s="26"/>
      <c r="D16" s="84"/>
    </row>
    <row r="17" spans="2:4" ht="15.75" x14ac:dyDescent="0.25">
      <c r="B17" s="83"/>
      <c r="C17" s="26"/>
      <c r="D17" s="84"/>
    </row>
    <row r="18" spans="2:4" ht="15.75" x14ac:dyDescent="0.25">
      <c r="B18" s="140"/>
      <c r="C18" s="315"/>
      <c r="D18" s="316"/>
    </row>
    <row r="19" spans="2:4" ht="15.75" x14ac:dyDescent="0.25">
      <c r="B19" s="474" t="s">
        <v>95</v>
      </c>
      <c r="C19" s="475"/>
      <c r="D19" s="475"/>
    </row>
    <row r="20" spans="2:4" ht="15.75" x14ac:dyDescent="0.25">
      <c r="B20" s="83"/>
      <c r="C20" s="26"/>
      <c r="D20" s="403"/>
    </row>
    <row r="21" spans="2:4" ht="15.75" x14ac:dyDescent="0.25">
      <c r="B21" s="83"/>
      <c r="C21" s="26"/>
      <c r="D21" s="403"/>
    </row>
    <row r="22" spans="2:4" ht="15.75" x14ac:dyDescent="0.25">
      <c r="B22" s="474" t="s">
        <v>520</v>
      </c>
      <c r="C22" s="475"/>
      <c r="D22" s="475"/>
    </row>
    <row r="23" spans="2:4" ht="15.75" x14ac:dyDescent="0.25">
      <c r="B23" s="83"/>
      <c r="C23" s="26"/>
      <c r="D23" s="403"/>
    </row>
    <row r="24" spans="2:4" ht="15.75" x14ac:dyDescent="0.25">
      <c r="B24" s="83"/>
      <c r="C24" s="26"/>
      <c r="D24" s="403"/>
    </row>
    <row r="25" spans="2:4" ht="15.75" x14ac:dyDescent="0.25">
      <c r="B25" s="474" t="s">
        <v>382</v>
      </c>
      <c r="C25" s="475"/>
      <c r="D25" s="475"/>
    </row>
    <row r="26" spans="2:4" ht="18.75" x14ac:dyDescent="0.3">
      <c r="B26" s="274"/>
      <c r="C26" s="275"/>
      <c r="D26" s="276"/>
    </row>
    <row r="27" spans="2:4" ht="15.75" x14ac:dyDescent="0.25">
      <c r="B27" s="83"/>
      <c r="C27" s="26"/>
      <c r="D27" s="84"/>
    </row>
    <row r="28" spans="2:4" ht="15.75" x14ac:dyDescent="0.25">
      <c r="B28" s="83"/>
      <c r="C28" s="26"/>
      <c r="D28" s="84"/>
    </row>
    <row r="29" spans="2:4" ht="15.75" x14ac:dyDescent="0.25">
      <c r="B29" s="83"/>
      <c r="C29" s="26"/>
      <c r="D29" s="84"/>
    </row>
    <row r="30" spans="2:4" ht="15.75" x14ac:dyDescent="0.25">
      <c r="B30" s="83"/>
      <c r="C30" s="26"/>
      <c r="D30" s="84"/>
    </row>
    <row r="31" spans="2:4" ht="15.75" x14ac:dyDescent="0.25">
      <c r="B31" s="83"/>
      <c r="C31" s="26"/>
      <c r="D31" s="84"/>
    </row>
    <row r="32" spans="2:4" ht="15.75" x14ac:dyDescent="0.25">
      <c r="B32" s="83"/>
      <c r="C32" s="26"/>
      <c r="D32" s="84"/>
    </row>
    <row r="33" spans="2:4" ht="15.75" x14ac:dyDescent="0.25">
      <c r="B33" s="83"/>
      <c r="C33" s="26"/>
      <c r="D33" s="84"/>
    </row>
    <row r="34" spans="2:4" ht="15.75" x14ac:dyDescent="0.25">
      <c r="B34" s="83"/>
      <c r="C34" s="26"/>
      <c r="D34" s="84"/>
    </row>
    <row r="35" spans="2:4" ht="15.75" x14ac:dyDescent="0.25">
      <c r="B35" s="83"/>
      <c r="C35" s="26"/>
      <c r="D35" s="84"/>
    </row>
    <row r="36" spans="2:4" ht="15.75" x14ac:dyDescent="0.25">
      <c r="B36" s="83"/>
      <c r="C36" s="26"/>
      <c r="D36" s="84"/>
    </row>
    <row r="37" spans="2:4" ht="15.75" x14ac:dyDescent="0.25">
      <c r="B37" s="83"/>
      <c r="C37" s="26"/>
      <c r="D37" s="84"/>
    </row>
    <row r="38" spans="2:4" ht="15.75" x14ac:dyDescent="0.25">
      <c r="B38" s="83"/>
      <c r="C38" s="26"/>
      <c r="D38" s="84"/>
    </row>
    <row r="39" spans="2:4" ht="15.75" x14ac:dyDescent="0.25">
      <c r="B39" s="83"/>
      <c r="C39" s="26"/>
      <c r="D39" s="84"/>
    </row>
    <row r="40" spans="2:4" ht="15.75" x14ac:dyDescent="0.25">
      <c r="B40" s="83"/>
      <c r="C40" s="26"/>
      <c r="D40" s="84"/>
    </row>
    <row r="41" spans="2:4" ht="15.75" x14ac:dyDescent="0.25">
      <c r="B41" s="83"/>
      <c r="C41" s="26"/>
      <c r="D41" s="84"/>
    </row>
    <row r="42" spans="2:4" ht="15.75" x14ac:dyDescent="0.25">
      <c r="B42" s="83"/>
      <c r="C42" s="26"/>
      <c r="D42" s="84"/>
    </row>
    <row r="43" spans="2:4" ht="15.75" x14ac:dyDescent="0.25">
      <c r="B43" s="83"/>
      <c r="C43" s="26"/>
      <c r="D43" s="84"/>
    </row>
    <row r="44" spans="2:4" ht="15.75" x14ac:dyDescent="0.25">
      <c r="B44" s="83"/>
      <c r="C44" s="26"/>
      <c r="D44" s="84"/>
    </row>
    <row r="45" spans="2:4" ht="15.75" x14ac:dyDescent="0.25">
      <c r="B45" s="83"/>
      <c r="C45" s="26"/>
      <c r="D45" s="84"/>
    </row>
    <row r="46" spans="2:4" ht="15.75" x14ac:dyDescent="0.25">
      <c r="B46" s="83"/>
      <c r="C46" s="26"/>
      <c r="D46" s="84"/>
    </row>
    <row r="47" spans="2:4" ht="15.75" x14ac:dyDescent="0.25">
      <c r="B47" s="83"/>
      <c r="C47" s="26"/>
      <c r="D47" s="84"/>
    </row>
    <row r="48" spans="2:4" ht="15.75" x14ac:dyDescent="0.25">
      <c r="B48" s="83"/>
      <c r="C48" s="26"/>
      <c r="D48" s="84"/>
    </row>
    <row r="49" spans="1:4" ht="30.75" customHeight="1" thickBot="1" x14ac:dyDescent="0.3">
      <c r="A49" s="244"/>
      <c r="B49" s="246"/>
      <c r="C49" s="270"/>
      <c r="D49" s="271"/>
    </row>
    <row r="50" spans="1:4" s="29" customFormat="1" ht="30.75" thickBot="1" x14ac:dyDescent="0.25">
      <c r="A50" s="100" t="s">
        <v>137</v>
      </c>
      <c r="B50" s="100"/>
      <c r="C50" s="378" t="s">
        <v>96</v>
      </c>
      <c r="D50" s="378" t="s">
        <v>97</v>
      </c>
    </row>
    <row r="51" spans="1:4" ht="15.75" thickBot="1" x14ac:dyDescent="0.3">
      <c r="A51" s="470" t="s">
        <v>129</v>
      </c>
      <c r="B51" s="421"/>
      <c r="C51" s="421"/>
      <c r="D51" s="471"/>
    </row>
    <row r="52" spans="1:4" x14ac:dyDescent="0.25">
      <c r="A52" s="114"/>
      <c r="B52" s="311" t="s">
        <v>7</v>
      </c>
      <c r="C52" s="387"/>
      <c r="D52" s="380"/>
    </row>
    <row r="53" spans="1:4" x14ac:dyDescent="0.25">
      <c r="A53" s="104"/>
      <c r="B53" s="134"/>
      <c r="C53" s="384"/>
      <c r="D53" s="381"/>
    </row>
    <row r="54" spans="1:4" s="62" customFormat="1" x14ac:dyDescent="0.25">
      <c r="A54" s="104"/>
      <c r="B54" s="134" t="s">
        <v>1</v>
      </c>
      <c r="C54" s="384"/>
      <c r="D54" s="381"/>
    </row>
    <row r="55" spans="1:4" s="2" customFormat="1" x14ac:dyDescent="0.25">
      <c r="A55" s="104" t="s">
        <v>118</v>
      </c>
      <c r="B55" s="145" t="s">
        <v>417</v>
      </c>
      <c r="C55" s="383">
        <v>40898000</v>
      </c>
      <c r="D55" s="381"/>
    </row>
    <row r="56" spans="1:4" s="2" customFormat="1" x14ac:dyDescent="0.25">
      <c r="A56" s="104" t="s">
        <v>118</v>
      </c>
      <c r="B56" s="145" t="s">
        <v>227</v>
      </c>
      <c r="C56" s="383">
        <v>2481200</v>
      </c>
      <c r="D56" s="381"/>
    </row>
    <row r="57" spans="1:4" s="56" customFormat="1" ht="74.45" customHeight="1" x14ac:dyDescent="0.2">
      <c r="A57" s="119" t="s">
        <v>118</v>
      </c>
      <c r="B57" s="394" t="s">
        <v>418</v>
      </c>
      <c r="C57" s="388">
        <v>3872220</v>
      </c>
      <c r="D57" s="382"/>
    </row>
    <row r="58" spans="1:4" s="56" customFormat="1" x14ac:dyDescent="0.2">
      <c r="A58" s="119"/>
      <c r="B58" s="394" t="s">
        <v>419</v>
      </c>
      <c r="C58" s="388">
        <v>640000</v>
      </c>
      <c r="D58" s="382"/>
    </row>
    <row r="59" spans="1:4" s="56" customFormat="1" x14ac:dyDescent="0.2">
      <c r="A59" s="119"/>
      <c r="B59" s="394" t="s">
        <v>423</v>
      </c>
      <c r="C59" s="388">
        <v>2000000</v>
      </c>
      <c r="D59" s="382"/>
    </row>
    <row r="60" spans="1:4" s="2" customFormat="1" x14ac:dyDescent="0.25">
      <c r="A60" s="104" t="s">
        <v>183</v>
      </c>
      <c r="B60" s="145" t="s">
        <v>492</v>
      </c>
      <c r="C60" s="383">
        <v>614000</v>
      </c>
      <c r="D60" s="381"/>
    </row>
    <row r="61" spans="1:4" s="2" customFormat="1" x14ac:dyDescent="0.25">
      <c r="A61" s="104" t="s">
        <v>143</v>
      </c>
      <c r="B61" s="145" t="s">
        <v>338</v>
      </c>
      <c r="C61" s="383">
        <v>1400000</v>
      </c>
      <c r="D61" s="381"/>
    </row>
    <row r="62" spans="1:4" s="2" customFormat="1" x14ac:dyDescent="0.25">
      <c r="A62" s="104" t="s">
        <v>131</v>
      </c>
      <c r="B62" s="145" t="s">
        <v>339</v>
      </c>
      <c r="C62" s="383">
        <v>500000</v>
      </c>
      <c r="D62" s="381"/>
    </row>
    <row r="63" spans="1:4" s="62" customFormat="1" x14ac:dyDescent="0.25">
      <c r="A63" s="110" t="s">
        <v>117</v>
      </c>
      <c r="B63" s="134" t="s">
        <v>98</v>
      </c>
      <c r="C63" s="383"/>
      <c r="D63" s="381">
        <f>C55+C56+C57+C58+C59+C60+C61+C62</f>
        <v>52405420</v>
      </c>
    </row>
    <row r="64" spans="1:4" s="2" customFormat="1" x14ac:dyDescent="0.25">
      <c r="A64" s="104"/>
      <c r="B64" s="134"/>
      <c r="C64" s="383"/>
      <c r="D64" s="381"/>
    </row>
    <row r="65" spans="1:4" s="2" customFormat="1" x14ac:dyDescent="0.25">
      <c r="A65" s="104" t="s">
        <v>119</v>
      </c>
      <c r="B65" s="145" t="s">
        <v>388</v>
      </c>
      <c r="C65" s="383">
        <v>8818498</v>
      </c>
      <c r="D65" s="383"/>
    </row>
    <row r="66" spans="1:4" s="2" customFormat="1" x14ac:dyDescent="0.25">
      <c r="A66" s="104" t="s">
        <v>119</v>
      </c>
      <c r="B66" s="145" t="s">
        <v>518</v>
      </c>
      <c r="C66" s="383">
        <v>483000</v>
      </c>
      <c r="D66" s="383"/>
    </row>
    <row r="67" spans="1:4" s="62" customFormat="1" x14ac:dyDescent="0.25">
      <c r="A67" s="110" t="s">
        <v>119</v>
      </c>
      <c r="B67" s="134" t="s">
        <v>229</v>
      </c>
      <c r="C67" s="383"/>
      <c r="D67" s="381">
        <f>C65+C66</f>
        <v>9301498</v>
      </c>
    </row>
    <row r="68" spans="1:4" s="2" customFormat="1" x14ac:dyDescent="0.25">
      <c r="A68" s="104"/>
      <c r="B68" s="134" t="s">
        <v>345</v>
      </c>
      <c r="C68" s="383"/>
      <c r="D68" s="381">
        <f>D63+D67</f>
        <v>61706918</v>
      </c>
    </row>
    <row r="69" spans="1:4" s="2" customFormat="1" x14ac:dyDescent="0.25">
      <c r="A69" s="104"/>
      <c r="B69" s="134" t="s">
        <v>2</v>
      </c>
      <c r="C69" s="383"/>
      <c r="D69" s="381"/>
    </row>
    <row r="70" spans="1:4" s="2" customFormat="1" x14ac:dyDescent="0.25">
      <c r="A70" s="104">
        <v>311</v>
      </c>
      <c r="B70" s="145" t="s">
        <v>342</v>
      </c>
      <c r="C70" s="383">
        <v>500000</v>
      </c>
      <c r="D70" s="381"/>
    </row>
    <row r="71" spans="1:4" s="2" customFormat="1" x14ac:dyDescent="0.25">
      <c r="A71" s="104"/>
      <c r="B71" s="145" t="s">
        <v>25</v>
      </c>
      <c r="C71" s="383">
        <v>400000</v>
      </c>
      <c r="D71" s="381"/>
    </row>
    <row r="72" spans="1:4" s="2" customFormat="1" x14ac:dyDescent="0.25">
      <c r="A72" s="104"/>
      <c r="B72" s="145" t="s">
        <v>215</v>
      </c>
      <c r="C72" s="383">
        <v>1000000</v>
      </c>
      <c r="D72" s="381"/>
    </row>
    <row r="73" spans="1:4" s="2" customFormat="1" x14ac:dyDescent="0.25">
      <c r="A73" s="104" t="s">
        <v>122</v>
      </c>
      <c r="B73" s="145" t="s">
        <v>340</v>
      </c>
      <c r="C73" s="383">
        <v>165354</v>
      </c>
      <c r="D73" s="381"/>
    </row>
    <row r="74" spans="1:4" s="2" customFormat="1" x14ac:dyDescent="0.25">
      <c r="A74" s="104"/>
      <c r="B74" s="145" t="s">
        <v>493</v>
      </c>
      <c r="C74" s="383">
        <v>300000</v>
      </c>
      <c r="D74" s="381"/>
    </row>
    <row r="75" spans="1:4" s="2" customFormat="1" x14ac:dyDescent="0.25">
      <c r="A75" s="104"/>
      <c r="B75" s="145" t="s">
        <v>42</v>
      </c>
      <c r="C75" s="383">
        <v>800000</v>
      </c>
      <c r="D75" s="381"/>
    </row>
    <row r="76" spans="1:4" s="2" customFormat="1" x14ac:dyDescent="0.25">
      <c r="A76" s="104"/>
      <c r="B76" s="145" t="s">
        <v>43</v>
      </c>
      <c r="C76" s="383">
        <v>1000000</v>
      </c>
      <c r="D76" s="381"/>
    </row>
    <row r="77" spans="1:4" s="62" customFormat="1" x14ac:dyDescent="0.25">
      <c r="A77" s="110" t="s">
        <v>121</v>
      </c>
      <c r="B77" s="134" t="s">
        <v>34</v>
      </c>
      <c r="C77" s="383"/>
      <c r="D77" s="384">
        <f>C70+C71+C72+C73+C74+C75+C76</f>
        <v>4165354</v>
      </c>
    </row>
    <row r="78" spans="1:4" s="2" customFormat="1" ht="27.75" customHeight="1" x14ac:dyDescent="0.25">
      <c r="A78" s="104"/>
      <c r="B78" s="134" t="s">
        <v>12</v>
      </c>
      <c r="C78" s="383"/>
      <c r="D78" s="381"/>
    </row>
    <row r="79" spans="1:4" s="2" customFormat="1" x14ac:dyDescent="0.25">
      <c r="A79" s="104" t="s">
        <v>132</v>
      </c>
      <c r="B79" s="145" t="s">
        <v>336</v>
      </c>
      <c r="C79" s="383">
        <v>750000</v>
      </c>
      <c r="D79" s="381"/>
    </row>
    <row r="80" spans="1:4" s="2" customFormat="1" x14ac:dyDescent="0.25">
      <c r="A80" s="104" t="s">
        <v>125</v>
      </c>
      <c r="B80" s="145" t="s">
        <v>99</v>
      </c>
      <c r="C80" s="383">
        <v>1600000</v>
      </c>
      <c r="D80" s="381"/>
    </row>
    <row r="81" spans="1:12" s="2" customFormat="1" x14ac:dyDescent="0.25">
      <c r="A81" s="104"/>
      <c r="B81" s="145" t="s">
        <v>14</v>
      </c>
      <c r="C81" s="383">
        <v>500000</v>
      </c>
      <c r="D81" s="381"/>
    </row>
    <row r="82" spans="1:12" s="2" customFormat="1" x14ac:dyDescent="0.25">
      <c r="A82" s="104"/>
      <c r="B82" s="145" t="s">
        <v>100</v>
      </c>
      <c r="C82" s="383">
        <v>750000</v>
      </c>
      <c r="D82" s="381"/>
    </row>
    <row r="83" spans="1:12" s="2" customFormat="1" x14ac:dyDescent="0.25">
      <c r="A83" s="104" t="s">
        <v>130</v>
      </c>
      <c r="B83" s="145" t="s">
        <v>101</v>
      </c>
      <c r="C83" s="383">
        <v>150000</v>
      </c>
      <c r="D83" s="381"/>
    </row>
    <row r="84" spans="1:12" s="2" customFormat="1" x14ac:dyDescent="0.25">
      <c r="A84" s="104" t="s">
        <v>133</v>
      </c>
      <c r="B84" s="145" t="s">
        <v>102</v>
      </c>
      <c r="C84" s="383">
        <v>200000</v>
      </c>
      <c r="D84" s="381"/>
    </row>
    <row r="85" spans="1:12" s="2" customFormat="1" x14ac:dyDescent="0.25">
      <c r="A85" s="104" t="s">
        <v>134</v>
      </c>
      <c r="B85" s="145" t="s">
        <v>103</v>
      </c>
      <c r="C85" s="383">
        <v>100000</v>
      </c>
      <c r="D85" s="381"/>
    </row>
    <row r="86" spans="1:12" s="2" customFormat="1" x14ac:dyDescent="0.25">
      <c r="A86" s="104" t="s">
        <v>216</v>
      </c>
      <c r="B86" s="145" t="s">
        <v>67</v>
      </c>
      <c r="C86" s="383">
        <v>100000</v>
      </c>
      <c r="D86" s="381"/>
    </row>
    <row r="87" spans="1:12" s="2" customFormat="1" x14ac:dyDescent="0.25">
      <c r="A87" s="104"/>
      <c r="B87" s="145" t="s">
        <v>346</v>
      </c>
      <c r="C87" s="383">
        <v>1890000</v>
      </c>
      <c r="D87" s="381"/>
    </row>
    <row r="88" spans="1:12" s="2" customFormat="1" x14ac:dyDescent="0.25">
      <c r="A88" s="104" t="s">
        <v>124</v>
      </c>
      <c r="B88" s="145" t="s">
        <v>104</v>
      </c>
      <c r="C88" s="383">
        <v>140000</v>
      </c>
      <c r="D88" s="381"/>
    </row>
    <row r="89" spans="1:12" s="2" customFormat="1" x14ac:dyDescent="0.25">
      <c r="A89" s="104"/>
      <c r="B89" s="145" t="s">
        <v>15</v>
      </c>
      <c r="C89" s="383">
        <v>20000</v>
      </c>
      <c r="D89" s="381"/>
    </row>
    <row r="90" spans="1:12" s="2" customFormat="1" x14ac:dyDescent="0.25">
      <c r="A90" s="104"/>
      <c r="B90" s="145" t="s">
        <v>92</v>
      </c>
      <c r="C90" s="383">
        <v>150000</v>
      </c>
      <c r="D90" s="381"/>
    </row>
    <row r="91" spans="1:12" s="56" customFormat="1" x14ac:dyDescent="0.2">
      <c r="A91" s="119" t="s">
        <v>135</v>
      </c>
      <c r="B91" s="394" t="s">
        <v>343</v>
      </c>
      <c r="C91" s="388">
        <v>100000</v>
      </c>
      <c r="D91" s="382"/>
    </row>
    <row r="92" spans="1:12" s="2" customFormat="1" x14ac:dyDescent="0.25">
      <c r="A92" s="104"/>
      <c r="B92" s="145" t="s">
        <v>344</v>
      </c>
      <c r="C92" s="383">
        <v>300000</v>
      </c>
      <c r="D92" s="381"/>
    </row>
    <row r="93" spans="1:12" s="2" customFormat="1" x14ac:dyDescent="0.25">
      <c r="A93" s="104"/>
      <c r="B93" s="145" t="s">
        <v>481</v>
      </c>
      <c r="C93" s="383">
        <v>1200000</v>
      </c>
      <c r="D93" s="381"/>
      <c r="L93" s="59"/>
    </row>
    <row r="94" spans="1:12" s="62" customFormat="1" x14ac:dyDescent="0.25">
      <c r="A94" s="104" t="s">
        <v>136</v>
      </c>
      <c r="B94" s="134" t="s">
        <v>76</v>
      </c>
      <c r="C94" s="383"/>
      <c r="D94" s="381">
        <f>C79+C80+C81+C82+C83+C84+C85+C86+C87+C88+C89+C90+C91+C92+C93</f>
        <v>7950000</v>
      </c>
      <c r="L94" s="397"/>
    </row>
    <row r="95" spans="1:12" s="35" customFormat="1" x14ac:dyDescent="0.25">
      <c r="A95" s="110" t="s">
        <v>138</v>
      </c>
      <c r="B95" s="134" t="s">
        <v>3</v>
      </c>
      <c r="C95" s="389"/>
      <c r="D95" s="381">
        <v>2500000</v>
      </c>
    </row>
    <row r="96" spans="1:12" s="2" customFormat="1" x14ac:dyDescent="0.25">
      <c r="A96" s="353" t="s">
        <v>121</v>
      </c>
      <c r="B96" s="134" t="s">
        <v>105</v>
      </c>
      <c r="C96" s="383"/>
      <c r="D96" s="381">
        <f>D77+D94+D95</f>
        <v>14615354</v>
      </c>
    </row>
    <row r="97" spans="1:4" s="2" customFormat="1" ht="15" customHeight="1" x14ac:dyDescent="0.25">
      <c r="A97" s="104"/>
      <c r="B97" s="392"/>
      <c r="C97" s="390"/>
      <c r="D97" s="379"/>
    </row>
    <row r="98" spans="1:4" s="2" customFormat="1" ht="15" customHeight="1" x14ac:dyDescent="0.25">
      <c r="A98" s="104"/>
      <c r="B98" s="110" t="s">
        <v>106</v>
      </c>
      <c r="C98" s="395"/>
      <c r="D98" s="381">
        <f>D63+D67+D96</f>
        <v>76322272</v>
      </c>
    </row>
    <row r="99" spans="1:4" s="2" customFormat="1" ht="15" customHeight="1" thickBot="1" x14ac:dyDescent="0.3">
      <c r="A99" s="277"/>
      <c r="B99" s="393"/>
      <c r="C99" s="391"/>
      <c r="D99" s="396"/>
    </row>
    <row r="100" spans="1:4" s="2" customFormat="1" x14ac:dyDescent="0.25">
      <c r="A100" s="104"/>
      <c r="B100" s="313"/>
      <c r="C100" s="383"/>
      <c r="D100" s="381"/>
    </row>
    <row r="101" spans="1:4" s="2" customFormat="1" x14ac:dyDescent="0.25">
      <c r="A101" s="104"/>
      <c r="B101" s="307" t="s">
        <v>5</v>
      </c>
      <c r="C101" s="383"/>
      <c r="D101" s="381"/>
    </row>
    <row r="102" spans="1:4" s="2" customFormat="1" x14ac:dyDescent="0.25">
      <c r="A102" s="104"/>
      <c r="B102" s="313" t="s">
        <v>221</v>
      </c>
      <c r="C102" s="383">
        <v>53180980</v>
      </c>
      <c r="D102" s="385"/>
    </row>
    <row r="103" spans="1:4" s="2" customFormat="1" x14ac:dyDescent="0.25">
      <c r="A103" s="104" t="s">
        <v>127</v>
      </c>
      <c r="B103" s="310" t="s">
        <v>222</v>
      </c>
      <c r="C103" s="383">
        <v>23141292</v>
      </c>
      <c r="D103" s="385"/>
    </row>
    <row r="104" spans="1:4" s="57" customFormat="1" x14ac:dyDescent="0.25">
      <c r="A104" s="110" t="s">
        <v>140</v>
      </c>
      <c r="B104" s="313" t="s">
        <v>6</v>
      </c>
      <c r="C104" s="383"/>
      <c r="D104" s="381">
        <f>C102+C103</f>
        <v>76322272</v>
      </c>
    </row>
    <row r="105" spans="1:4" x14ac:dyDescent="0.25">
      <c r="A105" s="104"/>
      <c r="B105" s="313"/>
      <c r="C105" s="383"/>
      <c r="D105" s="381"/>
    </row>
    <row r="106" spans="1:4" ht="15.75" thickBot="1" x14ac:dyDescent="0.3">
      <c r="A106" s="277"/>
      <c r="B106" s="202"/>
      <c r="C106" s="391"/>
      <c r="D106" s="386"/>
    </row>
    <row r="107" spans="1:4" x14ac:dyDescent="0.25">
      <c r="A107" s="115"/>
      <c r="B107" s="106"/>
      <c r="C107" s="270"/>
      <c r="D107" s="271"/>
    </row>
    <row r="108" spans="1:4" x14ac:dyDescent="0.25">
      <c r="A108" s="115"/>
      <c r="B108" s="421" t="s">
        <v>221</v>
      </c>
      <c r="C108" s="421"/>
      <c r="D108" s="271"/>
    </row>
    <row r="109" spans="1:4" x14ac:dyDescent="0.25">
      <c r="A109" s="115"/>
      <c r="B109" s="106"/>
      <c r="C109" s="270"/>
      <c r="D109" s="271"/>
    </row>
    <row r="110" spans="1:4" x14ac:dyDescent="0.25">
      <c r="A110" s="115"/>
      <c r="B110" s="318" t="s">
        <v>482</v>
      </c>
      <c r="C110" s="472">
        <v>45223400</v>
      </c>
      <c r="D110" s="472"/>
    </row>
    <row r="111" spans="1:4" x14ac:dyDescent="0.25">
      <c r="A111" s="115"/>
      <c r="B111" s="318" t="s">
        <v>483</v>
      </c>
      <c r="C111" s="472">
        <v>7957580</v>
      </c>
      <c r="D111" s="472"/>
    </row>
    <row r="112" spans="1:4" s="1" customFormat="1" ht="14.25" customHeight="1" x14ac:dyDescent="0.25">
      <c r="A112" s="235"/>
      <c r="B112" s="317" t="s">
        <v>484</v>
      </c>
      <c r="C112" s="473">
        <v>53180980</v>
      </c>
      <c r="D112" s="473"/>
    </row>
    <row r="113" spans="1:4" x14ac:dyDescent="0.25">
      <c r="A113" s="115"/>
      <c r="B113" s="237"/>
      <c r="C113" s="270"/>
      <c r="D113" s="273"/>
    </row>
    <row r="114" spans="1:4" x14ac:dyDescent="0.25">
      <c r="A114" s="115"/>
      <c r="B114" s="242"/>
      <c r="C114" s="270"/>
      <c r="D114" s="273"/>
    </row>
    <row r="115" spans="1:4" x14ac:dyDescent="0.25">
      <c r="A115" s="115"/>
      <c r="B115" s="242"/>
      <c r="C115" s="270"/>
      <c r="D115" s="273"/>
    </row>
    <row r="116" spans="1:4" x14ac:dyDescent="0.25">
      <c r="A116" s="115"/>
      <c r="B116" s="106"/>
      <c r="C116" s="270"/>
      <c r="D116" s="271"/>
    </row>
    <row r="117" spans="1:4" x14ac:dyDescent="0.25">
      <c r="A117" s="115"/>
      <c r="B117" s="106"/>
      <c r="C117" s="270"/>
      <c r="D117" s="271"/>
    </row>
    <row r="118" spans="1:4" x14ac:dyDescent="0.25">
      <c r="A118" s="115"/>
      <c r="B118" s="106"/>
      <c r="C118" s="270"/>
      <c r="D118" s="271"/>
    </row>
    <row r="123" spans="1:4" s="32" customFormat="1" x14ac:dyDescent="0.25">
      <c r="A123" s="88"/>
      <c r="B123" s="3"/>
      <c r="C123" s="3"/>
      <c r="D123" s="3"/>
    </row>
    <row r="124" spans="1:4" s="31" customFormat="1" ht="14.25" x14ac:dyDescent="0.2">
      <c r="A124" s="89"/>
      <c r="B124" s="1"/>
      <c r="C124" s="1"/>
      <c r="D124" s="1"/>
    </row>
    <row r="125" spans="1:4" s="32" customFormat="1" x14ac:dyDescent="0.25">
      <c r="A125" s="88"/>
      <c r="B125" s="3"/>
      <c r="C125" s="3"/>
      <c r="D125" s="3"/>
    </row>
    <row r="126" spans="1:4" s="32" customFormat="1" x14ac:dyDescent="0.25">
      <c r="A126" s="88"/>
      <c r="B126" s="3"/>
      <c r="C126" s="3"/>
      <c r="D126" s="3"/>
    </row>
    <row r="127" spans="1:4" s="32" customFormat="1" x14ac:dyDescent="0.25">
      <c r="A127" s="88"/>
      <c r="B127" s="3"/>
      <c r="C127" s="3"/>
      <c r="D127" s="3"/>
    </row>
    <row r="129" spans="2:8" x14ac:dyDescent="0.25">
      <c r="H129" s="34"/>
    </row>
    <row r="135" spans="2:8" ht="15.75" x14ac:dyDescent="0.25">
      <c r="B135" s="83"/>
      <c r="C135" s="26"/>
      <c r="D135" s="84"/>
    </row>
    <row r="136" spans="2:8" ht="15.75" x14ac:dyDescent="0.25">
      <c r="B136" s="83"/>
      <c r="C136" s="26"/>
      <c r="D136" s="84"/>
    </row>
    <row r="137" spans="2:8" ht="15.75" x14ac:dyDescent="0.25">
      <c r="B137" s="85"/>
      <c r="C137" s="27"/>
      <c r="D137" s="84"/>
    </row>
    <row r="138" spans="2:8" ht="15.75" x14ac:dyDescent="0.25">
      <c r="B138" s="85"/>
      <c r="C138" s="27"/>
      <c r="D138" s="84"/>
    </row>
    <row r="139" spans="2:8" ht="15.75" x14ac:dyDescent="0.25">
      <c r="B139" s="85"/>
      <c r="C139" s="27"/>
      <c r="D139" s="84"/>
    </row>
    <row r="141" spans="2:8" ht="15.75" x14ac:dyDescent="0.25">
      <c r="B141" s="28"/>
      <c r="C141" s="21"/>
    </row>
    <row r="142" spans="2:8" ht="15.75" x14ac:dyDescent="0.25">
      <c r="B142" s="28"/>
    </row>
  </sheetData>
  <mergeCells count="9">
    <mergeCell ref="C1:D1"/>
    <mergeCell ref="A51:D51"/>
    <mergeCell ref="C110:D110"/>
    <mergeCell ref="C111:D111"/>
    <mergeCell ref="C112:D112"/>
    <mergeCell ref="B108:C108"/>
    <mergeCell ref="B19:D19"/>
    <mergeCell ref="B22:D22"/>
    <mergeCell ref="B25:D25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5:G80"/>
  <sheetViews>
    <sheetView workbookViewId="0">
      <selection activeCell="E33" sqref="E33"/>
    </sheetView>
  </sheetViews>
  <sheetFormatPr defaultRowHeight="12.75" x14ac:dyDescent="0.2"/>
  <sheetData>
    <row r="45" ht="33" customHeight="1" x14ac:dyDescent="0.2"/>
    <row r="46" s="4" customFormat="1" x14ac:dyDescent="0.2"/>
    <row r="49" s="32" customFormat="1" x14ac:dyDescent="0.2"/>
    <row r="50" s="32" customFormat="1" x14ac:dyDescent="0.2"/>
    <row r="51" s="32" customFormat="1" x14ac:dyDescent="0.2"/>
    <row r="57" s="1" customFormat="1" x14ac:dyDescent="0.2"/>
    <row r="80" spans="7:7" x14ac:dyDescent="0.2">
      <c r="G80" s="2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topLeftCell="A91" workbookViewId="0">
      <selection activeCell="G1" sqref="G1:H1"/>
    </sheetView>
  </sheetViews>
  <sheetFormatPr defaultRowHeight="15.75" x14ac:dyDescent="0.25"/>
  <cols>
    <col min="1" max="1" width="8" style="88" customWidth="1"/>
    <col min="2" max="2" width="9.140625" style="6"/>
    <col min="3" max="3" width="13.85546875" style="6" bestFit="1" customWidth="1"/>
    <col min="4" max="4" width="16.28515625" style="6" customWidth="1"/>
    <col min="5" max="5" width="5.42578125" style="6" customWidth="1"/>
    <col min="6" max="6" width="7.28515625" style="6" customWidth="1"/>
    <col min="7" max="7" width="11.28515625" style="24" customWidth="1"/>
    <col min="8" max="8" width="11" style="24" customWidth="1"/>
  </cols>
  <sheetData>
    <row r="1" spans="3:8" x14ac:dyDescent="0.25">
      <c r="C1" s="83"/>
      <c r="D1" s="83"/>
      <c r="E1" s="83"/>
      <c r="F1" s="83"/>
      <c r="G1" s="460" t="s">
        <v>526</v>
      </c>
      <c r="H1" s="460"/>
    </row>
    <row r="22" spans="1:8" ht="18.75" x14ac:dyDescent="0.3">
      <c r="A22" s="280"/>
      <c r="B22" s="281"/>
      <c r="C22" s="281"/>
      <c r="D22" s="281"/>
      <c r="E22" s="281"/>
      <c r="F22" s="281"/>
      <c r="G22" s="282"/>
      <c r="H22" s="282"/>
    </row>
    <row r="23" spans="1:8" x14ac:dyDescent="0.25">
      <c r="A23" s="446" t="s">
        <v>168</v>
      </c>
      <c r="B23" s="446"/>
      <c r="C23" s="446"/>
      <c r="D23" s="446"/>
      <c r="E23" s="446"/>
      <c r="F23" s="446"/>
      <c r="G23" s="446"/>
      <c r="H23" s="446"/>
    </row>
    <row r="24" spans="1:8" x14ac:dyDescent="0.25">
      <c r="A24" s="404"/>
    </row>
    <row r="25" spans="1:8" x14ac:dyDescent="0.25">
      <c r="A25" s="404"/>
    </row>
    <row r="26" spans="1:8" x14ac:dyDescent="0.25">
      <c r="A26" s="404"/>
    </row>
    <row r="27" spans="1:8" x14ac:dyDescent="0.25">
      <c r="A27" s="446" t="s">
        <v>520</v>
      </c>
      <c r="B27" s="446"/>
      <c r="C27" s="446"/>
      <c r="D27" s="446"/>
      <c r="E27" s="446"/>
      <c r="F27" s="446"/>
      <c r="G27" s="446"/>
      <c r="H27" s="446"/>
    </row>
    <row r="28" spans="1:8" x14ac:dyDescent="0.25">
      <c r="A28" s="404"/>
    </row>
    <row r="29" spans="1:8" x14ac:dyDescent="0.25">
      <c r="A29" s="446" t="s">
        <v>383</v>
      </c>
      <c r="B29" s="446"/>
      <c r="C29" s="446"/>
      <c r="D29" s="446"/>
      <c r="E29" s="446"/>
      <c r="F29" s="446"/>
      <c r="G29" s="446"/>
      <c r="H29" s="446"/>
    </row>
    <row r="30" spans="1:8" x14ac:dyDescent="0.25">
      <c r="A30" s="89"/>
      <c r="B30" s="82"/>
      <c r="C30" s="82"/>
      <c r="D30" s="82"/>
      <c r="E30" s="82"/>
      <c r="F30" s="82"/>
      <c r="G30" s="82"/>
      <c r="H30" s="82"/>
    </row>
    <row r="31" spans="1:8" x14ac:dyDescent="0.25">
      <c r="A31" s="89"/>
      <c r="B31" s="82"/>
      <c r="C31" s="82"/>
      <c r="D31" s="82"/>
      <c r="E31" s="82"/>
      <c r="F31" s="82"/>
      <c r="G31" s="82"/>
      <c r="H31" s="82"/>
    </row>
    <row r="32" spans="1:8" x14ac:dyDescent="0.25">
      <c r="A32" s="89"/>
      <c r="B32" s="82"/>
      <c r="C32" s="82"/>
      <c r="D32" s="82"/>
      <c r="E32" s="82"/>
      <c r="F32" s="82"/>
      <c r="G32" s="82"/>
      <c r="H32" s="82"/>
    </row>
    <row r="33" spans="1:8" x14ac:dyDescent="0.25">
      <c r="A33" s="89"/>
      <c r="B33" s="82"/>
      <c r="C33" s="82"/>
      <c r="D33" s="82"/>
      <c r="E33" s="82"/>
      <c r="F33" s="82"/>
      <c r="G33" s="82"/>
      <c r="H33" s="82"/>
    </row>
    <row r="34" spans="1:8" x14ac:dyDescent="0.25">
      <c r="A34" s="89"/>
      <c r="B34" s="82"/>
      <c r="C34" s="82"/>
      <c r="D34" s="82"/>
      <c r="E34" s="82"/>
      <c r="F34" s="82"/>
      <c r="G34" s="82"/>
      <c r="H34" s="82"/>
    </row>
    <row r="35" spans="1:8" x14ac:dyDescent="0.25">
      <c r="A35" s="89"/>
      <c r="B35" s="82"/>
      <c r="C35" s="82"/>
      <c r="D35" s="82"/>
      <c r="E35" s="82"/>
      <c r="F35" s="82"/>
      <c r="G35" s="82"/>
      <c r="H35" s="82"/>
    </row>
    <row r="36" spans="1:8" x14ac:dyDescent="0.25">
      <c r="A36" s="89"/>
      <c r="B36" s="82"/>
      <c r="C36" s="82"/>
      <c r="D36" s="82"/>
      <c r="E36" s="82"/>
      <c r="F36" s="82"/>
      <c r="G36" s="82"/>
      <c r="H36" s="82"/>
    </row>
    <row r="37" spans="1:8" x14ac:dyDescent="0.25">
      <c r="A37" s="89"/>
      <c r="B37" s="82"/>
      <c r="C37" s="82"/>
      <c r="D37" s="82"/>
      <c r="E37" s="82"/>
      <c r="F37" s="82"/>
      <c r="G37" s="82"/>
      <c r="H37" s="82"/>
    </row>
    <row r="38" spans="1:8" x14ac:dyDescent="0.25">
      <c r="A38" s="89"/>
      <c r="B38" s="82"/>
      <c r="C38" s="82"/>
      <c r="D38" s="82"/>
      <c r="E38" s="82"/>
      <c r="F38" s="82"/>
      <c r="G38" s="82"/>
      <c r="H38" s="82"/>
    </row>
    <row r="39" spans="1:8" x14ac:dyDescent="0.25">
      <c r="A39" s="89"/>
      <c r="B39" s="82"/>
      <c r="C39" s="82"/>
      <c r="D39" s="82"/>
      <c r="E39" s="82"/>
      <c r="F39" s="82"/>
      <c r="G39" s="82"/>
      <c r="H39" s="82"/>
    </row>
    <row r="40" spans="1:8" x14ac:dyDescent="0.25">
      <c r="A40" s="89"/>
      <c r="B40" s="82"/>
      <c r="C40" s="82"/>
      <c r="D40" s="82"/>
      <c r="E40" s="82"/>
      <c r="F40" s="82"/>
      <c r="G40" s="82"/>
      <c r="H40" s="82"/>
    </row>
    <row r="41" spans="1:8" x14ac:dyDescent="0.25">
      <c r="A41" s="89"/>
      <c r="B41" s="82"/>
      <c r="C41" s="82"/>
      <c r="D41" s="82"/>
      <c r="E41" s="82"/>
      <c r="F41" s="82"/>
      <c r="G41" s="82"/>
      <c r="H41" s="82"/>
    </row>
    <row r="42" spans="1:8" x14ac:dyDescent="0.25">
      <c r="A42" s="89"/>
      <c r="B42" s="82"/>
      <c r="C42" s="82"/>
      <c r="D42" s="82"/>
      <c r="E42" s="82"/>
      <c r="F42" s="82"/>
      <c r="G42" s="82"/>
      <c r="H42" s="82"/>
    </row>
    <row r="43" spans="1:8" x14ac:dyDescent="0.25">
      <c r="A43" s="89"/>
      <c r="B43" s="82"/>
      <c r="C43" s="82"/>
      <c r="D43" s="82"/>
      <c r="E43" s="82"/>
      <c r="F43" s="82"/>
      <c r="G43" s="82"/>
      <c r="H43" s="82"/>
    </row>
    <row r="44" spans="1:8" x14ac:dyDescent="0.25">
      <c r="A44" s="89"/>
      <c r="B44" s="82"/>
      <c r="C44" s="82"/>
      <c r="D44" s="82"/>
      <c r="E44" s="82"/>
      <c r="F44" s="82"/>
      <c r="G44" s="82"/>
      <c r="H44" s="82"/>
    </row>
    <row r="45" spans="1:8" x14ac:dyDescent="0.25">
      <c r="A45" s="89"/>
      <c r="B45" s="82"/>
      <c r="C45" s="82"/>
      <c r="D45" s="82"/>
      <c r="E45" s="82"/>
      <c r="F45" s="82"/>
      <c r="G45" s="82"/>
      <c r="H45" s="82"/>
    </row>
    <row r="46" spans="1:8" x14ac:dyDescent="0.25">
      <c r="A46" s="89"/>
      <c r="B46" s="82"/>
      <c r="C46" s="82"/>
      <c r="D46" s="82"/>
      <c r="E46" s="82"/>
      <c r="F46" s="82"/>
      <c r="G46" s="82"/>
      <c r="H46" s="82"/>
    </row>
    <row r="47" spans="1:8" x14ac:dyDescent="0.25">
      <c r="A47" s="89"/>
      <c r="B47" s="82"/>
      <c r="C47" s="82"/>
      <c r="D47" s="82"/>
      <c r="E47" s="82"/>
      <c r="F47" s="82"/>
      <c r="G47" s="82"/>
      <c r="H47" s="82"/>
    </row>
    <row r="48" spans="1:8" x14ac:dyDescent="0.25">
      <c r="A48" s="89"/>
      <c r="B48" s="82"/>
      <c r="C48" s="82"/>
      <c r="D48" s="82"/>
      <c r="E48" s="82"/>
      <c r="F48" s="82"/>
      <c r="G48" s="82"/>
      <c r="H48" s="82"/>
    </row>
    <row r="49" spans="1:8" x14ac:dyDescent="0.25">
      <c r="A49" s="89"/>
      <c r="B49" s="82"/>
      <c r="C49" s="82"/>
      <c r="D49" s="82"/>
      <c r="E49" s="82"/>
      <c r="F49" s="82"/>
      <c r="G49" s="82"/>
      <c r="H49" s="82"/>
    </row>
    <row r="50" spans="1:8" thickBot="1" x14ac:dyDescent="0.3">
      <c r="A50" s="236"/>
      <c r="B50" s="236"/>
      <c r="C50" s="236"/>
      <c r="D50" s="236"/>
      <c r="E50" s="236"/>
      <c r="F50" s="236"/>
      <c r="G50" s="236"/>
      <c r="H50" s="236"/>
    </row>
    <row r="51" spans="1:8" s="1" customFormat="1" ht="30.75" thickBot="1" x14ac:dyDescent="0.3">
      <c r="A51" s="263" t="s">
        <v>145</v>
      </c>
      <c r="B51" s="265"/>
      <c r="C51" s="265"/>
      <c r="D51" s="265"/>
      <c r="E51" s="265"/>
      <c r="F51" s="265"/>
      <c r="G51" s="283" t="s">
        <v>108</v>
      </c>
      <c r="H51" s="284" t="s">
        <v>109</v>
      </c>
    </row>
    <row r="52" spans="1:8" ht="15" x14ac:dyDescent="0.25">
      <c r="A52" s="114"/>
      <c r="B52" s="411" t="s">
        <v>514</v>
      </c>
      <c r="C52" s="412"/>
      <c r="D52" s="412"/>
      <c r="E52" s="412"/>
      <c r="F52" s="195"/>
      <c r="G52" s="285"/>
      <c r="H52" s="286"/>
    </row>
    <row r="53" spans="1:8" thickBot="1" x14ac:dyDescent="0.3">
      <c r="A53" s="277"/>
      <c r="B53" s="148"/>
      <c r="C53" s="148"/>
      <c r="D53" s="148"/>
      <c r="E53" s="148"/>
      <c r="F53" s="148"/>
      <c r="G53" s="287"/>
      <c r="H53" s="288"/>
    </row>
    <row r="54" spans="1:8" ht="15" x14ac:dyDescent="0.25">
      <c r="A54" s="104"/>
      <c r="B54" s="411" t="s">
        <v>7</v>
      </c>
      <c r="C54" s="412"/>
      <c r="D54" s="412"/>
      <c r="E54" s="412"/>
      <c r="F54" s="246"/>
      <c r="G54" s="289"/>
      <c r="H54" s="144"/>
    </row>
    <row r="55" spans="1:8" ht="15" x14ac:dyDescent="0.25">
      <c r="A55" s="104"/>
      <c r="B55" s="418" t="s">
        <v>1</v>
      </c>
      <c r="C55" s="409"/>
      <c r="D55" s="409"/>
      <c r="E55" s="246"/>
      <c r="F55" s="246"/>
      <c r="G55" s="289"/>
      <c r="H55" s="144"/>
    </row>
    <row r="56" spans="1:8" ht="15" x14ac:dyDescent="0.25">
      <c r="A56" s="104" t="s">
        <v>118</v>
      </c>
      <c r="B56" s="417" t="s">
        <v>463</v>
      </c>
      <c r="C56" s="408"/>
      <c r="D56" s="408"/>
      <c r="E56" s="408"/>
      <c r="F56" s="246"/>
      <c r="G56" s="289">
        <v>8141400</v>
      </c>
      <c r="H56" s="144"/>
    </row>
    <row r="57" spans="1:8" ht="15" x14ac:dyDescent="0.25">
      <c r="A57" s="104"/>
      <c r="B57" s="246" t="s">
        <v>258</v>
      </c>
      <c r="C57" s="246"/>
      <c r="D57" s="246"/>
      <c r="E57" s="246"/>
      <c r="F57" s="246"/>
      <c r="G57" s="289">
        <v>309200</v>
      </c>
      <c r="H57" s="144"/>
    </row>
    <row r="58" spans="1:8" ht="15" x14ac:dyDescent="0.25">
      <c r="A58" s="104"/>
      <c r="B58" s="246" t="s">
        <v>402</v>
      </c>
      <c r="C58" s="246"/>
      <c r="D58" s="131"/>
      <c r="E58" s="131"/>
      <c r="F58" s="131"/>
      <c r="G58" s="289">
        <v>300000</v>
      </c>
      <c r="H58" s="144"/>
    </row>
    <row r="59" spans="1:8" s="35" customFormat="1" ht="15" x14ac:dyDescent="0.25">
      <c r="A59" s="110" t="s">
        <v>117</v>
      </c>
      <c r="B59" s="106" t="s">
        <v>24</v>
      </c>
      <c r="C59" s="106"/>
      <c r="D59" s="106"/>
      <c r="E59" s="106"/>
      <c r="F59" s="106"/>
      <c r="G59" s="290"/>
      <c r="H59" s="129">
        <f>G56+G57+G58</f>
        <v>8750600</v>
      </c>
    </row>
    <row r="60" spans="1:8" ht="15" x14ac:dyDescent="0.25">
      <c r="A60" s="104"/>
      <c r="B60" s="246"/>
      <c r="C60" s="246"/>
      <c r="D60" s="246"/>
      <c r="E60" s="246"/>
      <c r="F60" s="246"/>
      <c r="G60" s="289"/>
      <c r="H60" s="144"/>
    </row>
    <row r="61" spans="1:8" ht="15" x14ac:dyDescent="0.25">
      <c r="A61" s="104" t="s">
        <v>119</v>
      </c>
      <c r="B61" s="417" t="s">
        <v>397</v>
      </c>
      <c r="C61" s="408"/>
      <c r="D61" s="408"/>
      <c r="E61" s="408"/>
      <c r="F61" s="246"/>
      <c r="G61" s="289">
        <v>1478855</v>
      </c>
      <c r="H61" s="144"/>
    </row>
    <row r="62" spans="1:8" ht="15" x14ac:dyDescent="0.25">
      <c r="A62" s="104"/>
      <c r="B62" s="405" t="s">
        <v>462</v>
      </c>
      <c r="C62" s="406"/>
      <c r="D62" s="406"/>
      <c r="E62" s="406"/>
      <c r="F62" s="131"/>
      <c r="G62" s="289">
        <v>103530</v>
      </c>
      <c r="H62" s="144"/>
    </row>
    <row r="63" spans="1:8" s="35" customFormat="1" ht="15" x14ac:dyDescent="0.25">
      <c r="A63" s="110" t="s">
        <v>119</v>
      </c>
      <c r="B63" s="106" t="s">
        <v>259</v>
      </c>
      <c r="C63" s="106"/>
      <c r="D63" s="106"/>
      <c r="E63" s="106"/>
      <c r="F63" s="106"/>
      <c r="G63" s="290"/>
      <c r="H63" s="129">
        <f>G61+G62</f>
        <v>1582385</v>
      </c>
    </row>
    <row r="64" spans="1:8" s="1" customFormat="1" ht="15" x14ac:dyDescent="0.25">
      <c r="A64" s="110" t="s">
        <v>120</v>
      </c>
      <c r="B64" s="418" t="s">
        <v>351</v>
      </c>
      <c r="C64" s="409"/>
      <c r="D64" s="409"/>
      <c r="E64" s="409"/>
      <c r="F64" s="106"/>
      <c r="G64" s="290"/>
      <c r="H64" s="129">
        <f>H59+H63</f>
        <v>10332985</v>
      </c>
    </row>
    <row r="65" spans="1:8" ht="15" x14ac:dyDescent="0.25">
      <c r="A65" s="104"/>
      <c r="B65" s="246"/>
      <c r="C65" s="246"/>
      <c r="D65" s="246"/>
      <c r="E65" s="246"/>
      <c r="F65" s="246"/>
      <c r="G65" s="289"/>
      <c r="H65" s="144"/>
    </row>
    <row r="66" spans="1:8" ht="15" x14ac:dyDescent="0.25">
      <c r="A66" s="104"/>
      <c r="B66" s="418" t="s">
        <v>2</v>
      </c>
      <c r="C66" s="409"/>
      <c r="D66" s="409"/>
      <c r="E66" s="409"/>
      <c r="F66" s="246"/>
      <c r="G66" s="289"/>
      <c r="H66" s="144"/>
    </row>
    <row r="67" spans="1:8" ht="15" x14ac:dyDescent="0.25">
      <c r="A67" s="104" t="s">
        <v>133</v>
      </c>
      <c r="B67" s="417" t="s">
        <v>352</v>
      </c>
      <c r="C67" s="408"/>
      <c r="D67" s="408"/>
      <c r="E67" s="408"/>
      <c r="F67" s="246"/>
      <c r="G67" s="289">
        <v>25000</v>
      </c>
      <c r="H67" s="144"/>
    </row>
    <row r="68" spans="1:8" ht="15" x14ac:dyDescent="0.25">
      <c r="A68" s="104" t="s">
        <v>133</v>
      </c>
      <c r="B68" s="246" t="s">
        <v>260</v>
      </c>
      <c r="C68" s="246"/>
      <c r="D68" s="246"/>
      <c r="E68" s="246"/>
      <c r="F68" s="246"/>
      <c r="G68" s="289">
        <v>40000</v>
      </c>
      <c r="H68" s="144"/>
    </row>
    <row r="69" spans="1:8" ht="15" x14ac:dyDescent="0.25">
      <c r="A69" s="104" t="s">
        <v>122</v>
      </c>
      <c r="B69" s="246" t="s">
        <v>261</v>
      </c>
      <c r="C69" s="246"/>
      <c r="D69" s="246"/>
      <c r="E69" s="246"/>
      <c r="F69" s="246"/>
      <c r="G69" s="289">
        <v>50000</v>
      </c>
      <c r="H69" s="144"/>
    </row>
    <row r="70" spans="1:8" ht="15" x14ac:dyDescent="0.25">
      <c r="A70" s="104"/>
      <c r="B70" s="246" t="s">
        <v>262</v>
      </c>
      <c r="C70" s="246"/>
      <c r="D70" s="246"/>
      <c r="E70" s="246"/>
      <c r="F70" s="246"/>
      <c r="G70" s="289">
        <v>50000</v>
      </c>
      <c r="H70" s="144"/>
    </row>
    <row r="71" spans="1:8" ht="15" x14ac:dyDescent="0.25">
      <c r="A71" s="104"/>
      <c r="B71" s="246" t="s">
        <v>263</v>
      </c>
      <c r="C71" s="246"/>
      <c r="D71" s="246"/>
      <c r="E71" s="246"/>
      <c r="F71" s="246"/>
      <c r="G71" s="289">
        <v>60000</v>
      </c>
      <c r="H71" s="144"/>
    </row>
    <row r="72" spans="1:8" ht="15" x14ac:dyDescent="0.25">
      <c r="A72" s="104"/>
      <c r="B72" s="246" t="s">
        <v>264</v>
      </c>
      <c r="C72" s="246"/>
      <c r="D72" s="246"/>
      <c r="E72" s="246"/>
      <c r="F72" s="246"/>
      <c r="G72" s="289">
        <v>50000</v>
      </c>
      <c r="H72" s="144"/>
    </row>
    <row r="73" spans="1:8" ht="15" x14ac:dyDescent="0.25">
      <c r="A73" s="104"/>
      <c r="B73" s="417" t="s">
        <v>455</v>
      </c>
      <c r="C73" s="408"/>
      <c r="D73" s="408"/>
      <c r="E73" s="408"/>
      <c r="F73" s="246"/>
      <c r="G73" s="289">
        <v>70866</v>
      </c>
      <c r="H73" s="144"/>
    </row>
    <row r="74" spans="1:8" ht="15" x14ac:dyDescent="0.25">
      <c r="A74" s="104"/>
      <c r="B74" s="417" t="s">
        <v>456</v>
      </c>
      <c r="C74" s="408"/>
      <c r="D74" s="408"/>
      <c r="E74" s="408"/>
      <c r="F74" s="246"/>
      <c r="G74" s="289">
        <v>100000</v>
      </c>
      <c r="H74" s="144"/>
    </row>
    <row r="75" spans="1:8" ht="15" x14ac:dyDescent="0.25">
      <c r="A75" s="104" t="s">
        <v>218</v>
      </c>
      <c r="B75" s="246" t="s">
        <v>217</v>
      </c>
      <c r="C75" s="246"/>
      <c r="D75" s="246"/>
      <c r="E75" s="246"/>
      <c r="F75" s="246"/>
      <c r="G75" s="289">
        <v>35000</v>
      </c>
      <c r="H75" s="144"/>
    </row>
    <row r="76" spans="1:8" ht="15" x14ac:dyDescent="0.25">
      <c r="A76" s="104" t="s">
        <v>124</v>
      </c>
      <c r="B76" s="417" t="s">
        <v>478</v>
      </c>
      <c r="C76" s="408"/>
      <c r="D76" s="408"/>
      <c r="E76" s="408"/>
      <c r="F76" s="246"/>
      <c r="G76" s="289">
        <v>19500</v>
      </c>
      <c r="H76" s="144"/>
    </row>
    <row r="77" spans="1:8" ht="15" x14ac:dyDescent="0.25">
      <c r="A77" s="104" t="s">
        <v>138</v>
      </c>
      <c r="B77" s="246" t="s">
        <v>3</v>
      </c>
      <c r="C77" s="246"/>
      <c r="D77" s="246"/>
      <c r="E77" s="246"/>
      <c r="F77" s="246"/>
      <c r="G77" s="289">
        <v>135098</v>
      </c>
      <c r="H77" s="144"/>
    </row>
    <row r="78" spans="1:8" s="1" customFormat="1" ht="15" x14ac:dyDescent="0.25">
      <c r="A78" s="110" t="s">
        <v>331</v>
      </c>
      <c r="B78" s="106" t="s">
        <v>265</v>
      </c>
      <c r="C78" s="106"/>
      <c r="D78" s="106"/>
      <c r="E78" s="106"/>
      <c r="F78" s="106"/>
      <c r="G78" s="290"/>
      <c r="H78" s="129">
        <f>SUM(G67:G77)</f>
        <v>635464</v>
      </c>
    </row>
    <row r="79" spans="1:8" ht="15" x14ac:dyDescent="0.25">
      <c r="A79" s="104"/>
      <c r="B79" s="246"/>
      <c r="C79" s="246"/>
      <c r="D79" s="246"/>
      <c r="E79" s="246"/>
      <c r="F79" s="246"/>
      <c r="G79" s="289"/>
      <c r="H79" s="144"/>
    </row>
    <row r="80" spans="1:8" s="35" customFormat="1" thickBot="1" x14ac:dyDescent="0.3">
      <c r="A80" s="146"/>
      <c r="B80" s="413" t="s">
        <v>48</v>
      </c>
      <c r="C80" s="415"/>
      <c r="D80" s="415"/>
      <c r="E80" s="415"/>
      <c r="F80" s="202"/>
      <c r="G80" s="291"/>
      <c r="H80" s="215">
        <f>H64+H78</f>
        <v>10968449</v>
      </c>
    </row>
    <row r="81" spans="1:8" thickBot="1" x14ac:dyDescent="0.3">
      <c r="A81" s="419" t="s">
        <v>169</v>
      </c>
      <c r="B81" s="414"/>
      <c r="C81" s="414"/>
      <c r="D81" s="414"/>
      <c r="E81" s="414"/>
      <c r="F81" s="414"/>
      <c r="G81" s="414"/>
      <c r="H81" s="416"/>
    </row>
    <row r="82" spans="1:8" ht="15" x14ac:dyDescent="0.25">
      <c r="A82" s="104"/>
      <c r="B82" s="411" t="s">
        <v>7</v>
      </c>
      <c r="C82" s="412"/>
      <c r="D82" s="412"/>
      <c r="E82" s="412"/>
      <c r="F82" s="246"/>
      <c r="G82" s="289"/>
      <c r="H82" s="144"/>
    </row>
    <row r="83" spans="1:8" ht="15" x14ac:dyDescent="0.25">
      <c r="A83" s="104" t="s">
        <v>118</v>
      </c>
      <c r="B83" s="457" t="s">
        <v>457</v>
      </c>
      <c r="C83" s="445"/>
      <c r="D83" s="445"/>
      <c r="E83" s="445"/>
      <c r="F83" s="246"/>
      <c r="G83" s="289">
        <v>2546600</v>
      </c>
      <c r="H83" s="144"/>
    </row>
    <row r="84" spans="1:8" ht="15" x14ac:dyDescent="0.25">
      <c r="A84" s="104"/>
      <c r="B84" s="417" t="s">
        <v>258</v>
      </c>
      <c r="C84" s="408"/>
      <c r="D84" s="408"/>
      <c r="E84" s="408"/>
      <c r="F84" s="246"/>
      <c r="G84" s="289">
        <v>75700</v>
      </c>
      <c r="H84" s="144"/>
    </row>
    <row r="85" spans="1:8" ht="15" x14ac:dyDescent="0.25">
      <c r="A85" s="104" t="s">
        <v>139</v>
      </c>
      <c r="B85" s="246" t="s">
        <v>402</v>
      </c>
      <c r="C85" s="131"/>
      <c r="D85" s="131"/>
      <c r="E85" s="131"/>
      <c r="F85" s="131"/>
      <c r="G85" s="289">
        <v>100000</v>
      </c>
      <c r="H85" s="144"/>
    </row>
    <row r="86" spans="1:8" s="49" customFormat="1" ht="15" x14ac:dyDescent="0.25">
      <c r="A86" s="110" t="s">
        <v>117</v>
      </c>
      <c r="B86" s="106" t="s">
        <v>24</v>
      </c>
      <c r="C86" s="106"/>
      <c r="D86" s="106"/>
      <c r="E86" s="106"/>
      <c r="F86" s="106"/>
      <c r="G86" s="290"/>
      <c r="H86" s="129">
        <f>G83+G84+G85</f>
        <v>2722300</v>
      </c>
    </row>
    <row r="87" spans="1:8" ht="15" x14ac:dyDescent="0.25">
      <c r="A87" s="104"/>
      <c r="B87" s="246"/>
      <c r="C87" s="246"/>
      <c r="D87" s="246"/>
      <c r="E87" s="246"/>
      <c r="F87" s="246"/>
      <c r="G87" s="289"/>
      <c r="H87" s="144"/>
    </row>
    <row r="88" spans="1:8" ht="15" x14ac:dyDescent="0.25">
      <c r="A88" s="104" t="s">
        <v>119</v>
      </c>
      <c r="B88" s="417" t="s">
        <v>458</v>
      </c>
      <c r="C88" s="408"/>
      <c r="D88" s="408"/>
      <c r="E88" s="408"/>
      <c r="F88" s="246"/>
      <c r="G88" s="289">
        <v>758902</v>
      </c>
      <c r="H88" s="144"/>
    </row>
    <row r="89" spans="1:8" ht="15" x14ac:dyDescent="0.25">
      <c r="A89" s="104"/>
      <c r="B89" s="405" t="s">
        <v>462</v>
      </c>
      <c r="C89" s="406"/>
      <c r="D89" s="406"/>
      <c r="E89" s="406"/>
      <c r="F89" s="131"/>
      <c r="G89" s="289">
        <v>34500</v>
      </c>
      <c r="H89" s="144"/>
    </row>
    <row r="90" spans="1:8" s="49" customFormat="1" ht="15" x14ac:dyDescent="0.25">
      <c r="A90" s="110" t="s">
        <v>119</v>
      </c>
      <c r="B90" s="106" t="s">
        <v>259</v>
      </c>
      <c r="C90" s="106"/>
      <c r="D90" s="106"/>
      <c r="E90" s="106"/>
      <c r="F90" s="106"/>
      <c r="G90" s="290"/>
      <c r="H90" s="129">
        <f>G88+G89</f>
        <v>793402</v>
      </c>
    </row>
    <row r="91" spans="1:8" ht="15" x14ac:dyDescent="0.25">
      <c r="A91" s="110" t="s">
        <v>144</v>
      </c>
      <c r="B91" s="418" t="s">
        <v>353</v>
      </c>
      <c r="C91" s="409"/>
      <c r="D91" s="409"/>
      <c r="E91" s="409"/>
      <c r="F91" s="106"/>
      <c r="G91" s="290"/>
      <c r="H91" s="129">
        <f>H86+H90</f>
        <v>3515702</v>
      </c>
    </row>
    <row r="92" spans="1:8" ht="15" x14ac:dyDescent="0.25">
      <c r="A92" s="104"/>
      <c r="B92" s="106"/>
      <c r="C92" s="106"/>
      <c r="D92" s="106"/>
      <c r="E92" s="106"/>
      <c r="F92" s="106"/>
      <c r="G92" s="290"/>
      <c r="H92" s="129"/>
    </row>
    <row r="93" spans="1:8" ht="15" x14ac:dyDescent="0.25">
      <c r="A93" s="104"/>
      <c r="B93" s="418" t="s">
        <v>2</v>
      </c>
      <c r="C93" s="409"/>
      <c r="D93" s="409"/>
      <c r="E93" s="409"/>
      <c r="F93" s="106"/>
      <c r="G93" s="290"/>
      <c r="H93" s="129"/>
    </row>
    <row r="94" spans="1:8" ht="15" x14ac:dyDescent="0.25">
      <c r="A94" s="104" t="s">
        <v>122</v>
      </c>
      <c r="B94" s="417" t="s">
        <v>354</v>
      </c>
      <c r="C94" s="408"/>
      <c r="D94" s="408"/>
      <c r="E94" s="408"/>
      <c r="F94" s="246"/>
      <c r="G94" s="289">
        <v>200000</v>
      </c>
      <c r="H94" s="129"/>
    </row>
    <row r="95" spans="1:8" ht="15" x14ac:dyDescent="0.25">
      <c r="A95" s="104"/>
      <c r="B95" s="417" t="s">
        <v>263</v>
      </c>
      <c r="C95" s="408"/>
      <c r="D95" s="408"/>
      <c r="E95" s="408"/>
      <c r="F95" s="246"/>
      <c r="G95" s="289">
        <v>125000</v>
      </c>
      <c r="H95" s="129"/>
    </row>
    <row r="96" spans="1:8" ht="15" x14ac:dyDescent="0.25">
      <c r="A96" s="104"/>
      <c r="B96" s="417" t="s">
        <v>261</v>
      </c>
      <c r="C96" s="408"/>
      <c r="D96" s="408"/>
      <c r="E96" s="408"/>
      <c r="F96" s="246"/>
      <c r="G96" s="289">
        <v>50000</v>
      </c>
      <c r="H96" s="129"/>
    </row>
    <row r="97" spans="1:8" ht="15" x14ac:dyDescent="0.25">
      <c r="A97" s="104"/>
      <c r="B97" s="246" t="s">
        <v>25</v>
      </c>
      <c r="C97" s="246"/>
      <c r="D97" s="246"/>
      <c r="E97" s="246"/>
      <c r="F97" s="246"/>
      <c r="G97" s="289">
        <v>25000</v>
      </c>
      <c r="H97" s="144"/>
    </row>
    <row r="98" spans="1:8" ht="15" x14ac:dyDescent="0.25">
      <c r="A98" s="104"/>
      <c r="B98" s="246" t="s">
        <v>217</v>
      </c>
      <c r="C98" s="246"/>
      <c r="D98" s="246"/>
      <c r="E98" s="246"/>
      <c r="F98" s="246"/>
      <c r="G98" s="289">
        <v>20000</v>
      </c>
      <c r="H98" s="144"/>
    </row>
    <row r="99" spans="1:8" ht="15" x14ac:dyDescent="0.25">
      <c r="A99" s="104"/>
      <c r="B99" s="417" t="s">
        <v>355</v>
      </c>
      <c r="C99" s="408"/>
      <c r="D99" s="408"/>
      <c r="E99" s="408"/>
      <c r="F99" s="246"/>
      <c r="G99" s="289">
        <v>23622</v>
      </c>
      <c r="H99" s="144"/>
    </row>
    <row r="100" spans="1:8" ht="15" x14ac:dyDescent="0.25">
      <c r="A100" s="104"/>
      <c r="B100" s="417" t="s">
        <v>370</v>
      </c>
      <c r="C100" s="408"/>
      <c r="D100" s="408"/>
      <c r="E100" s="408"/>
      <c r="F100" s="246"/>
      <c r="G100" s="289">
        <v>6500</v>
      </c>
      <c r="H100" s="144"/>
    </row>
    <row r="101" spans="1:8" s="35" customFormat="1" ht="15" x14ac:dyDescent="0.25">
      <c r="A101" s="110" t="s">
        <v>121</v>
      </c>
      <c r="B101" s="106" t="s">
        <v>34</v>
      </c>
      <c r="C101" s="106"/>
      <c r="D101" s="106"/>
      <c r="E101" s="106"/>
      <c r="F101" s="106"/>
      <c r="G101" s="290"/>
      <c r="H101" s="129">
        <f>SUM(G94:G100)</f>
        <v>450122</v>
      </c>
    </row>
    <row r="102" spans="1:8" ht="15" x14ac:dyDescent="0.25">
      <c r="A102" s="104"/>
      <c r="B102" s="246"/>
      <c r="C102" s="246"/>
      <c r="D102" s="246"/>
      <c r="E102" s="246"/>
      <c r="F102" s="246"/>
      <c r="G102" s="289"/>
      <c r="H102" s="144"/>
    </row>
    <row r="103" spans="1:8" s="49" customFormat="1" ht="15" x14ac:dyDescent="0.25">
      <c r="A103" s="104"/>
      <c r="B103" s="418" t="s">
        <v>107</v>
      </c>
      <c r="C103" s="409"/>
      <c r="D103" s="409"/>
      <c r="E103" s="409"/>
      <c r="F103" s="106"/>
      <c r="G103" s="289">
        <v>7600000</v>
      </c>
      <c r="H103" s="129">
        <v>7600000</v>
      </c>
    </row>
    <row r="104" spans="1:8" ht="15" x14ac:dyDescent="0.25">
      <c r="A104" s="104" t="s">
        <v>138</v>
      </c>
      <c r="B104" s="246" t="s">
        <v>266</v>
      </c>
      <c r="C104" s="246"/>
      <c r="D104" s="246"/>
      <c r="E104" s="246"/>
      <c r="F104" s="246"/>
      <c r="G104" s="289">
        <v>115290</v>
      </c>
      <c r="H104" s="144"/>
    </row>
    <row r="105" spans="1:8" ht="15" x14ac:dyDescent="0.25">
      <c r="A105" s="104" t="s">
        <v>138</v>
      </c>
      <c r="B105" s="246" t="s">
        <v>267</v>
      </c>
      <c r="C105" s="246"/>
      <c r="D105" s="246"/>
      <c r="E105" s="246"/>
      <c r="F105" s="246"/>
      <c r="G105" s="289">
        <v>2052000</v>
      </c>
      <c r="H105" s="144"/>
    </row>
    <row r="106" spans="1:8" s="35" customFormat="1" ht="15" x14ac:dyDescent="0.25">
      <c r="A106" s="110"/>
      <c r="B106" s="106" t="s">
        <v>268</v>
      </c>
      <c r="C106" s="106"/>
      <c r="D106" s="106"/>
      <c r="E106" s="106"/>
      <c r="F106" s="106"/>
      <c r="G106" s="290"/>
      <c r="H106" s="129">
        <f>SUM(G104:G106)</f>
        <v>2167290</v>
      </c>
    </row>
    <row r="107" spans="1:8" s="1" customFormat="1" ht="15" x14ac:dyDescent="0.25">
      <c r="A107" s="110" t="s">
        <v>121</v>
      </c>
      <c r="B107" s="106" t="s">
        <v>269</v>
      </c>
      <c r="C107" s="106"/>
      <c r="D107" s="106"/>
      <c r="E107" s="106"/>
      <c r="F107" s="106"/>
      <c r="G107" s="290"/>
      <c r="H107" s="135">
        <f>SUM(H101:H106)</f>
        <v>10217412</v>
      </c>
    </row>
    <row r="108" spans="1:8" ht="15" x14ac:dyDescent="0.25">
      <c r="A108" s="104"/>
      <c r="B108" s="457"/>
      <c r="C108" s="445"/>
      <c r="D108" s="445"/>
      <c r="E108" s="445"/>
      <c r="F108" s="246"/>
      <c r="G108" s="289"/>
      <c r="H108" s="144"/>
    </row>
    <row r="109" spans="1:8" ht="15" x14ac:dyDescent="0.25">
      <c r="A109" s="104"/>
      <c r="B109" s="418" t="s">
        <v>270</v>
      </c>
      <c r="C109" s="409"/>
      <c r="D109" s="409"/>
      <c r="E109" s="409"/>
      <c r="F109" s="246"/>
      <c r="G109" s="289"/>
      <c r="H109" s="144"/>
    </row>
    <row r="110" spans="1:8" ht="15" x14ac:dyDescent="0.25">
      <c r="A110" s="104"/>
      <c r="B110" s="417" t="s">
        <v>369</v>
      </c>
      <c r="C110" s="408"/>
      <c r="D110" s="408"/>
      <c r="E110" s="408"/>
      <c r="F110" s="246"/>
      <c r="G110" s="289">
        <v>250000</v>
      </c>
      <c r="H110" s="144"/>
    </row>
    <row r="111" spans="1:8" ht="15" x14ac:dyDescent="0.25">
      <c r="A111" s="104"/>
      <c r="B111" s="405" t="s">
        <v>371</v>
      </c>
      <c r="C111" s="406"/>
      <c r="D111" s="406"/>
      <c r="E111" s="406"/>
      <c r="F111" s="246"/>
      <c r="G111" s="289">
        <v>1315000</v>
      </c>
      <c r="H111" s="144"/>
    </row>
    <row r="112" spans="1:8" ht="15" x14ac:dyDescent="0.25">
      <c r="A112" s="104"/>
      <c r="B112" s="405" t="s">
        <v>372</v>
      </c>
      <c r="C112" s="406"/>
      <c r="D112" s="406"/>
      <c r="E112" s="406"/>
      <c r="F112" s="246"/>
      <c r="G112" s="289">
        <v>361800</v>
      </c>
      <c r="H112" s="144"/>
    </row>
    <row r="113" spans="1:9" ht="15" x14ac:dyDescent="0.25">
      <c r="A113" s="104"/>
      <c r="B113" s="477" t="s">
        <v>350</v>
      </c>
      <c r="C113" s="406"/>
      <c r="D113" s="406"/>
      <c r="E113" s="406"/>
      <c r="F113" s="246"/>
      <c r="G113" s="289"/>
      <c r="H113" s="129">
        <f>SUM(G111:G113)</f>
        <v>1676800</v>
      </c>
    </row>
    <row r="114" spans="1:9" ht="15" x14ac:dyDescent="0.25">
      <c r="A114" s="104"/>
      <c r="B114" s="245"/>
      <c r="C114" s="246"/>
      <c r="D114" s="246"/>
      <c r="E114" s="246"/>
      <c r="F114" s="246"/>
      <c r="G114" s="289"/>
      <c r="H114" s="144"/>
    </row>
    <row r="115" spans="1:9" s="1" customFormat="1" ht="15" x14ac:dyDescent="0.25">
      <c r="A115" s="110" t="s">
        <v>331</v>
      </c>
      <c r="B115" s="434" t="s">
        <v>48</v>
      </c>
      <c r="C115" s="421"/>
      <c r="D115" s="421"/>
      <c r="E115" s="421"/>
      <c r="F115" s="106"/>
      <c r="G115" s="290"/>
      <c r="H115" s="135">
        <f>H91+H107+H113</f>
        <v>15409914</v>
      </c>
    </row>
    <row r="116" spans="1:9" s="35" customFormat="1" ht="15" x14ac:dyDescent="0.25">
      <c r="A116" s="110"/>
      <c r="B116" s="106"/>
      <c r="C116" s="106"/>
      <c r="D116" s="106"/>
      <c r="E116" s="106"/>
      <c r="F116" s="106"/>
      <c r="G116" s="293"/>
      <c r="H116" s="129"/>
    </row>
    <row r="117" spans="1:9" ht="15" x14ac:dyDescent="0.25">
      <c r="A117" s="104"/>
      <c r="B117" s="434" t="s">
        <v>22</v>
      </c>
      <c r="C117" s="421"/>
      <c r="D117" s="421"/>
      <c r="E117" s="421"/>
      <c r="F117" s="246"/>
      <c r="G117" s="289"/>
      <c r="H117" s="144"/>
    </row>
    <row r="118" spans="1:9" ht="15" x14ac:dyDescent="0.25">
      <c r="A118" s="104" t="s">
        <v>128</v>
      </c>
      <c r="B118" s="246" t="s">
        <v>289</v>
      </c>
      <c r="C118" s="246"/>
      <c r="D118" s="246"/>
      <c r="E118" s="246"/>
      <c r="F118" s="246"/>
      <c r="G118" s="289">
        <v>4015000</v>
      </c>
      <c r="H118" s="144"/>
    </row>
    <row r="119" spans="1:9" ht="15" x14ac:dyDescent="0.25">
      <c r="A119" s="104" t="s">
        <v>182</v>
      </c>
      <c r="B119" s="246" t="s">
        <v>3</v>
      </c>
      <c r="C119" s="246"/>
      <c r="D119" s="246"/>
      <c r="E119" s="246"/>
      <c r="F119" s="246"/>
      <c r="G119" s="289">
        <v>1084050</v>
      </c>
      <c r="H119" s="144"/>
    </row>
    <row r="120" spans="1:9" ht="15" x14ac:dyDescent="0.25">
      <c r="A120" s="104" t="s">
        <v>271</v>
      </c>
      <c r="B120" s="246" t="s">
        <v>272</v>
      </c>
      <c r="C120" s="246"/>
      <c r="D120" s="246"/>
      <c r="E120" s="246"/>
      <c r="F120" s="246"/>
      <c r="G120" s="289">
        <v>1300000</v>
      </c>
      <c r="H120" s="144"/>
    </row>
    <row r="121" spans="1:9" s="76" customFormat="1" ht="15" x14ac:dyDescent="0.25">
      <c r="A121" s="110" t="s">
        <v>140</v>
      </c>
      <c r="B121" s="434" t="s">
        <v>170</v>
      </c>
      <c r="C121" s="421"/>
      <c r="D121" s="421"/>
      <c r="E121" s="421"/>
      <c r="F121" s="190"/>
      <c r="G121" s="294"/>
      <c r="H121" s="295">
        <f>G118+G119+G120</f>
        <v>6399050</v>
      </c>
    </row>
    <row r="122" spans="1:9" thickBot="1" x14ac:dyDescent="0.3">
      <c r="A122" s="104"/>
      <c r="B122" s="246"/>
      <c r="C122" s="246"/>
      <c r="D122" s="246"/>
      <c r="E122" s="246"/>
      <c r="F122" s="246"/>
      <c r="G122" s="289"/>
      <c r="H122" s="144"/>
    </row>
    <row r="123" spans="1:9" thickBot="1" x14ac:dyDescent="0.3">
      <c r="A123" s="419" t="s">
        <v>171</v>
      </c>
      <c r="B123" s="414"/>
      <c r="C123" s="414"/>
      <c r="D123" s="414"/>
      <c r="E123" s="414"/>
      <c r="F123" s="414"/>
      <c r="G123" s="414"/>
      <c r="H123" s="416"/>
    </row>
    <row r="124" spans="1:9" ht="15" x14ac:dyDescent="0.25">
      <c r="A124" s="104"/>
      <c r="B124" s="411" t="s">
        <v>7</v>
      </c>
      <c r="C124" s="412"/>
      <c r="D124" s="412"/>
      <c r="E124" s="412"/>
      <c r="F124" s="246"/>
      <c r="G124" s="289"/>
      <c r="H124" s="144"/>
    </row>
    <row r="125" spans="1:9" ht="15" x14ac:dyDescent="0.25">
      <c r="A125" s="278"/>
      <c r="B125" s="106" t="s">
        <v>1</v>
      </c>
      <c r="C125" s="106"/>
      <c r="D125" s="246"/>
      <c r="E125" s="246"/>
      <c r="F125" s="246"/>
      <c r="G125" s="289"/>
      <c r="H125" s="144"/>
      <c r="I125" s="3"/>
    </row>
    <row r="126" spans="1:9" ht="15" x14ac:dyDescent="0.25">
      <c r="A126" s="104" t="s">
        <v>118</v>
      </c>
      <c r="B126" s="417" t="s">
        <v>461</v>
      </c>
      <c r="C126" s="408"/>
      <c r="D126" s="408"/>
      <c r="E126" s="246"/>
      <c r="F126" s="246"/>
      <c r="G126" s="289">
        <v>5093200</v>
      </c>
      <c r="H126" s="144"/>
      <c r="I126" s="3"/>
    </row>
    <row r="127" spans="1:9" ht="15" x14ac:dyDescent="0.25">
      <c r="A127" s="278"/>
      <c r="B127" s="417" t="s">
        <v>460</v>
      </c>
      <c r="C127" s="408"/>
      <c r="D127" s="408"/>
      <c r="E127" s="246"/>
      <c r="F127" s="246"/>
      <c r="G127" s="289">
        <v>1185708</v>
      </c>
      <c r="H127" s="144"/>
      <c r="I127" s="3"/>
    </row>
    <row r="128" spans="1:9" ht="15" x14ac:dyDescent="0.25">
      <c r="A128" s="278"/>
      <c r="B128" s="246" t="s">
        <v>337</v>
      </c>
      <c r="C128" s="246"/>
      <c r="D128" s="246"/>
      <c r="E128" s="246"/>
      <c r="F128" s="246"/>
      <c r="G128" s="289">
        <v>600000</v>
      </c>
      <c r="H128" s="144"/>
      <c r="I128" s="3"/>
    </row>
    <row r="129" spans="1:9" ht="15" x14ac:dyDescent="0.25">
      <c r="A129" s="278"/>
      <c r="B129" s="246" t="s">
        <v>403</v>
      </c>
      <c r="C129" s="246"/>
      <c r="D129" s="131"/>
      <c r="E129" s="131"/>
      <c r="F129" s="131"/>
      <c r="G129" s="289">
        <v>200000</v>
      </c>
      <c r="H129" s="144"/>
      <c r="I129" s="3"/>
    </row>
    <row r="130" spans="1:9" s="49" customFormat="1" ht="15" x14ac:dyDescent="0.25">
      <c r="A130" s="110" t="s">
        <v>117</v>
      </c>
      <c r="B130" s="106" t="s">
        <v>24</v>
      </c>
      <c r="C130" s="106"/>
      <c r="D130" s="106"/>
      <c r="E130" s="106"/>
      <c r="F130" s="106"/>
      <c r="G130" s="290"/>
      <c r="H130" s="135">
        <f>G126+G127+G128+G129</f>
        <v>7078908</v>
      </c>
    </row>
    <row r="131" spans="1:9" ht="15" x14ac:dyDescent="0.25">
      <c r="A131" s="104"/>
      <c r="B131" s="246"/>
      <c r="C131" s="246"/>
      <c r="D131" s="246"/>
      <c r="E131" s="246"/>
      <c r="F131" s="246"/>
      <c r="G131" s="289"/>
      <c r="H131" s="144"/>
    </row>
    <row r="132" spans="1:9" ht="15" x14ac:dyDescent="0.25">
      <c r="A132" s="104" t="s">
        <v>119</v>
      </c>
      <c r="B132" s="418" t="s">
        <v>172</v>
      </c>
      <c r="C132" s="409"/>
      <c r="D132" s="409"/>
      <c r="E132" s="246"/>
      <c r="F132" s="246"/>
      <c r="G132" s="289"/>
      <c r="H132" s="144"/>
    </row>
    <row r="133" spans="1:9" ht="15" x14ac:dyDescent="0.25">
      <c r="A133" s="104"/>
      <c r="B133" s="417" t="s">
        <v>454</v>
      </c>
      <c r="C133" s="408"/>
      <c r="D133" s="408"/>
      <c r="E133" s="408"/>
      <c r="F133" s="246"/>
      <c r="G133" s="289">
        <v>1205209</v>
      </c>
      <c r="H133" s="144"/>
    </row>
    <row r="134" spans="1:9" ht="15" x14ac:dyDescent="0.25">
      <c r="A134" s="104"/>
      <c r="B134" s="405" t="s">
        <v>459</v>
      </c>
      <c r="C134" s="406"/>
      <c r="D134" s="406"/>
      <c r="E134" s="406"/>
      <c r="F134" s="131"/>
      <c r="G134" s="289">
        <v>68440</v>
      </c>
      <c r="H134" s="144"/>
    </row>
    <row r="135" spans="1:9" ht="15" x14ac:dyDescent="0.25">
      <c r="A135" s="110" t="s">
        <v>119</v>
      </c>
      <c r="B135" s="106" t="s">
        <v>259</v>
      </c>
      <c r="C135" s="106"/>
      <c r="D135" s="106"/>
      <c r="E135" s="106"/>
      <c r="F135" s="106"/>
      <c r="G135" s="290"/>
      <c r="H135" s="129">
        <f>G133+G134</f>
        <v>1273649</v>
      </c>
    </row>
    <row r="136" spans="1:9" ht="15" x14ac:dyDescent="0.25">
      <c r="A136" s="104"/>
      <c r="B136" s="418" t="s">
        <v>353</v>
      </c>
      <c r="C136" s="409"/>
      <c r="D136" s="409"/>
      <c r="E136" s="409"/>
      <c r="F136" s="478"/>
      <c r="G136" s="290"/>
      <c r="H136" s="129">
        <f>H130+H135</f>
        <v>8352557</v>
      </c>
    </row>
    <row r="137" spans="1:9" ht="15" x14ac:dyDescent="0.25">
      <c r="A137" s="104"/>
      <c r="B137" s="246"/>
      <c r="C137" s="246"/>
      <c r="D137" s="246"/>
      <c r="E137" s="246"/>
      <c r="F137" s="246"/>
      <c r="G137" s="289"/>
      <c r="H137" s="144"/>
    </row>
    <row r="138" spans="1:9" ht="15" x14ac:dyDescent="0.25">
      <c r="A138" s="104"/>
      <c r="B138" s="106" t="s">
        <v>173</v>
      </c>
      <c r="C138" s="106"/>
      <c r="D138" s="246"/>
      <c r="E138" s="246"/>
      <c r="F138" s="246"/>
      <c r="G138" s="289"/>
      <c r="H138" s="144"/>
    </row>
    <row r="139" spans="1:9" ht="15" x14ac:dyDescent="0.25">
      <c r="A139" s="104" t="s">
        <v>124</v>
      </c>
      <c r="B139" s="246" t="s">
        <v>273</v>
      </c>
      <c r="C139" s="246"/>
      <c r="D139" s="246" t="s">
        <v>290</v>
      </c>
      <c r="E139" s="246"/>
      <c r="F139" s="246"/>
      <c r="G139" s="289">
        <v>13000</v>
      </c>
      <c r="H139" s="144"/>
    </row>
    <row r="140" spans="1:9" ht="15" x14ac:dyDescent="0.25">
      <c r="A140" s="104" t="s">
        <v>133</v>
      </c>
      <c r="B140" s="246" t="s">
        <v>174</v>
      </c>
      <c r="C140" s="246"/>
      <c r="D140" s="246"/>
      <c r="E140" s="246"/>
      <c r="F140" s="246"/>
      <c r="G140" s="289">
        <v>10000</v>
      </c>
      <c r="H140" s="144"/>
    </row>
    <row r="141" spans="1:9" ht="15" x14ac:dyDescent="0.25">
      <c r="A141" s="104" t="s">
        <v>133</v>
      </c>
      <c r="B141" s="246" t="s">
        <v>11</v>
      </c>
      <c r="C141" s="246"/>
      <c r="D141" s="246"/>
      <c r="E141" s="246"/>
      <c r="F141" s="246"/>
      <c r="G141" s="289">
        <v>60000</v>
      </c>
      <c r="H141" s="144"/>
    </row>
    <row r="142" spans="1:9" ht="15" x14ac:dyDescent="0.25">
      <c r="A142" s="104" t="s">
        <v>133</v>
      </c>
      <c r="B142" s="246" t="s">
        <v>110</v>
      </c>
      <c r="C142" s="246"/>
      <c r="D142" s="246" t="s">
        <v>356</v>
      </c>
      <c r="E142" s="246"/>
      <c r="F142" s="246"/>
      <c r="G142" s="289">
        <v>24000</v>
      </c>
      <c r="H142" s="144"/>
    </row>
    <row r="143" spans="1:9" ht="15" x14ac:dyDescent="0.25">
      <c r="A143" s="104"/>
      <c r="B143" s="417" t="s">
        <v>357</v>
      </c>
      <c r="C143" s="408"/>
      <c r="D143" s="408"/>
      <c r="E143" s="408"/>
      <c r="F143" s="246"/>
      <c r="G143" s="289">
        <v>48000</v>
      </c>
      <c r="H143" s="144"/>
    </row>
    <row r="144" spans="1:9" ht="15" x14ac:dyDescent="0.25">
      <c r="A144" s="104" t="s">
        <v>122</v>
      </c>
      <c r="B144" s="259" t="s">
        <v>274</v>
      </c>
      <c r="C144" s="259"/>
      <c r="D144" s="259"/>
      <c r="E144" s="246"/>
      <c r="F144" s="246"/>
      <c r="G144" s="289">
        <v>47277</v>
      </c>
      <c r="H144" s="144"/>
    </row>
    <row r="145" spans="1:8" ht="15" x14ac:dyDescent="0.25">
      <c r="A145" s="104" t="s">
        <v>122</v>
      </c>
      <c r="B145" s="417" t="s">
        <v>479</v>
      </c>
      <c r="C145" s="408"/>
      <c r="D145" s="408"/>
      <c r="E145" s="246"/>
      <c r="F145" s="246"/>
      <c r="G145" s="289">
        <v>50000</v>
      </c>
      <c r="H145" s="144"/>
    </row>
    <row r="146" spans="1:8" ht="15" x14ac:dyDescent="0.25">
      <c r="A146" s="104" t="s">
        <v>122</v>
      </c>
      <c r="B146" s="417" t="s">
        <v>396</v>
      </c>
      <c r="C146" s="408"/>
      <c r="D146" s="408"/>
      <c r="E146" s="408"/>
      <c r="F146" s="246"/>
      <c r="G146" s="289">
        <v>90000</v>
      </c>
      <c r="H146" s="144"/>
    </row>
    <row r="147" spans="1:8" ht="15" x14ac:dyDescent="0.25">
      <c r="A147" s="104"/>
      <c r="B147" s="405" t="s">
        <v>276</v>
      </c>
      <c r="C147" s="406"/>
      <c r="D147" s="406"/>
      <c r="E147" s="406"/>
      <c r="F147" s="246"/>
      <c r="G147" s="289">
        <v>60000</v>
      </c>
      <c r="H147" s="144"/>
    </row>
    <row r="148" spans="1:8" ht="15" x14ac:dyDescent="0.25">
      <c r="A148" s="104"/>
      <c r="B148" s="405" t="s">
        <v>277</v>
      </c>
      <c r="C148" s="406"/>
      <c r="D148" s="406"/>
      <c r="E148" s="406"/>
      <c r="F148" s="246"/>
      <c r="G148" s="289">
        <v>50000</v>
      </c>
      <c r="H148" s="144"/>
    </row>
    <row r="149" spans="1:8" ht="15" x14ac:dyDescent="0.25">
      <c r="A149" s="104"/>
      <c r="B149" s="405" t="s">
        <v>42</v>
      </c>
      <c r="C149" s="406"/>
      <c r="D149" s="406"/>
      <c r="E149" s="406"/>
      <c r="F149" s="246"/>
      <c r="G149" s="289">
        <v>40000</v>
      </c>
      <c r="H149" s="144"/>
    </row>
    <row r="150" spans="1:8" ht="15" x14ac:dyDescent="0.25">
      <c r="A150" s="104"/>
      <c r="B150" s="417" t="s">
        <v>373</v>
      </c>
      <c r="C150" s="408"/>
      <c r="D150" s="408"/>
      <c r="E150" s="408"/>
      <c r="F150" s="246"/>
      <c r="G150" s="289">
        <v>50000</v>
      </c>
      <c r="H150" s="144"/>
    </row>
    <row r="151" spans="1:8" ht="15" x14ac:dyDescent="0.25">
      <c r="A151" s="104"/>
      <c r="B151" s="246" t="s">
        <v>217</v>
      </c>
      <c r="C151" s="246"/>
      <c r="D151" s="246"/>
      <c r="E151" s="246"/>
      <c r="F151" s="246"/>
      <c r="G151" s="289">
        <v>100000</v>
      </c>
      <c r="H151" s="144"/>
    </row>
    <row r="152" spans="1:8" s="49" customFormat="1" ht="15" x14ac:dyDescent="0.25">
      <c r="A152" s="110" t="s">
        <v>121</v>
      </c>
      <c r="B152" s="106" t="s">
        <v>4</v>
      </c>
      <c r="C152" s="106"/>
      <c r="D152" s="106"/>
      <c r="E152" s="106"/>
      <c r="F152" s="106"/>
      <c r="G152" s="290"/>
      <c r="H152" s="135">
        <f>SUM(G139:G151)</f>
        <v>642277</v>
      </c>
    </row>
    <row r="153" spans="1:8" ht="15" x14ac:dyDescent="0.25">
      <c r="A153" s="104"/>
      <c r="B153" s="246"/>
      <c r="C153" s="246"/>
      <c r="D153" s="246"/>
      <c r="E153" s="246"/>
      <c r="F153" s="246"/>
      <c r="G153" s="289"/>
      <c r="H153" s="144"/>
    </row>
    <row r="154" spans="1:8" ht="15" x14ac:dyDescent="0.25">
      <c r="A154" s="104"/>
      <c r="B154" s="106" t="s">
        <v>12</v>
      </c>
      <c r="C154" s="106"/>
      <c r="D154" s="246"/>
      <c r="E154" s="246"/>
      <c r="F154" s="246"/>
      <c r="G154" s="289"/>
      <c r="H154" s="144"/>
    </row>
    <row r="155" spans="1:8" ht="15" x14ac:dyDescent="0.25">
      <c r="A155" s="104" t="s">
        <v>123</v>
      </c>
      <c r="B155" s="246" t="s">
        <v>278</v>
      </c>
      <c r="C155" s="246"/>
      <c r="D155" s="246"/>
      <c r="E155" s="246"/>
      <c r="F155" s="246"/>
      <c r="G155" s="289">
        <v>120000</v>
      </c>
      <c r="H155" s="144"/>
    </row>
    <row r="156" spans="1:8" ht="15" x14ac:dyDescent="0.25">
      <c r="A156" s="104" t="s">
        <v>125</v>
      </c>
      <c r="B156" s="246" t="s">
        <v>175</v>
      </c>
      <c r="C156" s="246"/>
      <c r="D156" s="246"/>
      <c r="E156" s="246"/>
      <c r="F156" s="246"/>
      <c r="G156" s="289">
        <v>650000</v>
      </c>
      <c r="H156" s="144"/>
    </row>
    <row r="157" spans="1:8" ht="15" x14ac:dyDescent="0.25">
      <c r="A157" s="104" t="s">
        <v>125</v>
      </c>
      <c r="B157" s="246" t="s">
        <v>176</v>
      </c>
      <c r="C157" s="246"/>
      <c r="D157" s="246"/>
      <c r="E157" s="246"/>
      <c r="F157" s="246"/>
      <c r="G157" s="289">
        <v>40000</v>
      </c>
      <c r="H157" s="144"/>
    </row>
    <row r="158" spans="1:8" ht="15" x14ac:dyDescent="0.25">
      <c r="A158" s="104" t="s">
        <v>125</v>
      </c>
      <c r="B158" s="246" t="s">
        <v>177</v>
      </c>
      <c r="C158" s="246"/>
      <c r="D158" s="246"/>
      <c r="E158" s="246"/>
      <c r="F158" s="246"/>
      <c r="G158" s="289">
        <v>80000</v>
      </c>
      <c r="H158" s="144"/>
    </row>
    <row r="159" spans="1:8" ht="15" x14ac:dyDescent="0.25">
      <c r="A159" s="104" t="s">
        <v>135</v>
      </c>
      <c r="B159" s="246" t="s">
        <v>279</v>
      </c>
      <c r="C159" s="246"/>
      <c r="D159" s="246"/>
      <c r="E159" s="246"/>
      <c r="F159" s="246"/>
      <c r="G159" s="289">
        <v>200000</v>
      </c>
      <c r="H159" s="144"/>
    </row>
    <row r="160" spans="1:8" ht="15" x14ac:dyDescent="0.25">
      <c r="A160" s="104" t="s">
        <v>124</v>
      </c>
      <c r="B160" s="246" t="s">
        <v>280</v>
      </c>
      <c r="C160" s="246"/>
      <c r="D160" s="246"/>
      <c r="E160" s="246"/>
      <c r="F160" s="246"/>
      <c r="G160" s="289">
        <v>30000</v>
      </c>
      <c r="H160" s="144"/>
    </row>
    <row r="161" spans="1:8" ht="15" x14ac:dyDescent="0.25">
      <c r="A161" s="104" t="s">
        <v>124</v>
      </c>
      <c r="B161" s="246" t="s">
        <v>15</v>
      </c>
      <c r="C161" s="246"/>
      <c r="D161" s="246"/>
      <c r="E161" s="246"/>
      <c r="F161" s="246"/>
      <c r="G161" s="289">
        <v>10000</v>
      </c>
      <c r="H161" s="144"/>
    </row>
    <row r="162" spans="1:8" ht="15" x14ac:dyDescent="0.25">
      <c r="A162" s="104" t="s">
        <v>134</v>
      </c>
      <c r="B162" s="246" t="s">
        <v>178</v>
      </c>
      <c r="C162" s="246"/>
      <c r="D162" s="246"/>
      <c r="E162" s="246"/>
      <c r="F162" s="246"/>
      <c r="G162" s="289">
        <v>150000</v>
      </c>
      <c r="H162" s="144"/>
    </row>
    <row r="163" spans="1:8" ht="15" x14ac:dyDescent="0.25">
      <c r="A163" s="110"/>
      <c r="B163" s="106" t="s">
        <v>32</v>
      </c>
      <c r="C163" s="106"/>
      <c r="D163" s="106"/>
      <c r="E163" s="106"/>
      <c r="F163" s="106"/>
      <c r="G163" s="290"/>
      <c r="H163" s="135">
        <f>SUM(G155:G162)</f>
        <v>1280000</v>
      </c>
    </row>
    <row r="164" spans="1:8" ht="22.5" customHeight="1" x14ac:dyDescent="0.25">
      <c r="A164" s="104" t="s">
        <v>138</v>
      </c>
      <c r="B164" s="246" t="s">
        <v>281</v>
      </c>
      <c r="C164" s="246"/>
      <c r="D164" s="246"/>
      <c r="E164" s="246"/>
      <c r="F164" s="246"/>
      <c r="G164" s="289"/>
      <c r="H164" s="144">
        <v>491940</v>
      </c>
    </row>
    <row r="165" spans="1:8" ht="15" x14ac:dyDescent="0.25">
      <c r="A165" s="104"/>
      <c r="B165" s="246"/>
      <c r="C165" s="246"/>
      <c r="D165" s="246"/>
      <c r="E165" s="246"/>
      <c r="F165" s="246"/>
      <c r="G165" s="289"/>
      <c r="H165" s="144"/>
    </row>
    <row r="166" spans="1:8" ht="15" x14ac:dyDescent="0.25">
      <c r="A166" s="110" t="s">
        <v>121</v>
      </c>
      <c r="B166" s="106" t="s">
        <v>166</v>
      </c>
      <c r="C166" s="106"/>
      <c r="D166" s="106"/>
      <c r="E166" s="106"/>
      <c r="F166" s="106"/>
      <c r="G166" s="290"/>
      <c r="H166" s="129">
        <f>H152+H163+H164</f>
        <v>2414217</v>
      </c>
    </row>
    <row r="167" spans="1:8" ht="15" x14ac:dyDescent="0.25">
      <c r="A167" s="104"/>
      <c r="B167" s="246"/>
      <c r="C167" s="246"/>
      <c r="D167" s="246"/>
      <c r="E167" s="246"/>
      <c r="F167" s="246"/>
      <c r="G167" s="289"/>
      <c r="H167" s="144"/>
    </row>
    <row r="168" spans="1:8" s="1" customFormat="1" thickBot="1" x14ac:dyDescent="0.3">
      <c r="A168" s="146" t="s">
        <v>331</v>
      </c>
      <c r="B168" s="413" t="s">
        <v>48</v>
      </c>
      <c r="C168" s="415"/>
      <c r="D168" s="415"/>
      <c r="E168" s="415"/>
      <c r="F168" s="202"/>
      <c r="G168" s="291"/>
      <c r="H168" s="129">
        <f>H136+H166</f>
        <v>10766774</v>
      </c>
    </row>
    <row r="169" spans="1:8" thickBot="1" x14ac:dyDescent="0.3">
      <c r="A169" s="419" t="s">
        <v>179</v>
      </c>
      <c r="B169" s="414"/>
      <c r="C169" s="414"/>
      <c r="D169" s="414"/>
      <c r="E169" s="414"/>
      <c r="F169" s="414"/>
      <c r="G169" s="414"/>
      <c r="H169" s="416"/>
    </row>
    <row r="170" spans="1:8" ht="15" x14ac:dyDescent="0.25">
      <c r="A170" s="104"/>
      <c r="B170" s="411" t="s">
        <v>7</v>
      </c>
      <c r="C170" s="412"/>
      <c r="D170" s="412"/>
      <c r="E170" s="412"/>
      <c r="F170" s="246"/>
      <c r="G170" s="289"/>
      <c r="H170" s="144"/>
    </row>
    <row r="171" spans="1:8" ht="15" x14ac:dyDescent="0.25">
      <c r="A171" s="104"/>
      <c r="B171" s="418" t="s">
        <v>1</v>
      </c>
      <c r="C171" s="409"/>
      <c r="D171" s="409"/>
      <c r="E171" s="246"/>
      <c r="F171" s="246"/>
      <c r="G171" s="289"/>
      <c r="H171" s="144"/>
    </row>
    <row r="172" spans="1:8" ht="15" x14ac:dyDescent="0.25">
      <c r="A172" s="104" t="s">
        <v>118</v>
      </c>
      <c r="B172" s="417" t="s">
        <v>515</v>
      </c>
      <c r="C172" s="408"/>
      <c r="D172" s="408"/>
      <c r="E172" s="246"/>
      <c r="F172" s="246"/>
      <c r="G172" s="289">
        <v>6278004</v>
      </c>
      <c r="H172" s="144"/>
    </row>
    <row r="173" spans="1:8" ht="15" x14ac:dyDescent="0.25">
      <c r="A173" s="104"/>
      <c r="B173" s="417" t="s">
        <v>480</v>
      </c>
      <c r="C173" s="408"/>
      <c r="D173" s="408"/>
      <c r="E173" s="408"/>
      <c r="F173" s="246"/>
      <c r="G173" s="289">
        <v>1257055</v>
      </c>
      <c r="H173" s="144"/>
    </row>
    <row r="174" spans="1:8" ht="15" x14ac:dyDescent="0.25">
      <c r="A174" s="104"/>
      <c r="B174" s="234" t="s">
        <v>400</v>
      </c>
      <c r="C174" s="234"/>
      <c r="D174" s="234"/>
      <c r="E174" s="234"/>
      <c r="F174" s="246"/>
      <c r="G174" s="289">
        <v>200000</v>
      </c>
      <c r="H174" s="144"/>
    </row>
    <row r="175" spans="1:8" s="49" customFormat="1" ht="15" x14ac:dyDescent="0.25">
      <c r="A175" s="110" t="s">
        <v>117</v>
      </c>
      <c r="B175" s="106" t="s">
        <v>24</v>
      </c>
      <c r="C175" s="106"/>
      <c r="D175" s="106"/>
      <c r="E175" s="106"/>
      <c r="F175" s="106"/>
      <c r="G175" s="290"/>
      <c r="H175" s="135">
        <f>G171+G172+G173+G174</f>
        <v>7735059</v>
      </c>
    </row>
    <row r="176" spans="1:8" ht="15" x14ac:dyDescent="0.25">
      <c r="A176" s="104"/>
      <c r="B176" s="246"/>
      <c r="C176" s="246"/>
      <c r="D176" s="246"/>
      <c r="E176" s="246"/>
      <c r="F176" s="246"/>
      <c r="G176" s="289"/>
      <c r="H176" s="144"/>
    </row>
    <row r="177" spans="1:8" ht="15" x14ac:dyDescent="0.25">
      <c r="A177" s="104" t="s">
        <v>119</v>
      </c>
      <c r="B177" s="418" t="s">
        <v>172</v>
      </c>
      <c r="C177" s="409"/>
      <c r="D177" s="409"/>
      <c r="E177" s="409"/>
      <c r="F177" s="246"/>
      <c r="G177" s="289"/>
      <c r="H177" s="144"/>
    </row>
    <row r="178" spans="1:8" ht="15" x14ac:dyDescent="0.25">
      <c r="A178" s="104"/>
      <c r="B178" s="417" t="s">
        <v>454</v>
      </c>
      <c r="C178" s="408"/>
      <c r="D178" s="408"/>
      <c r="E178" s="408"/>
      <c r="F178" s="246"/>
      <c r="G178" s="289">
        <v>1320035</v>
      </c>
      <c r="H178" s="144"/>
    </row>
    <row r="179" spans="1:8" s="40" customFormat="1" ht="15" x14ac:dyDescent="0.25">
      <c r="A179" s="279"/>
      <c r="B179" s="405" t="s">
        <v>401</v>
      </c>
      <c r="C179" s="406"/>
      <c r="D179" s="406"/>
      <c r="E179" s="406"/>
      <c r="F179" s="131"/>
      <c r="G179" s="289">
        <v>68440</v>
      </c>
      <c r="H179" s="296"/>
    </row>
    <row r="180" spans="1:8" s="49" customFormat="1" ht="15" x14ac:dyDescent="0.25">
      <c r="A180" s="110" t="s">
        <v>119</v>
      </c>
      <c r="B180" s="106" t="s">
        <v>282</v>
      </c>
      <c r="C180" s="106"/>
      <c r="D180" s="106"/>
      <c r="E180" s="106"/>
      <c r="F180" s="106"/>
      <c r="G180" s="290"/>
      <c r="H180" s="135">
        <f>G177+G178+G179</f>
        <v>1388475</v>
      </c>
    </row>
    <row r="181" spans="1:8" ht="15" x14ac:dyDescent="0.25">
      <c r="A181" s="110" t="s">
        <v>144</v>
      </c>
      <c r="B181" s="418" t="s">
        <v>353</v>
      </c>
      <c r="C181" s="409"/>
      <c r="D181" s="409"/>
      <c r="E181" s="409"/>
      <c r="F181" s="106"/>
      <c r="G181" s="290"/>
      <c r="H181" s="129">
        <f>H175+H180</f>
        <v>9123534</v>
      </c>
    </row>
    <row r="182" spans="1:8" ht="15" x14ac:dyDescent="0.25">
      <c r="A182" s="104"/>
      <c r="B182" s="246"/>
      <c r="C182" s="246"/>
      <c r="D182" s="246"/>
      <c r="E182" s="246"/>
      <c r="F182" s="246"/>
      <c r="G182" s="289"/>
      <c r="H182" s="144"/>
    </row>
    <row r="183" spans="1:8" ht="15" x14ac:dyDescent="0.25">
      <c r="A183" s="104"/>
      <c r="B183" s="106" t="s">
        <v>173</v>
      </c>
      <c r="C183" s="106"/>
      <c r="D183" s="246"/>
      <c r="E183" s="246"/>
      <c r="F183" s="246"/>
      <c r="G183" s="289"/>
      <c r="H183" s="144"/>
    </row>
    <row r="184" spans="1:8" ht="15" x14ac:dyDescent="0.25">
      <c r="A184" s="104" t="s">
        <v>122</v>
      </c>
      <c r="B184" s="246" t="s">
        <v>283</v>
      </c>
      <c r="C184" s="246"/>
      <c r="D184" s="246"/>
      <c r="E184" s="246"/>
      <c r="F184" s="246"/>
      <c r="G184" s="289">
        <v>47244</v>
      </c>
      <c r="H184" s="144"/>
    </row>
    <row r="185" spans="1:8" ht="15" x14ac:dyDescent="0.25">
      <c r="A185" s="104"/>
      <c r="B185" s="246" t="s">
        <v>364</v>
      </c>
      <c r="C185" s="246"/>
      <c r="D185" s="246"/>
      <c r="E185" s="246"/>
      <c r="F185" s="246"/>
      <c r="G185" s="289"/>
      <c r="H185" s="144"/>
    </row>
    <row r="186" spans="1:8" ht="15" x14ac:dyDescent="0.25">
      <c r="A186" s="104"/>
      <c r="B186" s="246" t="s">
        <v>275</v>
      </c>
      <c r="C186" s="246"/>
      <c r="D186" s="246"/>
      <c r="E186" s="246"/>
      <c r="F186" s="246"/>
      <c r="G186" s="289">
        <v>75000</v>
      </c>
      <c r="H186" s="144"/>
    </row>
    <row r="187" spans="1:8" ht="15" x14ac:dyDescent="0.25">
      <c r="A187" s="104" t="s">
        <v>124</v>
      </c>
      <c r="B187" s="246" t="s">
        <v>284</v>
      </c>
      <c r="C187" s="246"/>
      <c r="D187" s="246"/>
      <c r="E187" s="246"/>
      <c r="F187" s="246"/>
      <c r="G187" s="289">
        <v>13000</v>
      </c>
      <c r="H187" s="144"/>
    </row>
    <row r="188" spans="1:8" ht="15" x14ac:dyDescent="0.25">
      <c r="A188" s="104"/>
      <c r="B188" s="246" t="s">
        <v>285</v>
      </c>
      <c r="C188" s="246"/>
      <c r="D188" s="246"/>
      <c r="E188" s="246"/>
      <c r="F188" s="246"/>
      <c r="G188" s="289">
        <v>125000</v>
      </c>
      <c r="H188" s="144"/>
    </row>
    <row r="189" spans="1:8" ht="15" x14ac:dyDescent="0.25">
      <c r="A189" s="104" t="s">
        <v>134</v>
      </c>
      <c r="B189" s="246" t="s">
        <v>286</v>
      </c>
      <c r="C189" s="246"/>
      <c r="D189" s="246"/>
      <c r="E189" s="246"/>
      <c r="F189" s="246"/>
      <c r="G189" s="289">
        <v>150000</v>
      </c>
      <c r="H189" s="144"/>
    </row>
    <row r="190" spans="1:8" ht="15" x14ac:dyDescent="0.25">
      <c r="A190" s="104" t="s">
        <v>124</v>
      </c>
      <c r="B190" s="246" t="s">
        <v>15</v>
      </c>
      <c r="C190" s="246"/>
      <c r="D190" s="246"/>
      <c r="E190" s="246"/>
      <c r="F190" s="246"/>
      <c r="G190" s="289">
        <v>10000</v>
      </c>
      <c r="H190" s="144"/>
    </row>
    <row r="191" spans="1:8" ht="15" x14ac:dyDescent="0.25">
      <c r="A191" s="104"/>
      <c r="B191" s="246" t="s">
        <v>42</v>
      </c>
      <c r="C191" s="246"/>
      <c r="D191" s="246"/>
      <c r="E191" s="246"/>
      <c r="F191" s="246"/>
      <c r="G191" s="289">
        <v>30000</v>
      </c>
      <c r="H191" s="144"/>
    </row>
    <row r="192" spans="1:8" ht="15" x14ac:dyDescent="0.25">
      <c r="A192" s="104"/>
      <c r="B192" s="246" t="s">
        <v>25</v>
      </c>
      <c r="C192" s="246"/>
      <c r="D192" s="246"/>
      <c r="E192" s="246"/>
      <c r="F192" s="246"/>
      <c r="G192" s="289">
        <v>50000</v>
      </c>
      <c r="H192" s="144"/>
    </row>
    <row r="193" spans="1:9" ht="15" x14ac:dyDescent="0.25">
      <c r="A193" s="104"/>
      <c r="B193" s="405" t="s">
        <v>374</v>
      </c>
      <c r="C193" s="406"/>
      <c r="D193" s="406"/>
      <c r="E193" s="406"/>
      <c r="F193" s="246"/>
      <c r="G193" s="289">
        <v>160000</v>
      </c>
      <c r="H193" s="144"/>
    </row>
    <row r="194" spans="1:9" ht="15" x14ac:dyDescent="0.25">
      <c r="A194" s="104" t="s">
        <v>218</v>
      </c>
      <c r="B194" s="246" t="s">
        <v>43</v>
      </c>
      <c r="C194" s="246"/>
      <c r="D194" s="246"/>
      <c r="E194" s="246"/>
      <c r="F194" s="246"/>
      <c r="G194" s="289">
        <v>60000</v>
      </c>
      <c r="H194" s="144"/>
    </row>
    <row r="195" spans="1:9" ht="15" x14ac:dyDescent="0.25">
      <c r="A195" s="104"/>
      <c r="B195" s="246" t="s">
        <v>287</v>
      </c>
      <c r="C195" s="246"/>
      <c r="D195" s="246"/>
      <c r="E195" s="246"/>
      <c r="F195" s="246"/>
      <c r="G195" s="289">
        <v>36500</v>
      </c>
      <c r="H195" s="144"/>
    </row>
    <row r="196" spans="1:9" ht="15" x14ac:dyDescent="0.25">
      <c r="A196" s="104"/>
      <c r="B196" s="477" t="s">
        <v>375</v>
      </c>
      <c r="C196" s="481"/>
      <c r="D196" s="481"/>
      <c r="E196" s="481"/>
      <c r="F196" s="246"/>
      <c r="G196" s="289"/>
      <c r="H196" s="129">
        <f>SUM(G184:G195)</f>
        <v>756744</v>
      </c>
    </row>
    <row r="197" spans="1:9" ht="15" x14ac:dyDescent="0.25">
      <c r="A197" s="104" t="s">
        <v>138</v>
      </c>
      <c r="B197" s="246" t="s">
        <v>3</v>
      </c>
      <c r="C197" s="246"/>
      <c r="D197" s="246"/>
      <c r="E197" s="246"/>
      <c r="F197" s="246"/>
      <c r="G197" s="289">
        <v>204320</v>
      </c>
      <c r="H197" s="144"/>
    </row>
    <row r="198" spans="1:9" ht="15" x14ac:dyDescent="0.25">
      <c r="A198" s="110" t="s">
        <v>121</v>
      </c>
      <c r="B198" s="106" t="s">
        <v>4</v>
      </c>
      <c r="C198" s="106"/>
      <c r="D198" s="106"/>
      <c r="E198" s="106"/>
      <c r="F198" s="106"/>
      <c r="G198" s="290"/>
      <c r="H198" s="135">
        <f>H196+G197</f>
        <v>961064</v>
      </c>
      <c r="I198" s="1"/>
    </row>
    <row r="199" spans="1:9" s="75" customFormat="1" thickBot="1" x14ac:dyDescent="0.3">
      <c r="A199" s="146" t="s">
        <v>331</v>
      </c>
      <c r="B199" s="413" t="s">
        <v>376</v>
      </c>
      <c r="C199" s="415"/>
      <c r="D199" s="415"/>
      <c r="E199" s="415"/>
      <c r="F199" s="298"/>
      <c r="G199" s="299"/>
      <c r="H199" s="300">
        <f>H181+H198</f>
        <v>10084598</v>
      </c>
    </row>
    <row r="200" spans="1:9" s="60" customFormat="1" ht="29.45" customHeight="1" thickBot="1" x14ac:dyDescent="0.3">
      <c r="A200" s="414" t="s">
        <v>359</v>
      </c>
      <c r="B200" s="414"/>
      <c r="C200" s="414"/>
      <c r="D200" s="414"/>
      <c r="E200" s="414"/>
      <c r="F200" s="414"/>
      <c r="G200" s="414"/>
      <c r="H200" s="414"/>
    </row>
    <row r="201" spans="1:9" ht="17.45" customHeight="1" x14ac:dyDescent="0.25">
      <c r="A201" s="114" t="s">
        <v>117</v>
      </c>
      <c r="B201" s="479" t="s">
        <v>358</v>
      </c>
      <c r="C201" s="480"/>
      <c r="D201" s="480"/>
      <c r="E201" s="480"/>
      <c r="F201" s="195"/>
      <c r="G201" s="285"/>
      <c r="H201" s="301">
        <f>H64+H91+H136+H181</f>
        <v>31324778</v>
      </c>
    </row>
    <row r="202" spans="1:9" ht="15" x14ac:dyDescent="0.25">
      <c r="A202" s="165" t="s">
        <v>121</v>
      </c>
      <c r="B202" s="245" t="s">
        <v>34</v>
      </c>
      <c r="C202" s="246"/>
      <c r="D202" s="246"/>
      <c r="E202" s="246"/>
      <c r="F202" s="246"/>
      <c r="G202" s="289"/>
      <c r="H202" s="302">
        <f>H78+H107+H166+H198</f>
        <v>14228157</v>
      </c>
    </row>
    <row r="203" spans="1:9" ht="15" x14ac:dyDescent="0.25">
      <c r="A203" s="165" t="s">
        <v>187</v>
      </c>
      <c r="B203" s="245" t="s">
        <v>288</v>
      </c>
      <c r="C203" s="246"/>
      <c r="D203" s="246"/>
      <c r="E203" s="246"/>
      <c r="F203" s="246"/>
      <c r="G203" s="289"/>
      <c r="H203" s="144">
        <f>H113</f>
        <v>1676800</v>
      </c>
    </row>
    <row r="204" spans="1:9" s="61" customFormat="1" x14ac:dyDescent="0.25">
      <c r="A204" s="241" t="s">
        <v>335</v>
      </c>
      <c r="B204" s="133" t="s">
        <v>16</v>
      </c>
      <c r="C204" s="106"/>
      <c r="D204" s="106"/>
      <c r="E204" s="106"/>
      <c r="F204" s="106"/>
      <c r="G204" s="290"/>
      <c r="H204" s="129">
        <f>H201+H202+H203</f>
        <v>47229735</v>
      </c>
    </row>
    <row r="205" spans="1:9" ht="15" x14ac:dyDescent="0.25">
      <c r="A205" s="104"/>
      <c r="B205" s="106"/>
      <c r="C205" s="270"/>
      <c r="D205" s="271"/>
      <c r="E205" s="246"/>
      <c r="F205" s="246"/>
      <c r="G205" s="289"/>
      <c r="H205" s="144"/>
    </row>
    <row r="206" spans="1:9" ht="15" x14ac:dyDescent="0.25">
      <c r="A206" s="104"/>
      <c r="B206" s="434" t="s">
        <v>5</v>
      </c>
      <c r="C206" s="421"/>
      <c r="D206" s="421"/>
      <c r="E206" s="421"/>
      <c r="F206" s="246"/>
      <c r="G206" s="289"/>
      <c r="H206" s="144"/>
    </row>
    <row r="207" spans="1:9" s="35" customFormat="1" ht="15" x14ac:dyDescent="0.25">
      <c r="A207" s="110" t="s">
        <v>127</v>
      </c>
      <c r="B207" s="190" t="s">
        <v>333</v>
      </c>
      <c r="C207" s="190"/>
      <c r="D207" s="190"/>
      <c r="E207" s="106"/>
      <c r="F207" s="106"/>
      <c r="G207" s="290"/>
      <c r="H207" s="129">
        <v>40830685</v>
      </c>
    </row>
    <row r="208" spans="1:9" ht="15" x14ac:dyDescent="0.25">
      <c r="A208" s="104"/>
      <c r="B208" s="417" t="s">
        <v>497</v>
      </c>
      <c r="C208" s="408"/>
      <c r="D208" s="408"/>
      <c r="E208" s="408"/>
      <c r="F208" s="476"/>
      <c r="G208" s="289">
        <v>16523932</v>
      </c>
      <c r="H208" s="144"/>
    </row>
    <row r="209" spans="1:8" ht="15" x14ac:dyDescent="0.25">
      <c r="A209" s="104"/>
      <c r="B209" s="417" t="s">
        <v>498</v>
      </c>
      <c r="C209" s="408"/>
      <c r="D209" s="408"/>
      <c r="E209" s="408"/>
      <c r="F209" s="476"/>
      <c r="G209" s="289">
        <v>24306753</v>
      </c>
      <c r="H209" s="144"/>
    </row>
    <row r="210" spans="1:8" ht="15" x14ac:dyDescent="0.25">
      <c r="A210" s="104"/>
      <c r="B210" s="417"/>
      <c r="C210" s="408"/>
      <c r="D210" s="247"/>
      <c r="E210" s="246"/>
      <c r="F210" s="246"/>
      <c r="G210" s="289"/>
      <c r="H210" s="144"/>
    </row>
    <row r="211" spans="1:8" s="35" customFormat="1" ht="15" x14ac:dyDescent="0.25">
      <c r="A211" s="110" t="s">
        <v>181</v>
      </c>
      <c r="B211" s="106" t="s">
        <v>334</v>
      </c>
      <c r="C211" s="190"/>
      <c r="D211" s="190"/>
      <c r="E211" s="106"/>
      <c r="F211" s="106"/>
      <c r="G211" s="290"/>
      <c r="H211" s="129">
        <f>H121</f>
        <v>6399050</v>
      </c>
    </row>
    <row r="212" spans="1:8" s="31" customFormat="1" thickBot="1" x14ac:dyDescent="0.3">
      <c r="A212" s="146" t="s">
        <v>140</v>
      </c>
      <c r="B212" s="303" t="s">
        <v>228</v>
      </c>
      <c r="C212" s="304"/>
      <c r="D212" s="305"/>
      <c r="E212" s="202"/>
      <c r="F212" s="202"/>
      <c r="G212" s="291"/>
      <c r="H212" s="215">
        <f>H207+H211</f>
        <v>47229735</v>
      </c>
    </row>
    <row r="213" spans="1:8" ht="15" x14ac:dyDescent="0.25">
      <c r="A213" s="244"/>
      <c r="B213" s="91"/>
      <c r="C213" s="91"/>
      <c r="D213" s="91"/>
      <c r="E213" s="91"/>
      <c r="F213" s="91"/>
      <c r="G213" s="269"/>
      <c r="H213" s="269"/>
    </row>
    <row r="214" spans="1:8" ht="15" x14ac:dyDescent="0.25">
      <c r="A214" s="244"/>
      <c r="B214" s="91"/>
      <c r="C214" s="91"/>
      <c r="D214" s="91"/>
      <c r="E214" s="91"/>
      <c r="F214" s="91"/>
      <c r="G214" s="269"/>
      <c r="H214" s="269"/>
    </row>
    <row r="215" spans="1:8" ht="15" x14ac:dyDescent="0.25">
      <c r="A215" s="244"/>
      <c r="B215" s="91"/>
      <c r="C215" s="91"/>
      <c r="D215" s="91"/>
      <c r="E215" s="91"/>
      <c r="F215" s="91"/>
      <c r="G215" s="269"/>
      <c r="H215" s="269"/>
    </row>
    <row r="216" spans="1:8" ht="15" x14ac:dyDescent="0.25">
      <c r="A216" s="244"/>
      <c r="B216" s="91"/>
      <c r="C216" s="91"/>
      <c r="D216" s="91"/>
      <c r="E216" s="91"/>
      <c r="F216" s="91"/>
      <c r="G216" s="269"/>
      <c r="H216" s="269"/>
    </row>
    <row r="217" spans="1:8" ht="15" x14ac:dyDescent="0.25">
      <c r="A217" s="244"/>
      <c r="B217" s="91"/>
      <c r="C217" s="91"/>
      <c r="D217" s="91"/>
      <c r="E217" s="91"/>
      <c r="F217" s="91"/>
      <c r="G217" s="269"/>
      <c r="H217" s="269"/>
    </row>
    <row r="218" spans="1:8" ht="15" x14ac:dyDescent="0.25">
      <c r="A218" s="244"/>
      <c r="B218" s="91"/>
      <c r="C218" s="91"/>
      <c r="D218" s="91"/>
      <c r="E218" s="91"/>
      <c r="F218" s="91"/>
      <c r="G218" s="269"/>
      <c r="H218" s="269"/>
    </row>
    <row r="219" spans="1:8" ht="15" x14ac:dyDescent="0.25">
      <c r="A219" s="244"/>
      <c r="B219" s="91"/>
      <c r="C219" s="91"/>
      <c r="D219" s="91"/>
      <c r="E219" s="91"/>
      <c r="F219" s="91"/>
      <c r="G219" s="269"/>
      <c r="H219" s="269"/>
    </row>
    <row r="220" spans="1:8" ht="15" x14ac:dyDescent="0.25">
      <c r="A220" s="244"/>
      <c r="B220" s="91"/>
      <c r="C220" s="91"/>
      <c r="D220" s="91"/>
      <c r="E220" s="91"/>
      <c r="F220" s="91"/>
      <c r="G220" s="269"/>
      <c r="H220" s="269"/>
    </row>
    <row r="221" spans="1:8" ht="15" x14ac:dyDescent="0.25">
      <c r="A221" s="244"/>
      <c r="B221" s="91"/>
      <c r="C221" s="91"/>
      <c r="D221" s="91"/>
      <c r="E221" s="91"/>
      <c r="F221" s="91"/>
      <c r="G221" s="269"/>
      <c r="H221" s="269"/>
    </row>
    <row r="222" spans="1:8" ht="15" x14ac:dyDescent="0.25">
      <c r="A222" s="244"/>
      <c r="B222" s="91"/>
      <c r="C222" s="91"/>
      <c r="D222" s="91"/>
      <c r="E222" s="91"/>
      <c r="F222" s="91"/>
      <c r="G222" s="269"/>
      <c r="H222" s="269"/>
    </row>
    <row r="223" spans="1:8" ht="15" x14ac:dyDescent="0.25">
      <c r="A223" s="244"/>
      <c r="B223" s="91"/>
      <c r="C223" s="91"/>
      <c r="D223" s="91"/>
      <c r="E223" s="91"/>
      <c r="F223" s="91"/>
      <c r="G223" s="269"/>
      <c r="H223" s="269"/>
    </row>
    <row r="224" spans="1:8" ht="15" x14ac:dyDescent="0.25">
      <c r="A224" s="244"/>
      <c r="B224" s="91"/>
      <c r="C224" s="91"/>
      <c r="D224" s="91"/>
      <c r="E224" s="91"/>
      <c r="F224" s="91"/>
      <c r="G224" s="269"/>
      <c r="H224" s="269"/>
    </row>
    <row r="225" spans="1:8" ht="15" x14ac:dyDescent="0.25">
      <c r="A225" s="244"/>
      <c r="B225" s="91"/>
      <c r="C225" s="91"/>
      <c r="D225" s="91"/>
      <c r="E225" s="91"/>
      <c r="F225" s="91"/>
      <c r="G225" s="269"/>
      <c r="H225" s="269"/>
    </row>
    <row r="226" spans="1:8" ht="15" x14ac:dyDescent="0.25">
      <c r="A226" s="244"/>
      <c r="B226" s="91"/>
      <c r="C226" s="91"/>
      <c r="D226" s="91"/>
      <c r="E226" s="91"/>
      <c r="F226" s="91"/>
      <c r="G226" s="269"/>
      <c r="H226" s="269"/>
    </row>
    <row r="227" spans="1:8" ht="15" x14ac:dyDescent="0.25">
      <c r="A227" s="244"/>
      <c r="B227" s="91"/>
      <c r="C227" s="91"/>
      <c r="D227" s="91"/>
      <c r="E227" s="91"/>
      <c r="F227" s="91"/>
      <c r="G227" s="269"/>
      <c r="H227" s="269"/>
    </row>
    <row r="228" spans="1:8" ht="15" x14ac:dyDescent="0.25">
      <c r="A228" s="244"/>
      <c r="B228" s="91"/>
      <c r="C228" s="91"/>
      <c r="D228" s="91"/>
      <c r="E228" s="91"/>
      <c r="F228" s="91"/>
      <c r="G228" s="269"/>
      <c r="H228" s="269"/>
    </row>
    <row r="229" spans="1:8" ht="15" x14ac:dyDescent="0.25">
      <c r="A229" s="244"/>
      <c r="B229" s="91"/>
      <c r="C229" s="91"/>
      <c r="D229" s="91"/>
      <c r="E229" s="91"/>
      <c r="F229" s="91"/>
      <c r="G229" s="269"/>
      <c r="H229" s="269"/>
    </row>
    <row r="230" spans="1:8" ht="15" x14ac:dyDescent="0.25">
      <c r="A230" s="244"/>
      <c r="B230" s="91"/>
      <c r="C230" s="91"/>
      <c r="D230" s="91"/>
      <c r="E230" s="91"/>
      <c r="F230" s="91"/>
      <c r="G230" s="269"/>
      <c r="H230" s="269"/>
    </row>
    <row r="231" spans="1:8" ht="15" x14ac:dyDescent="0.25">
      <c r="A231" s="244"/>
      <c r="B231" s="91"/>
      <c r="C231" s="91"/>
      <c r="D231" s="91"/>
      <c r="E231" s="91"/>
      <c r="F231" s="91"/>
      <c r="G231" s="269"/>
      <c r="H231" s="269"/>
    </row>
    <row r="232" spans="1:8" ht="15" x14ac:dyDescent="0.25">
      <c r="A232" s="244"/>
      <c r="B232" s="91"/>
      <c r="C232" s="91"/>
      <c r="D232" s="91"/>
      <c r="E232" s="91"/>
      <c r="F232" s="91"/>
      <c r="G232" s="269"/>
      <c r="H232" s="269"/>
    </row>
    <row r="233" spans="1:8" ht="15" x14ac:dyDescent="0.25">
      <c r="A233" s="244"/>
      <c r="B233" s="91"/>
      <c r="C233" s="91"/>
      <c r="D233" s="91"/>
      <c r="E233" s="91"/>
      <c r="F233" s="91"/>
      <c r="G233" s="269"/>
      <c r="H233" s="269"/>
    </row>
    <row r="234" spans="1:8" ht="15" x14ac:dyDescent="0.25">
      <c r="A234" s="244"/>
      <c r="B234" s="91"/>
      <c r="C234" s="91"/>
      <c r="D234" s="91"/>
      <c r="E234" s="91"/>
      <c r="F234" s="91"/>
      <c r="G234" s="269"/>
      <c r="H234" s="269"/>
    </row>
    <row r="235" spans="1:8" ht="15" x14ac:dyDescent="0.25">
      <c r="A235" s="244"/>
      <c r="B235" s="91"/>
      <c r="C235" s="91"/>
      <c r="D235" s="91"/>
      <c r="E235" s="91"/>
      <c r="F235" s="91"/>
      <c r="G235" s="269"/>
      <c r="H235" s="269"/>
    </row>
    <row r="236" spans="1:8" ht="15" x14ac:dyDescent="0.25">
      <c r="A236" s="244"/>
      <c r="B236" s="91"/>
      <c r="C236" s="91"/>
      <c r="D236" s="91"/>
      <c r="E236" s="91"/>
      <c r="F236" s="91"/>
      <c r="G236" s="269"/>
      <c r="H236" s="269"/>
    </row>
    <row r="237" spans="1:8" ht="15" x14ac:dyDescent="0.25">
      <c r="A237" s="244"/>
      <c r="B237" s="91"/>
      <c r="C237" s="91"/>
      <c r="D237" s="91"/>
      <c r="E237" s="91"/>
      <c r="F237" s="91"/>
      <c r="G237" s="269"/>
      <c r="H237" s="269"/>
    </row>
    <row r="238" spans="1:8" ht="15" x14ac:dyDescent="0.25">
      <c r="A238" s="244"/>
      <c r="B238" s="91"/>
      <c r="C238" s="91"/>
      <c r="D238" s="91"/>
      <c r="E238" s="91"/>
      <c r="F238" s="91"/>
      <c r="G238" s="269"/>
      <c r="H238" s="269"/>
    </row>
    <row r="239" spans="1:8" ht="15" x14ac:dyDescent="0.25">
      <c r="A239" s="244"/>
      <c r="B239" s="91"/>
      <c r="C239" s="91"/>
      <c r="D239" s="91"/>
      <c r="E239" s="91"/>
      <c r="F239" s="91"/>
      <c r="G239" s="269"/>
      <c r="H239" s="269"/>
    </row>
    <row r="240" spans="1:8" ht="15" x14ac:dyDescent="0.25">
      <c r="A240" s="244"/>
      <c r="B240" s="91"/>
      <c r="C240" s="91"/>
      <c r="D240" s="91"/>
      <c r="E240" s="91"/>
      <c r="F240" s="91"/>
      <c r="G240" s="269"/>
      <c r="H240" s="269"/>
    </row>
    <row r="241" spans="1:8" ht="15" x14ac:dyDescent="0.25">
      <c r="A241" s="244"/>
      <c r="B241" s="91"/>
      <c r="C241" s="91"/>
      <c r="D241" s="91"/>
      <c r="E241" s="91"/>
      <c r="F241" s="91"/>
      <c r="G241" s="269"/>
      <c r="H241" s="269"/>
    </row>
    <row r="242" spans="1:8" ht="15" x14ac:dyDescent="0.25">
      <c r="A242" s="244"/>
      <c r="B242" s="91"/>
      <c r="C242" s="91"/>
      <c r="D242" s="91"/>
      <c r="E242" s="91"/>
      <c r="F242" s="91"/>
      <c r="G242" s="269"/>
      <c r="H242" s="269"/>
    </row>
    <row r="243" spans="1:8" ht="15" x14ac:dyDescent="0.25">
      <c r="A243" s="244"/>
      <c r="B243" s="91"/>
      <c r="C243" s="91"/>
      <c r="D243" s="91"/>
      <c r="E243" s="91"/>
      <c r="F243" s="91"/>
      <c r="G243" s="269"/>
      <c r="H243" s="269"/>
    </row>
    <row r="244" spans="1:8" ht="15" x14ac:dyDescent="0.25">
      <c r="A244" s="244"/>
      <c r="B244" s="91"/>
      <c r="C244" s="91"/>
      <c r="D244" s="91"/>
      <c r="E244" s="91"/>
      <c r="F244" s="91"/>
      <c r="G244" s="269"/>
      <c r="H244" s="269"/>
    </row>
    <row r="245" spans="1:8" ht="15" x14ac:dyDescent="0.25">
      <c r="A245" s="244"/>
      <c r="B245" s="91"/>
      <c r="C245" s="91"/>
      <c r="D245" s="91"/>
      <c r="E245" s="91"/>
      <c r="F245" s="91"/>
      <c r="G245" s="269"/>
      <c r="H245" s="269"/>
    </row>
    <row r="246" spans="1:8" ht="15" x14ac:dyDescent="0.25">
      <c r="A246" s="244"/>
      <c r="B246" s="91"/>
      <c r="C246" s="91"/>
      <c r="D246" s="91"/>
      <c r="E246" s="91"/>
      <c r="F246" s="91"/>
      <c r="G246" s="269"/>
      <c r="H246" s="269"/>
    </row>
    <row r="247" spans="1:8" ht="15" x14ac:dyDescent="0.25">
      <c r="A247" s="244"/>
      <c r="B247" s="91"/>
      <c r="C247" s="91"/>
      <c r="D247" s="91"/>
      <c r="E247" s="91"/>
      <c r="F247" s="91"/>
      <c r="G247" s="269"/>
      <c r="H247" s="269"/>
    </row>
    <row r="248" spans="1:8" ht="15" x14ac:dyDescent="0.25">
      <c r="A248" s="244"/>
      <c r="B248" s="91"/>
      <c r="C248" s="91"/>
      <c r="D248" s="91"/>
      <c r="E248" s="91"/>
      <c r="F248" s="91"/>
      <c r="G248" s="269"/>
      <c r="H248" s="269"/>
    </row>
    <row r="249" spans="1:8" ht="15" x14ac:dyDescent="0.25">
      <c r="A249" s="244"/>
      <c r="B249" s="91"/>
      <c r="C249" s="91"/>
      <c r="D249" s="91"/>
      <c r="E249" s="91"/>
      <c r="F249" s="91"/>
      <c r="G249" s="269"/>
      <c r="H249" s="269"/>
    </row>
    <row r="250" spans="1:8" ht="15" x14ac:dyDescent="0.25">
      <c r="A250" s="244"/>
      <c r="B250" s="91"/>
      <c r="C250" s="91"/>
      <c r="D250" s="91"/>
      <c r="E250" s="91"/>
      <c r="F250" s="91"/>
      <c r="G250" s="269"/>
      <c r="H250" s="269"/>
    </row>
    <row r="251" spans="1:8" ht="15" x14ac:dyDescent="0.25">
      <c r="A251" s="244"/>
      <c r="B251" s="91"/>
      <c r="C251" s="91"/>
      <c r="D251" s="91"/>
      <c r="E251" s="91"/>
      <c r="F251" s="91"/>
      <c r="G251" s="269"/>
      <c r="H251" s="269"/>
    </row>
    <row r="252" spans="1:8" ht="15" x14ac:dyDescent="0.25">
      <c r="A252" s="244"/>
      <c r="B252" s="91"/>
      <c r="C252" s="91"/>
      <c r="D252" s="91"/>
      <c r="E252" s="91"/>
      <c r="F252" s="91"/>
      <c r="G252" s="269"/>
      <c r="H252" s="269"/>
    </row>
    <row r="253" spans="1:8" ht="15" x14ac:dyDescent="0.25">
      <c r="A253" s="244"/>
      <c r="B253" s="91"/>
      <c r="C253" s="91"/>
      <c r="D253" s="91"/>
      <c r="E253" s="91"/>
      <c r="F253" s="91"/>
      <c r="G253" s="269"/>
      <c r="H253" s="269"/>
    </row>
    <row r="254" spans="1:8" ht="15" x14ac:dyDescent="0.25">
      <c r="A254" s="244"/>
      <c r="B254" s="91"/>
      <c r="C254" s="91"/>
      <c r="D254" s="91"/>
      <c r="E254" s="91"/>
      <c r="F254" s="91"/>
      <c r="G254" s="269"/>
      <c r="H254" s="269"/>
    </row>
    <row r="255" spans="1:8" ht="15" x14ac:dyDescent="0.25">
      <c r="A255" s="244"/>
      <c r="B255" s="91"/>
      <c r="C255" s="91"/>
      <c r="D255" s="91"/>
      <c r="E255" s="91"/>
      <c r="F255" s="91"/>
      <c r="G255" s="269"/>
      <c r="H255" s="269"/>
    </row>
    <row r="256" spans="1:8" ht="15" x14ac:dyDescent="0.25">
      <c r="A256" s="244"/>
      <c r="B256" s="91"/>
      <c r="C256" s="91"/>
      <c r="D256" s="91"/>
      <c r="E256" s="91"/>
      <c r="F256" s="91"/>
      <c r="G256" s="269"/>
      <c r="H256" s="269"/>
    </row>
    <row r="257" spans="1:8" ht="15" x14ac:dyDescent="0.25">
      <c r="A257" s="244"/>
      <c r="B257" s="91"/>
      <c r="C257" s="91"/>
      <c r="D257" s="91"/>
      <c r="E257" s="91"/>
      <c r="F257" s="91"/>
      <c r="G257" s="269"/>
      <c r="H257" s="269"/>
    </row>
    <row r="258" spans="1:8" ht="15" x14ac:dyDescent="0.25">
      <c r="A258" s="244"/>
      <c r="B258" s="91"/>
      <c r="C258" s="91"/>
      <c r="D258" s="91"/>
      <c r="E258" s="91"/>
      <c r="F258" s="91"/>
      <c r="G258" s="269"/>
      <c r="H258" s="269"/>
    </row>
    <row r="259" spans="1:8" ht="15" x14ac:dyDescent="0.25">
      <c r="A259" s="244"/>
      <c r="B259" s="91"/>
      <c r="C259" s="91"/>
      <c r="D259" s="91"/>
      <c r="E259" s="91"/>
      <c r="F259" s="91"/>
      <c r="G259" s="269"/>
      <c r="H259" s="269"/>
    </row>
    <row r="260" spans="1:8" ht="15" x14ac:dyDescent="0.25">
      <c r="A260" s="244"/>
      <c r="B260" s="91"/>
      <c r="C260" s="91"/>
      <c r="D260" s="91"/>
      <c r="E260" s="91"/>
      <c r="F260" s="91"/>
      <c r="G260" s="269"/>
      <c r="H260" s="269"/>
    </row>
    <row r="261" spans="1:8" ht="15" x14ac:dyDescent="0.25">
      <c r="A261" s="244"/>
      <c r="B261" s="91"/>
      <c r="C261" s="91"/>
      <c r="D261" s="91"/>
      <c r="E261" s="91"/>
      <c r="F261" s="91"/>
      <c r="G261" s="269"/>
      <c r="H261" s="269"/>
    </row>
    <row r="262" spans="1:8" ht="15" x14ac:dyDescent="0.25">
      <c r="A262" s="244"/>
      <c r="B262" s="91"/>
      <c r="C262" s="91"/>
      <c r="D262" s="91"/>
      <c r="E262" s="91"/>
      <c r="F262" s="91"/>
      <c r="G262" s="269"/>
      <c r="H262" s="269"/>
    </row>
    <row r="263" spans="1:8" ht="15" x14ac:dyDescent="0.25">
      <c r="A263" s="244"/>
      <c r="B263" s="91"/>
      <c r="C263" s="91"/>
      <c r="D263" s="91"/>
      <c r="E263" s="91"/>
      <c r="F263" s="91"/>
      <c r="G263" s="269"/>
      <c r="H263" s="269"/>
    </row>
    <row r="264" spans="1:8" ht="15" x14ac:dyDescent="0.25">
      <c r="A264" s="244"/>
      <c r="B264" s="91"/>
      <c r="C264" s="91"/>
      <c r="D264" s="91"/>
      <c r="E264" s="91"/>
      <c r="F264" s="91"/>
      <c r="G264" s="269"/>
      <c r="H264" s="269"/>
    </row>
    <row r="265" spans="1:8" ht="15" x14ac:dyDescent="0.25">
      <c r="A265" s="244"/>
      <c r="B265" s="91"/>
      <c r="C265" s="91"/>
      <c r="D265" s="91"/>
      <c r="E265" s="91"/>
      <c r="F265" s="91"/>
      <c r="G265" s="269"/>
      <c r="H265" s="269"/>
    </row>
    <row r="266" spans="1:8" x14ac:dyDescent="0.25">
      <c r="A266" s="244"/>
      <c r="B266" s="262"/>
      <c r="C266" s="262"/>
      <c r="D266" s="262"/>
      <c r="E266" s="262"/>
      <c r="F266" s="262"/>
      <c r="G266" s="267"/>
      <c r="H266" s="267"/>
    </row>
    <row r="267" spans="1:8" x14ac:dyDescent="0.25">
      <c r="A267" s="244"/>
      <c r="B267" s="262"/>
      <c r="C267" s="262"/>
      <c r="D267" s="262"/>
      <c r="E267" s="262"/>
      <c r="F267" s="262"/>
      <c r="G267" s="267"/>
      <c r="H267" s="267"/>
    </row>
    <row r="268" spans="1:8" x14ac:dyDescent="0.25">
      <c r="A268" s="244"/>
      <c r="B268" s="262"/>
      <c r="C268" s="262"/>
      <c r="D268" s="262"/>
      <c r="E268" s="262"/>
      <c r="F268" s="262"/>
      <c r="G268" s="267"/>
      <c r="H268" s="267"/>
    </row>
    <row r="269" spans="1:8" x14ac:dyDescent="0.25">
      <c r="A269" s="244"/>
      <c r="B269" s="262"/>
      <c r="C269" s="262"/>
      <c r="D269" s="262"/>
      <c r="E269" s="262"/>
      <c r="F269" s="262"/>
      <c r="G269" s="267"/>
      <c r="H269" s="267"/>
    </row>
    <row r="270" spans="1:8" x14ac:dyDescent="0.25">
      <c r="A270" s="244"/>
      <c r="B270" s="262"/>
      <c r="C270" s="262"/>
      <c r="D270" s="262"/>
      <c r="E270" s="262"/>
      <c r="F270" s="262"/>
      <c r="G270" s="267"/>
      <c r="H270" s="267"/>
    </row>
    <row r="271" spans="1:8" x14ac:dyDescent="0.25">
      <c r="A271" s="244"/>
      <c r="B271" s="262"/>
      <c r="C271" s="262"/>
      <c r="D271" s="262"/>
      <c r="E271" s="262"/>
      <c r="F271" s="262"/>
      <c r="G271" s="267"/>
      <c r="H271" s="267"/>
    </row>
    <row r="272" spans="1:8" x14ac:dyDescent="0.25">
      <c r="A272" s="244"/>
      <c r="B272" s="262"/>
      <c r="C272" s="262"/>
      <c r="D272" s="262"/>
      <c r="E272" s="262"/>
      <c r="F272" s="262"/>
      <c r="G272" s="267"/>
      <c r="H272" s="267"/>
    </row>
    <row r="273" spans="1:8" x14ac:dyDescent="0.25">
      <c r="A273" s="244"/>
      <c r="B273" s="262"/>
      <c r="C273" s="262"/>
      <c r="D273" s="262"/>
      <c r="E273" s="262"/>
      <c r="F273" s="262"/>
      <c r="G273" s="267"/>
      <c r="H273" s="267"/>
    </row>
    <row r="274" spans="1:8" x14ac:dyDescent="0.25">
      <c r="A274" s="244"/>
      <c r="B274" s="262"/>
      <c r="C274" s="262"/>
      <c r="D274" s="262"/>
      <c r="E274" s="262"/>
      <c r="F274" s="262"/>
      <c r="G274" s="267"/>
      <c r="H274" s="267"/>
    </row>
    <row r="275" spans="1:8" x14ac:dyDescent="0.25">
      <c r="A275" s="244"/>
      <c r="B275" s="262"/>
      <c r="C275" s="262"/>
      <c r="D275" s="262"/>
      <c r="E275" s="262"/>
      <c r="F275" s="262"/>
      <c r="G275" s="267"/>
      <c r="H275" s="267"/>
    </row>
    <row r="276" spans="1:8" x14ac:dyDescent="0.25">
      <c r="A276" s="244"/>
      <c r="B276" s="262"/>
      <c r="C276" s="262"/>
      <c r="D276" s="262"/>
      <c r="E276" s="262"/>
      <c r="F276" s="262"/>
      <c r="G276" s="267"/>
      <c r="H276" s="267"/>
    </row>
    <row r="277" spans="1:8" x14ac:dyDescent="0.25">
      <c r="A277" s="244"/>
      <c r="B277" s="262"/>
      <c r="C277" s="262"/>
      <c r="D277" s="262"/>
      <c r="E277" s="262"/>
      <c r="F277" s="262"/>
      <c r="G277" s="267"/>
      <c r="H277" s="267"/>
    </row>
    <row r="278" spans="1:8" x14ac:dyDescent="0.25">
      <c r="A278" s="244"/>
      <c r="B278" s="262"/>
      <c r="C278" s="262"/>
      <c r="D278" s="262"/>
      <c r="E278" s="262"/>
      <c r="F278" s="262"/>
      <c r="G278" s="267"/>
      <c r="H278" s="267"/>
    </row>
    <row r="279" spans="1:8" x14ac:dyDescent="0.25">
      <c r="A279" s="244"/>
      <c r="B279" s="262"/>
      <c r="C279" s="262"/>
      <c r="D279" s="262"/>
      <c r="E279" s="262"/>
      <c r="F279" s="262"/>
      <c r="G279" s="267"/>
      <c r="H279" s="267"/>
    </row>
    <row r="280" spans="1:8" x14ac:dyDescent="0.25">
      <c r="A280" s="244"/>
      <c r="B280" s="262"/>
      <c r="C280" s="262"/>
      <c r="D280" s="262"/>
      <c r="E280" s="262"/>
      <c r="F280" s="262"/>
      <c r="G280" s="267"/>
      <c r="H280" s="267"/>
    </row>
    <row r="281" spans="1:8" x14ac:dyDescent="0.25">
      <c r="A281" s="244"/>
      <c r="B281" s="262"/>
      <c r="C281" s="262"/>
      <c r="D281" s="262"/>
      <c r="E281" s="262"/>
      <c r="F281" s="262"/>
      <c r="G281" s="267"/>
      <c r="H281" s="267"/>
    </row>
    <row r="282" spans="1:8" x14ac:dyDescent="0.25">
      <c r="A282" s="244"/>
      <c r="B282" s="262"/>
      <c r="C282" s="262"/>
      <c r="D282" s="262"/>
      <c r="E282" s="262"/>
      <c r="F282" s="262"/>
      <c r="G282" s="267"/>
      <c r="H282" s="267"/>
    </row>
    <row r="283" spans="1:8" x14ac:dyDescent="0.25">
      <c r="A283" s="244"/>
      <c r="B283" s="262"/>
      <c r="C283" s="262"/>
      <c r="D283" s="262"/>
      <c r="E283" s="262"/>
      <c r="F283" s="262"/>
      <c r="G283" s="267"/>
      <c r="H283" s="267"/>
    </row>
    <row r="284" spans="1:8" x14ac:dyDescent="0.25">
      <c r="A284" s="244"/>
      <c r="B284" s="262"/>
      <c r="C284" s="262"/>
      <c r="D284" s="262"/>
      <c r="E284" s="262"/>
      <c r="F284" s="262"/>
      <c r="G284" s="267"/>
      <c r="H284" s="267"/>
    </row>
    <row r="285" spans="1:8" x14ac:dyDescent="0.25">
      <c r="A285" s="244"/>
      <c r="B285" s="262"/>
      <c r="C285" s="262"/>
      <c r="D285" s="262"/>
      <c r="E285" s="262"/>
      <c r="F285" s="262"/>
      <c r="G285" s="267"/>
      <c r="H285" s="267"/>
    </row>
    <row r="286" spans="1:8" x14ac:dyDescent="0.25">
      <c r="A286" s="244"/>
      <c r="B286" s="262"/>
      <c r="C286" s="262"/>
      <c r="D286" s="262"/>
      <c r="E286" s="262"/>
      <c r="F286" s="262"/>
      <c r="G286" s="267"/>
      <c r="H286" s="267"/>
    </row>
    <row r="287" spans="1:8" x14ac:dyDescent="0.25">
      <c r="A287" s="244"/>
      <c r="B287" s="262"/>
      <c r="C287" s="262"/>
      <c r="D287" s="262"/>
      <c r="E287" s="262"/>
      <c r="F287" s="262"/>
      <c r="G287" s="267"/>
      <c r="H287" s="267"/>
    </row>
    <row r="288" spans="1:8" x14ac:dyDescent="0.25">
      <c r="A288" s="244"/>
      <c r="B288" s="262"/>
      <c r="C288" s="262"/>
      <c r="D288" s="262"/>
      <c r="E288" s="262"/>
      <c r="F288" s="262"/>
      <c r="G288" s="267"/>
      <c r="H288" s="267"/>
    </row>
    <row r="289" spans="1:8" x14ac:dyDescent="0.25">
      <c r="A289" s="244"/>
      <c r="B289" s="262"/>
      <c r="C289" s="262"/>
      <c r="D289" s="262"/>
      <c r="E289" s="262"/>
      <c r="F289" s="262"/>
      <c r="G289" s="267"/>
      <c r="H289" s="267"/>
    </row>
    <row r="290" spans="1:8" x14ac:dyDescent="0.25">
      <c r="A290" s="244"/>
      <c r="B290" s="262"/>
      <c r="C290" s="262"/>
      <c r="D290" s="262"/>
      <c r="E290" s="262"/>
      <c r="F290" s="262"/>
      <c r="G290" s="267"/>
      <c r="H290" s="267"/>
    </row>
    <row r="291" spans="1:8" x14ac:dyDescent="0.25">
      <c r="A291" s="244"/>
      <c r="B291" s="262"/>
      <c r="C291" s="262"/>
      <c r="D291" s="262"/>
      <c r="E291" s="262"/>
      <c r="F291" s="262"/>
      <c r="G291" s="267"/>
      <c r="H291" s="267"/>
    </row>
    <row r="292" spans="1:8" x14ac:dyDescent="0.25">
      <c r="A292" s="244"/>
      <c r="B292" s="262"/>
      <c r="C292" s="262"/>
      <c r="D292" s="262"/>
      <c r="E292" s="262"/>
      <c r="F292" s="262"/>
      <c r="G292" s="267"/>
      <c r="H292" s="267"/>
    </row>
    <row r="293" spans="1:8" x14ac:dyDescent="0.25">
      <c r="A293" s="244"/>
      <c r="B293" s="262"/>
      <c r="C293" s="262"/>
      <c r="D293" s="262"/>
      <c r="E293" s="262"/>
      <c r="F293" s="262"/>
      <c r="G293" s="267"/>
      <c r="H293" s="267"/>
    </row>
    <row r="294" spans="1:8" x14ac:dyDescent="0.25">
      <c r="A294" s="244"/>
      <c r="B294" s="262"/>
      <c r="C294" s="262"/>
      <c r="D294" s="262"/>
      <c r="E294" s="262"/>
      <c r="F294" s="262"/>
      <c r="G294" s="267"/>
      <c r="H294" s="267"/>
    </row>
  </sheetData>
  <mergeCells count="74">
    <mergeCell ref="B73:E73"/>
    <mergeCell ref="B109:E109"/>
    <mergeCell ref="B88:E88"/>
    <mergeCell ref="B91:E91"/>
    <mergeCell ref="B93:E93"/>
    <mergeCell ref="B89:E89"/>
    <mergeCell ref="B94:E94"/>
    <mergeCell ref="B95:E95"/>
    <mergeCell ref="B96:E96"/>
    <mergeCell ref="B99:E99"/>
    <mergeCell ref="B196:E196"/>
    <mergeCell ref="B61:E61"/>
    <mergeCell ref="B64:E64"/>
    <mergeCell ref="B66:E66"/>
    <mergeCell ref="B62:E62"/>
    <mergeCell ref="B84:E84"/>
    <mergeCell ref="B110:E110"/>
    <mergeCell ref="B82:E82"/>
    <mergeCell ref="B74:E74"/>
    <mergeCell ref="B76:E76"/>
    <mergeCell ref="B80:E80"/>
    <mergeCell ref="A81:H81"/>
    <mergeCell ref="B83:E83"/>
    <mergeCell ref="B100:E100"/>
    <mergeCell ref="B103:E103"/>
    <mergeCell ref="B108:E108"/>
    <mergeCell ref="B206:E206"/>
    <mergeCell ref="B117:E117"/>
    <mergeCell ref="A123:H123"/>
    <mergeCell ref="B124:E124"/>
    <mergeCell ref="A169:H169"/>
    <mergeCell ref="B170:E170"/>
    <mergeCell ref="B143:E143"/>
    <mergeCell ref="B178:E178"/>
    <mergeCell ref="B201:E201"/>
    <mergeCell ref="B168:E168"/>
    <mergeCell ref="B181:E181"/>
    <mergeCell ref="A200:H200"/>
    <mergeCell ref="B133:E133"/>
    <mergeCell ref="B199:E199"/>
    <mergeCell ref="B171:D171"/>
    <mergeCell ref="B193:E193"/>
    <mergeCell ref="B55:D55"/>
    <mergeCell ref="A23:H23"/>
    <mergeCell ref="A27:H27"/>
    <mergeCell ref="B179:E179"/>
    <mergeCell ref="B177:E177"/>
    <mergeCell ref="B173:E173"/>
    <mergeCell ref="B147:E147"/>
    <mergeCell ref="B132:D132"/>
    <mergeCell ref="B146:E146"/>
    <mergeCell ref="B136:F136"/>
    <mergeCell ref="B134:E134"/>
    <mergeCell ref="B145:D145"/>
    <mergeCell ref="A29:H29"/>
    <mergeCell ref="B52:E52"/>
    <mergeCell ref="B54:E54"/>
    <mergeCell ref="B67:E67"/>
    <mergeCell ref="B210:C210"/>
    <mergeCell ref="B208:F208"/>
    <mergeCell ref="B209:F209"/>
    <mergeCell ref="G1:H1"/>
    <mergeCell ref="B56:E56"/>
    <mergeCell ref="B126:D126"/>
    <mergeCell ref="B172:D172"/>
    <mergeCell ref="B127:D127"/>
    <mergeCell ref="B148:E148"/>
    <mergeCell ref="B149:E149"/>
    <mergeCell ref="B150:E150"/>
    <mergeCell ref="B115:E115"/>
    <mergeCell ref="B121:E121"/>
    <mergeCell ref="B111:E111"/>
    <mergeCell ref="B112:E112"/>
    <mergeCell ref="B113:E113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9" sqref="S19"/>
    </sheetView>
  </sheetViews>
  <sheetFormatPr defaultRowHeight="12.75" x14ac:dyDescent="0.2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Ktgv.Önkorm.</vt:lpstr>
      <vt:lpstr>Ktg.vetés PH</vt:lpstr>
      <vt:lpstr>Óvoda</vt:lpstr>
      <vt:lpstr>Könyvtár</vt:lpstr>
      <vt:lpstr>Gondoz.KÖZP.</vt:lpstr>
      <vt:lpstr>Munka1</vt:lpstr>
      <vt:lpstr>'Ktg.vetés PH'!Nyomtatási_terület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2020-02-03T13:18:54Z</cp:lastPrinted>
  <dcterms:created xsi:type="dcterms:W3CDTF">2007-01-19T17:03:15Z</dcterms:created>
  <dcterms:modified xsi:type="dcterms:W3CDTF">2020-02-14T08:17:50Z</dcterms:modified>
</cp:coreProperties>
</file>