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4.Mérleg" sheetId="1" r:id="rId1"/>
    <sheet name="5.bev. forrásonként" sheetId="2" r:id="rId2"/>
    <sheet name="6. Kiadások" sheetId="3" r:id="rId3"/>
    <sheet name="9. Felújítás" sheetId="4" r:id="rId4"/>
    <sheet name="17. előir.- falhaszn. ütemterv" sheetId="5" r:id="rId5"/>
    <sheet name="19. egyéb működési tám" sheetId="6" r:id="rId6"/>
  </sheets>
  <definedNames>
    <definedName name="_xlnm.Print_Area" localSheetId="1">'5.bev. forrásonként'!$A$2:$H$129</definedName>
  </definedNames>
  <calcPr fullCalcOnLoad="1"/>
</workbook>
</file>

<file path=xl/sharedStrings.xml><?xml version="1.0" encoding="utf-8"?>
<sst xmlns="http://schemas.openxmlformats.org/spreadsheetml/2006/main" count="567" uniqueCount="486">
  <si>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</si>
  <si>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</si>
  <si>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</si>
  <si>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</si>
  <si>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</si>
  <si>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</si>
  <si>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</si>
  <si>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</si>
  <si>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</si>
  <si>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</si>
  <si>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</si>
  <si>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</si>
  <si>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</si>
  <si>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</si>
  <si>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</si>
  <si>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</si>
  <si>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</si>
  <si>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</si>
  <si>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</si>
  <si>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</si>
  <si>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</si>
  <si>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</si>
  <si>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</si>
  <si>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</si>
  <si>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</si>
  <si>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</si>
  <si>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</si>
  <si>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</si>
  <si>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</si>
  <si>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</si>
  <si>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</si>
  <si>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</si>
  <si>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</si>
  <si>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</si>
  <si>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</si>
  <si>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</si>
  <si>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</si>
  <si>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</si>
  <si>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</si>
  <si>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</si>
  <si>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</si>
  <si>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</si>
  <si>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</si>
  <si>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</si>
  <si>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</si>
  <si>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</si>
  <si>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</si>
  <si>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</si>
  <si>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</si>
  <si>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</si>
  <si>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</si>
  <si>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</si>
  <si>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</si>
  <si>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</si>
  <si>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</si>
  <si>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</si>
  <si>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</si>
  <si>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</si>
  <si>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</si>
  <si>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</si>
  <si>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</si>
  <si>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</si>
  <si>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</si>
  <si>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</si>
  <si>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</si>
  <si>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</si>
  <si>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</si>
  <si>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</si>
  <si>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</si>
  <si>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</si>
  <si>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</si>
  <si>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</si>
  <si>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>KÖLCSÖNÖK, HITELEK</t>
  </si>
  <si>
    <t xml:space="preserve">Mindösszesen: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</si>
  <si>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</si>
  <si>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</si>
  <si>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</si>
  <si>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</si>
  <si>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</si>
  <si>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</si>
  <si>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</si>
  <si>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</si>
  <si>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</si>
  <si>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</si>
  <si>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</si>
  <si>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</si>
  <si>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</si>
  <si>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</si>
  <si>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</si>
  <si>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</si>
  <si>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</si>
  <si>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</si>
  <si>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</si>
  <si>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</si>
  <si>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</si>
  <si>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</si>
  <si>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</si>
  <si>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</si>
  <si>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</si>
  <si>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</si>
  <si>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</si>
  <si>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>Egyéb működési kiadások megoszlása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</si>
  <si>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</si>
  <si>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</si>
  <si>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</si>
  <si>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</si>
  <si>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</si>
  <si>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</si>
  <si>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</si>
  <si>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</si>
  <si>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</si>
  <si>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</si>
  <si>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</si>
  <si>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</si>
  <si>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</si>
  <si>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</si>
  <si>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</si>
  <si>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</si>
  <si>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</si>
  <si>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</si>
  <si>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</si>
  <si>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</si>
  <si>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</si>
  <si>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</si>
  <si>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</si>
  <si>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</si>
  <si>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</si>
  <si>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</si>
  <si>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</si>
  <si>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</si>
  <si>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</si>
  <si>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</si>
  <si>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</si>
  <si>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</si>
  <si>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</si>
  <si>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</si>
  <si>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</si>
  <si>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</si>
  <si>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</si>
  <si>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</si>
  <si>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</si>
  <si>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</si>
  <si>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</si>
  <si>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</si>
  <si>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</si>
  <si>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</si>
  <si>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</si>
  <si>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</si>
  <si>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</si>
  <si>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</si>
  <si>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</si>
  <si>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 xml:space="preserve">Ssz. </t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</si>
  <si>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</si>
  <si>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</si>
  <si>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</si>
  <si>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</si>
  <si>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</si>
  <si>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</si>
  <si>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</si>
  <si>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</si>
  <si>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</si>
  <si>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</si>
  <si>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</si>
  <si>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</si>
  <si>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</si>
  <si>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</si>
  <si>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</si>
  <si>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</si>
  <si>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</si>
  <si>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</si>
  <si>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</si>
  <si>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</si>
  <si>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</si>
  <si>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</si>
  <si>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</si>
  <si>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</si>
  <si>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</si>
  <si>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</si>
  <si>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</si>
  <si>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</si>
  <si>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</si>
  <si>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</si>
  <si>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</si>
  <si>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</si>
  <si>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</si>
  <si>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</si>
  <si>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</si>
  <si>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</si>
  <si>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</si>
  <si>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</si>
  <si>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</si>
  <si>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</si>
  <si>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</si>
  <si>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</si>
  <si>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</si>
  <si>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</si>
  <si>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</si>
  <si>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</si>
  <si>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</si>
  <si>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</si>
  <si>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</si>
  <si>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</si>
  <si>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</si>
  <si>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</si>
  <si>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</si>
  <si>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</si>
  <si>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</si>
  <si>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</si>
  <si>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</si>
  <si>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</si>
  <si>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</si>
  <si>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</si>
  <si>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</si>
  <si>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</si>
  <si>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</si>
  <si>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</si>
  <si>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</si>
  <si>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</si>
  <si>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</si>
  <si>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</si>
  <si>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</si>
  <si>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</si>
  <si>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</si>
  <si>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</si>
  <si>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</si>
  <si>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</si>
  <si>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</si>
  <si>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</si>
  <si>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</si>
  <si>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</si>
  <si>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</si>
  <si>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</si>
  <si>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</si>
  <si>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</si>
  <si>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</si>
  <si>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</si>
  <si>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</si>
  <si>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</si>
  <si>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</si>
  <si>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</si>
  <si>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</si>
  <si>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</si>
  <si>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</si>
  <si>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</si>
  <si>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</si>
  <si>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</si>
  <si>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</si>
  <si>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</si>
  <si>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</si>
  <si>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</si>
  <si>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</si>
  <si>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</si>
  <si>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</si>
  <si>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</si>
  <si>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</si>
  <si>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</si>
  <si>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</si>
  <si>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</si>
  <si>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</si>
  <si>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</si>
  <si>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</si>
  <si>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</si>
  <si>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</si>
  <si>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</si>
  <si>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</si>
  <si>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</si>
  <si>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</si>
  <si>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</si>
  <si>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</si>
  <si>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</si>
  <si>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</si>
  <si>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</si>
  <si>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</si>
  <si>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</si>
  <si>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</si>
  <si>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</si>
  <si>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</si>
  <si>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</si>
  <si>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</si>
  <si>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</si>
  <si>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</si>
  <si>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</si>
  <si>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</si>
  <si>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</si>
  <si>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</si>
  <si>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</si>
  <si>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</si>
  <si>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</si>
  <si>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</si>
  <si>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</si>
  <si>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</si>
  <si>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</si>
  <si>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</si>
  <si>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</si>
  <si>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</si>
  <si>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</si>
  <si>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</si>
  <si>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</si>
  <si>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</si>
  <si>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</si>
  <si>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</si>
  <si>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</si>
  <si>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</si>
  <si>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</si>
  <si>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</si>
  <si>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</si>
  <si>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</si>
  <si>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</si>
  <si>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</si>
  <si>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</si>
  <si>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</si>
  <si>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</si>
  <si>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</si>
  <si>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</si>
  <si>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</si>
  <si>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</si>
  <si>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</si>
  <si>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</si>
  <si>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</si>
  <si>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</si>
  <si>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</si>
  <si>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</si>
  <si>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</si>
  <si>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</si>
  <si>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</si>
  <si>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</si>
  <si>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</si>
  <si>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</si>
  <si>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</si>
  <si>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</si>
  <si>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</si>
  <si>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</si>
  <si>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</si>
  <si>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</si>
  <si>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</si>
  <si>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</si>
  <si>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Ssz.</t>
  </si>
  <si>
    <t>Felújítási cél megnevezése</t>
  </si>
  <si>
    <t>Állami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</si>
  <si>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</si>
  <si>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</si>
  <si>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</si>
  <si>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</si>
  <si>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</si>
  <si>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</si>
  <si>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</si>
  <si>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</si>
  <si>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</si>
  <si>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</si>
  <si>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</si>
  <si>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</si>
  <si>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</si>
  <si>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</si>
  <si>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</si>
  <si>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</si>
  <si>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</si>
  <si>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</si>
  <si>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</si>
  <si>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</si>
  <si>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</si>
  <si>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</si>
  <si>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</si>
  <si>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</si>
  <si>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</si>
  <si>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</si>
  <si>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</si>
  <si>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</si>
  <si>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</si>
  <si>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</si>
  <si>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</si>
  <si>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</si>
  <si>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</si>
  <si>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</si>
  <si>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</si>
  <si>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</si>
  <si>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</si>
  <si>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</si>
  <si>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</si>
  <si>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</si>
  <si>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</si>
  <si>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</si>
  <si>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</si>
  <si>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</si>
  <si>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</si>
  <si>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</si>
  <si>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</si>
  <si>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</si>
  <si>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</si>
  <si>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</si>
  <si>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</si>
  <si>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</si>
  <si>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</si>
  <si>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</si>
  <si>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</si>
  <si>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</si>
  <si>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</si>
  <si>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</si>
  <si>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</si>
  <si>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</si>
  <si>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</si>
  <si>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</si>
  <si>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</si>
  <si>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</si>
  <si>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</si>
  <si>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</si>
  <si>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</si>
  <si>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</si>
  <si>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</si>
  <si>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</si>
  <si>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</si>
  <si>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>081030 - Sportlétesítmény működtetése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</si>
  <si>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</si>
  <si>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</si>
  <si>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</si>
  <si>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</si>
  <si>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</si>
  <si>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</si>
  <si>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AHT-n belüli megelőlegezés visszavizetése</t>
  </si>
  <si>
    <t>Felhalmozási célú hiteltörlesztés</t>
  </si>
  <si>
    <t>074031 - Család és nővédelmi egészségügyi gondozás</t>
  </si>
  <si>
    <t xml:space="preserve">Batéi Közös Önkormányzati Hivatal </t>
  </si>
  <si>
    <t>Kiadások mindösszesen:</t>
  </si>
  <si>
    <t>II. Intézmények:</t>
  </si>
  <si>
    <t xml:space="preserve">Önkormányzat kiadásai összesen: </t>
  </si>
  <si>
    <t>Baté</t>
  </si>
  <si>
    <t xml:space="preserve">Az önkormányzat összevont költségvetési mérlege 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</si>
  <si>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</si>
  <si>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</si>
  <si>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</si>
  <si>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</si>
  <si>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</si>
  <si>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</si>
  <si>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 xml:space="preserve"> - Igal és Környéke Alapszolgáltatási Központ Baté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</si>
  <si>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</si>
  <si>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</si>
  <si>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</si>
  <si>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</si>
  <si>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</si>
  <si>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étkezési térítési díj átadása önkormányzatoknak (Nagyberki)</t>
  </si>
  <si>
    <t xml:space="preserve"> - Kaposvári Hunánszolg. (fogászati ügyelet)</t>
  </si>
  <si>
    <t>Zselici lámpások</t>
  </si>
  <si>
    <t xml:space="preserve"> - NEFELA (jégeső elhárítás)</t>
  </si>
  <si>
    <t xml:space="preserve"> - Kaposvölgyi Vízitársulat</t>
  </si>
  <si>
    <t>1- ből Polgármesteri illetmény támogatása</t>
  </si>
  <si>
    <t>5 - ből Önkormányzatoktól Hivatalra átvett</t>
  </si>
  <si>
    <t>Batéi  Közművelődési és Hagyományőrző Egyesület</t>
  </si>
  <si>
    <t>Batéi Romák Egyesülete</t>
  </si>
  <si>
    <t>Batéi Sportegyesület</t>
  </si>
  <si>
    <t>Batéi Polgárőr Egyesület</t>
  </si>
  <si>
    <t>Őszi Rózsák Nyugdíjas Klub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</si>
  <si>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</si>
  <si>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</si>
  <si>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</si>
  <si>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</si>
  <si>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</si>
  <si>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>D.</t>
  </si>
  <si>
    <t>BEVÉTELEK ÖSSZESEN
(Pénzforgalom nélküli és finanszírozási célú bevételek nélkül)</t>
  </si>
  <si>
    <t>5 - ből Szomszédolós TOP pályzat</t>
  </si>
  <si>
    <t>Hivatalnak választásra átvett</t>
  </si>
  <si>
    <t>Hivatalnak átvett esküvőkre</t>
  </si>
  <si>
    <t xml:space="preserve">Az önkormányzat  felújítási előirányzatai célonként </t>
  </si>
  <si>
    <t>Összes 
előirányzat</t>
  </si>
  <si>
    <t>Felhalmozási célú önkormányzati támogatások- Bm Pályázat</t>
  </si>
  <si>
    <t>018030 - Támogatási célú finanszírozási műveletek</t>
  </si>
  <si>
    <t>Kossuth utca járda felújítás</t>
  </si>
  <si>
    <t xml:space="preserve">Céltartalékok fejlesztési tartalék </t>
  </si>
  <si>
    <t>062020 - Településfejlesztési projektek és támogatásuk</t>
  </si>
  <si>
    <t>107055 - Falugondnoki szolgálat</t>
  </si>
  <si>
    <t>Előző évi maradvány</t>
  </si>
  <si>
    <t>074040 - Fertőző megbetegedések megelőzése, járványügyi ellátás</t>
  </si>
  <si>
    <t>módosítás</t>
  </si>
  <si>
    <t>Módosítás</t>
  </si>
  <si>
    <t>Óvoda udvar felújítása</t>
  </si>
  <si>
    <t>3-ból falugondnoki szolgálat támogatása</t>
  </si>
  <si>
    <t>3-ból rászoruló gyermekek szünidei étkezése</t>
  </si>
  <si>
    <t>3-ból szociális ágazati pótlék</t>
  </si>
  <si>
    <t>3-ból szociális tűzifa támogatás</t>
  </si>
  <si>
    <t>5 - ből Nyári diákmunka támogatása</t>
  </si>
  <si>
    <t>5 - ből Szülőföldem 2020 támogatása</t>
  </si>
  <si>
    <t>Egyedi szennyvízek</t>
  </si>
  <si>
    <t>4. melléklet a 8/2020. (X.14.) ör. Mód 1/2020. (III.5.) önkormányzati rendelethez</t>
  </si>
  <si>
    <t xml:space="preserve">5. melléklet a 8/2020. (X.14.) ör. Mód 1/2020. (III.5.) önkormányzati rendelethez: Az önkormányzat és a Hivatal bevételei összesítve  </t>
  </si>
  <si>
    <t>6. melléklet a 8/2020. (X.14.) ör. Mód 1/2020. (III.5.) önkormányzati rendelethez</t>
  </si>
  <si>
    <t>9. melléklet a 8/2020. (X.14.) ör. Mód 1/2020. (III.5.) önkormányzati rendelethez</t>
  </si>
  <si>
    <t>17. melléklet a 8/2020. (X.14.) ör. Mód 1/2020. (III.5.) önkormányzati rendelethez</t>
  </si>
  <si>
    <t>19. melléklet a 8/2020. (X.14.) ör. Mód 1/2020. (III.5.)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</si>
</sst>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#,##0\ \ \ "/>
    <numFmt numFmtId="173" formatCode="_-* #,##0.0\ _F_t_-;\-* #,##0.0\ _F_t_-;_-* &quot;-&quot;??\ _F_t_-;_-@_-"/>
    <numFmt numFmtId="174" formatCode="_-* #,##0\ _F_t_-;\-* #,##0\ _F_t_-;_-* &quot;-&quot;??\ _F_t_-;_-@_-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0\ _F_t_-;\-* #,##0.00\ _F_t_-;_-* \-??\ _F_t_-;_-@_-"/>
    <numFmt numFmtId="181" formatCode="_-* #,##0\ _F_t_-;\-* #,##0\ _F_t_-;_-* \-??\ _F_t_-;_-@_-"/>
    <numFmt numFmtId="182" formatCode="#,##0.0"/>
    <numFmt numFmtId="183" formatCode="_-* #,##0.000\ _F_t_-;\-* #,##0.000\ _F_t_-;_-* &quot;-&quot;??\ _F_t_-;_-@_-"/>
    <numFmt numFmtId="184" formatCode="_-* #,##0.0000\ _F_t_-;\-* #,##0.0000\ _F_t_-;_-* &quot;-&quot;??\ _F_t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7" borderId="7" applyNumberFormat="0" applyFont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4" applyFont="1" applyBorder="1" applyAlignment="1">
      <alignment horizontal="center" vertical="center" wrapText="1"/>
      <protection/>
    </xf>
    <xf numFmtId="3" fontId="2" fillId="0" borderId="10" xfId="54" applyNumberFormat="1" applyFont="1" applyBorder="1">
      <alignment/>
      <protection/>
    </xf>
    <xf numFmtId="3" fontId="14" fillId="0" borderId="10" xfId="54" applyNumberFormat="1" applyFont="1" applyBorder="1">
      <alignment/>
      <protection/>
    </xf>
    <xf numFmtId="3" fontId="4" fillId="0" borderId="10" xfId="54" applyNumberFormat="1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2" fillId="0" borderId="10" xfId="54" applyNumberFormat="1" applyFont="1" applyBorder="1">
      <alignment/>
      <protection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56" applyAlignment="1">
      <alignment/>
    </xf>
    <xf numFmtId="0" fontId="0" fillId="0" borderId="13" xfId="0" applyFont="1" applyBorder="1" applyAlignment="1">
      <alignment/>
    </xf>
    <xf numFmtId="0" fontId="4" fillId="0" borderId="10" xfId="56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56" applyBorder="1" applyAlignment="1">
      <alignment/>
    </xf>
    <xf numFmtId="0" fontId="0" fillId="0" borderId="15" xfId="0" applyFont="1" applyBorder="1" applyAlignment="1">
      <alignment/>
    </xf>
    <xf numFmtId="0" fontId="0" fillId="0" borderId="10" xfId="56" applyBorder="1" applyAlignment="1">
      <alignment/>
    </xf>
    <xf numFmtId="0" fontId="3" fillId="0" borderId="0" xfId="56" applyFont="1" applyAlignment="1">
      <alignment/>
    </xf>
    <xf numFmtId="0" fontId="8" fillId="0" borderId="11" xfId="54" applyFont="1" applyBorder="1" applyAlignment="1">
      <alignment horizontal="center" vertical="center"/>
      <protection/>
    </xf>
    <xf numFmtId="0" fontId="2" fillId="0" borderId="11" xfId="54" applyFont="1" applyBorder="1">
      <alignment/>
      <protection/>
    </xf>
    <xf numFmtId="0" fontId="9" fillId="0" borderId="11" xfId="54" applyFont="1" applyBorder="1">
      <alignment/>
      <protection/>
    </xf>
    <xf numFmtId="0" fontId="10" fillId="0" borderId="11" xfId="54" applyFont="1" applyBorder="1">
      <alignment/>
      <protection/>
    </xf>
    <xf numFmtId="0" fontId="0" fillId="0" borderId="11" xfId="55" applyFont="1" applyBorder="1">
      <alignment/>
      <protection/>
    </xf>
    <xf numFmtId="0" fontId="0" fillId="0" borderId="11" xfId="55" applyFont="1" applyBorder="1" applyAlignment="1">
      <alignment horizontal="left"/>
      <protection/>
    </xf>
    <xf numFmtId="0" fontId="11" fillId="0" borderId="11" xfId="54" applyFont="1" applyBorder="1">
      <alignment/>
      <protection/>
    </xf>
    <xf numFmtId="0" fontId="15" fillId="0" borderId="11" xfId="54" applyFont="1" applyBorder="1">
      <alignment/>
      <protection/>
    </xf>
    <xf numFmtId="0" fontId="4" fillId="0" borderId="11" xfId="54" applyFont="1" applyBorder="1" applyAlignment="1">
      <alignment wrapText="1"/>
      <protection/>
    </xf>
    <xf numFmtId="0" fontId="4" fillId="0" borderId="11" xfId="54" applyFont="1" applyBorder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1" xfId="56" applyBorder="1" applyAlignment="1">
      <alignment/>
    </xf>
    <xf numFmtId="0" fontId="3" fillId="0" borderId="11" xfId="56" applyFont="1" applyBorder="1" applyAlignment="1">
      <alignment/>
    </xf>
    <xf numFmtId="0" fontId="0" fillId="0" borderId="16" xfId="56" applyBorder="1" applyAlignment="1">
      <alignment/>
    </xf>
    <xf numFmtId="174" fontId="0" fillId="0" borderId="10" xfId="46" applyNumberFormat="1" applyFont="1" applyBorder="1" applyAlignment="1">
      <alignment/>
    </xf>
    <xf numFmtId="174" fontId="1" fillId="0" borderId="10" xfId="46" applyNumberFormat="1" applyFont="1" applyBorder="1" applyAlignment="1">
      <alignment/>
    </xf>
    <xf numFmtId="0" fontId="0" fillId="0" borderId="0" xfId="0" applyAlignment="1">
      <alignment horizontal="right"/>
    </xf>
    <xf numFmtId="0" fontId="16" fillId="0" borderId="11" xfId="55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74" fontId="0" fillId="0" borderId="10" xfId="46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wrapText="1"/>
    </xf>
    <xf numFmtId="181" fontId="0" fillId="0" borderId="10" xfId="46" applyNumberFormat="1" applyFont="1" applyBorder="1" applyAlignment="1">
      <alignment/>
    </xf>
    <xf numFmtId="0" fontId="0" fillId="0" borderId="14" xfId="0" applyFont="1" applyBorder="1" applyAlignment="1">
      <alignment/>
    </xf>
    <xf numFmtId="17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17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2" xfId="56" applyBorder="1" applyAlignment="1">
      <alignment/>
    </xf>
    <xf numFmtId="16" fontId="0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10" xfId="56" applyFont="1" applyBorder="1" applyAlignment="1">
      <alignment/>
    </xf>
    <xf numFmtId="0" fontId="13" fillId="0" borderId="11" xfId="54" applyFont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1" fillId="0" borderId="10" xfId="56" applyFont="1" applyBorder="1" applyAlignment="1">
      <alignment/>
    </xf>
    <xf numFmtId="0" fontId="0" fillId="0" borderId="18" xfId="0" applyFont="1" applyBorder="1" applyAlignment="1">
      <alignment/>
    </xf>
    <xf numFmtId="174" fontId="0" fillId="0" borderId="10" xfId="46" applyNumberFormat="1" applyFont="1" applyBorder="1" applyAlignment="1">
      <alignment vertical="center"/>
    </xf>
    <xf numFmtId="3" fontId="52" fillId="0" borderId="10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13" fillId="0" borderId="15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7.00390625" style="0" bestFit="1" customWidth="1"/>
    <col min="4" max="4" width="17.00390625" style="0" customWidth="1"/>
    <col min="5" max="5" width="59.8515625" style="0" bestFit="1" customWidth="1"/>
    <col min="6" max="7" width="17.00390625" style="0" bestFit="1" customWidth="1"/>
  </cols>
  <sheetData>
    <row r="1" ht="12.75">
      <c r="B1" s="1" t="s">
        <v>480</v>
      </c>
    </row>
    <row r="3" ht="12.75">
      <c r="B3" s="1" t="s">
        <v>424</v>
      </c>
    </row>
    <row r="4" ht="15.75">
      <c r="B4" s="3" t="s">
        <v>425</v>
      </c>
    </row>
    <row r="5" spans="3:8" ht="12.75">
      <c r="C5" s="52" t="s">
        <v>333</v>
      </c>
      <c r="D5" s="52"/>
      <c r="E5" s="52"/>
      <c r="F5" t="s">
        <v>333</v>
      </c>
      <c r="G5" s="1"/>
      <c r="H5" s="1"/>
    </row>
    <row r="6" spans="1:8" ht="12.75">
      <c r="A6" s="5"/>
      <c r="B6" s="16" t="s">
        <v>74</v>
      </c>
      <c r="C6" s="5" t="s">
        <v>75</v>
      </c>
      <c r="D6" s="5" t="s">
        <v>104</v>
      </c>
      <c r="E6" s="5" t="s">
        <v>455</v>
      </c>
      <c r="F6" s="5" t="s">
        <v>105</v>
      </c>
      <c r="G6" s="7" t="s">
        <v>116</v>
      </c>
      <c r="H6" s="1"/>
    </row>
    <row r="7" spans="1:7" ht="18">
      <c r="A7" s="5"/>
      <c r="B7" s="86" t="s">
        <v>10</v>
      </c>
      <c r="C7" s="87"/>
      <c r="D7" s="77"/>
      <c r="E7" s="77" t="s">
        <v>11</v>
      </c>
      <c r="F7" s="5"/>
      <c r="G7" s="5"/>
    </row>
    <row r="8" spans="1:7" ht="12.75">
      <c r="A8" s="5"/>
      <c r="B8" s="29" t="s">
        <v>0</v>
      </c>
      <c r="C8" s="10" t="s">
        <v>52</v>
      </c>
      <c r="D8" s="10" t="s">
        <v>470</v>
      </c>
      <c r="E8" s="10" t="s">
        <v>0</v>
      </c>
      <c r="F8" s="5" t="s">
        <v>52</v>
      </c>
      <c r="G8" s="5" t="s">
        <v>470</v>
      </c>
    </row>
    <row r="9" spans="1:7" ht="18">
      <c r="A9" s="5">
        <v>1</v>
      </c>
      <c r="B9" s="30" t="s">
        <v>35</v>
      </c>
      <c r="C9" s="11"/>
      <c r="D9" s="11"/>
      <c r="E9" s="11" t="s">
        <v>12</v>
      </c>
      <c r="F9" s="5"/>
      <c r="G9" s="5"/>
    </row>
    <row r="10" spans="1:7" ht="16.5">
      <c r="A10" s="5">
        <v>2</v>
      </c>
      <c r="B10" s="31" t="s">
        <v>13</v>
      </c>
      <c r="C10" s="12"/>
      <c r="D10" s="12"/>
      <c r="E10" s="12" t="s">
        <v>14</v>
      </c>
      <c r="F10" s="5"/>
      <c r="G10" s="5"/>
    </row>
    <row r="11" spans="1:7" ht="15.75">
      <c r="A11" s="5">
        <v>3</v>
      </c>
      <c r="B11" s="32" t="s">
        <v>2</v>
      </c>
      <c r="C11" s="13"/>
      <c r="D11" s="13"/>
      <c r="E11" s="13" t="s">
        <v>2</v>
      </c>
      <c r="F11" s="5"/>
      <c r="G11" s="5"/>
    </row>
    <row r="12" spans="1:7" ht="12.75">
      <c r="A12" s="5">
        <v>4</v>
      </c>
      <c r="B12" s="33" t="s">
        <v>146</v>
      </c>
      <c r="C12" s="14">
        <f>'5.bev. forrásonként'!H26</f>
        <v>146091290</v>
      </c>
      <c r="D12" s="14">
        <f>'5.bev. forrásonként'!I26</f>
        <v>159288360</v>
      </c>
      <c r="E12" s="14" t="s">
        <v>5</v>
      </c>
      <c r="F12" s="14">
        <f>'6. Kiadások'!E11</f>
        <v>106530074</v>
      </c>
      <c r="G12" s="14">
        <f>'6. Kiadások'!F11</f>
        <v>119392331</v>
      </c>
    </row>
    <row r="13" spans="1:7" ht="12.75">
      <c r="A13" s="5">
        <v>5</v>
      </c>
      <c r="B13" s="34" t="s">
        <v>82</v>
      </c>
      <c r="C13" s="14">
        <f>'5.bev. forrásonként'!H40</f>
        <v>10413435</v>
      </c>
      <c r="D13" s="14">
        <f>'5.bev. forrásonként'!I40</f>
        <v>11770865</v>
      </c>
      <c r="E13" s="14" t="s">
        <v>83</v>
      </c>
      <c r="F13" s="14">
        <f>'6. Kiadások'!E12</f>
        <v>18456987</v>
      </c>
      <c r="G13" s="14">
        <f>'6. Kiadások'!F12</f>
        <v>20421927</v>
      </c>
    </row>
    <row r="14" spans="1:7" ht="12.75">
      <c r="A14" s="5">
        <v>6</v>
      </c>
      <c r="B14" s="34" t="s">
        <v>324</v>
      </c>
      <c r="C14" s="14">
        <f>'5.bev. forrásonként'!H60+'5.bev. forrásonként'!H61</f>
        <v>11400000</v>
      </c>
      <c r="D14" s="14">
        <f>'5.bev. forrásonként'!I60+'5.bev. forrásonként'!I61</f>
        <v>9400000</v>
      </c>
      <c r="E14" s="14" t="s">
        <v>59</v>
      </c>
      <c r="F14" s="14">
        <f>'6. Kiadások'!E13</f>
        <v>47498506</v>
      </c>
      <c r="G14" s="14">
        <f>'6. Kiadások'!F13</f>
        <v>53008848</v>
      </c>
    </row>
    <row r="15" spans="1:7" ht="12.75">
      <c r="A15" s="5">
        <v>7</v>
      </c>
      <c r="B15" s="34" t="s">
        <v>366</v>
      </c>
      <c r="C15" s="14">
        <f>'5.bev. forrásonként'!H78</f>
        <v>2961000</v>
      </c>
      <c r="D15" s="14">
        <f>'5.bev. forrásonként'!I78</f>
        <v>2960950</v>
      </c>
      <c r="E15" s="14" t="s">
        <v>15</v>
      </c>
      <c r="F15" s="14">
        <f>'6. Kiadások'!E14</f>
        <v>8050000</v>
      </c>
      <c r="G15" s="14">
        <f>'6. Kiadások'!F14</f>
        <v>8050000</v>
      </c>
    </row>
    <row r="16" spans="1:7" ht="12.75">
      <c r="A16" s="5">
        <v>8</v>
      </c>
      <c r="B16" s="34" t="s">
        <v>378</v>
      </c>
      <c r="C16" s="14">
        <v>0</v>
      </c>
      <c r="D16" s="14">
        <v>0</v>
      </c>
      <c r="E16" s="14" t="s">
        <v>84</v>
      </c>
      <c r="F16" s="14">
        <f>'6. Kiadások'!E15</f>
        <v>2986120</v>
      </c>
      <c r="G16" s="14">
        <f>'6. Kiadások'!F15</f>
        <v>2056251</v>
      </c>
    </row>
    <row r="17" spans="1:7" ht="14.25">
      <c r="A17" s="5">
        <v>9</v>
      </c>
      <c r="B17" s="53" t="s">
        <v>51</v>
      </c>
      <c r="C17" s="14">
        <f>SUM(C12:C16)</f>
        <v>170865725</v>
      </c>
      <c r="D17" s="14">
        <f>SUM(D12:D16)</f>
        <v>183420175</v>
      </c>
      <c r="E17" s="14" t="s">
        <v>51</v>
      </c>
      <c r="F17" s="14">
        <f>SUM(F12:F16)</f>
        <v>183521687</v>
      </c>
      <c r="G17" s="14">
        <f>SUM(G12:G16)</f>
        <v>202929357</v>
      </c>
    </row>
    <row r="18" spans="1:7" ht="12.75">
      <c r="A18" s="5"/>
      <c r="B18" s="33"/>
      <c r="C18" s="14"/>
      <c r="D18" s="14"/>
      <c r="E18" s="14"/>
      <c r="F18" s="14"/>
      <c r="G18" s="14"/>
    </row>
    <row r="19" spans="1:7" ht="15.75">
      <c r="A19" s="5">
        <v>11</v>
      </c>
      <c r="B19" s="32" t="s">
        <v>3</v>
      </c>
      <c r="C19" s="13"/>
      <c r="D19" s="13"/>
      <c r="E19" s="13" t="s">
        <v>36</v>
      </c>
      <c r="F19" s="14"/>
      <c r="G19" s="14"/>
    </row>
    <row r="20" spans="1:7" ht="12.75">
      <c r="A20" s="5">
        <v>12</v>
      </c>
      <c r="B20" s="33" t="s">
        <v>56</v>
      </c>
      <c r="C20" s="14">
        <f>'5.bev. forrásonként'!H84</f>
        <v>2000000</v>
      </c>
      <c r="D20" s="14">
        <f>'5.bev. forrásonként'!I84</f>
        <v>2000000</v>
      </c>
      <c r="E20" s="14" t="s">
        <v>6</v>
      </c>
      <c r="F20" s="14">
        <f>'6. Kiadások'!E20</f>
        <v>8250000</v>
      </c>
      <c r="G20" s="14">
        <f>'6. Kiadások'!F20</f>
        <v>3450000</v>
      </c>
    </row>
    <row r="21" spans="1:7" ht="12.75">
      <c r="A21" s="5">
        <v>13</v>
      </c>
      <c r="B21" s="33" t="s">
        <v>85</v>
      </c>
      <c r="C21" s="14">
        <f>'5.bev. forrásonként'!H45</f>
        <v>0</v>
      </c>
      <c r="D21" s="14">
        <f>'5.bev. forrásonként'!I45</f>
        <v>0</v>
      </c>
      <c r="E21" s="14" t="s">
        <v>16</v>
      </c>
      <c r="F21" s="14">
        <f>'6. Kiadások'!E21</f>
        <v>320000</v>
      </c>
      <c r="G21" s="14">
        <f>'6. Kiadások'!F21</f>
        <v>8820000</v>
      </c>
    </row>
    <row r="22" spans="1:7" ht="12.75">
      <c r="A22" s="5">
        <v>14</v>
      </c>
      <c r="B22" s="33" t="s">
        <v>86</v>
      </c>
      <c r="C22" s="14">
        <v>0</v>
      </c>
      <c r="D22" s="14">
        <f>'5.bev. forrásonként'!I96</f>
        <v>3500000</v>
      </c>
      <c r="E22" s="14" t="s">
        <v>87</v>
      </c>
      <c r="F22" s="14">
        <v>0</v>
      </c>
      <c r="G22" s="14">
        <v>0</v>
      </c>
    </row>
    <row r="23" spans="1:7" ht="12.75">
      <c r="A23" s="5">
        <v>15</v>
      </c>
      <c r="B23" s="16"/>
      <c r="C23" s="5"/>
      <c r="D23" s="5"/>
      <c r="E23" s="14" t="s">
        <v>8</v>
      </c>
      <c r="F23" s="14">
        <v>0</v>
      </c>
      <c r="G23" s="14">
        <v>0</v>
      </c>
    </row>
    <row r="24" spans="1:7" ht="12.75">
      <c r="A24" s="5">
        <v>16</v>
      </c>
      <c r="B24" s="16"/>
      <c r="C24" s="5"/>
      <c r="D24" s="5"/>
      <c r="E24" s="14" t="s">
        <v>9</v>
      </c>
      <c r="F24" s="14">
        <v>0</v>
      </c>
      <c r="G24" s="14">
        <v>0</v>
      </c>
    </row>
    <row r="25" spans="1:7" ht="14.25">
      <c r="A25" s="5">
        <v>17</v>
      </c>
      <c r="B25" s="35"/>
      <c r="C25" s="14"/>
      <c r="D25" s="14"/>
      <c r="E25" s="14" t="s">
        <v>88</v>
      </c>
      <c r="F25" s="14">
        <v>0</v>
      </c>
      <c r="G25" s="14">
        <v>0</v>
      </c>
    </row>
    <row r="26" spans="1:7" ht="14.25">
      <c r="A26" s="5">
        <v>18</v>
      </c>
      <c r="B26" s="53" t="s">
        <v>51</v>
      </c>
      <c r="C26" s="14">
        <f>SUM(C20:C25)</f>
        <v>2000000</v>
      </c>
      <c r="D26" s="14">
        <f>SUM(D20:D25)</f>
        <v>5500000</v>
      </c>
      <c r="E26" s="14" t="s">
        <v>51</v>
      </c>
      <c r="F26" s="14">
        <f>SUM(F20:F25)</f>
        <v>8570000</v>
      </c>
      <c r="G26" s="14">
        <f>SUM(G20:G25)</f>
        <v>12270000</v>
      </c>
    </row>
    <row r="27" spans="1:7" ht="16.5">
      <c r="A27" s="5">
        <v>19</v>
      </c>
      <c r="B27" s="36"/>
      <c r="C27" s="14"/>
      <c r="D27" s="14"/>
      <c r="E27" s="12" t="s">
        <v>71</v>
      </c>
      <c r="F27" s="14"/>
      <c r="G27" s="14"/>
    </row>
    <row r="28" spans="1:7" ht="15.75">
      <c r="A28" s="5">
        <v>20</v>
      </c>
      <c r="B28" s="32"/>
      <c r="C28" s="14"/>
      <c r="D28" s="14"/>
      <c r="E28" s="13" t="s">
        <v>17</v>
      </c>
      <c r="F28" s="14"/>
      <c r="G28" s="14"/>
    </row>
    <row r="29" spans="1:7" ht="15.75">
      <c r="A29" s="5">
        <v>21</v>
      </c>
      <c r="B29" s="32"/>
      <c r="C29" s="14"/>
      <c r="D29" s="14"/>
      <c r="E29" s="14" t="s">
        <v>1</v>
      </c>
      <c r="F29" s="14">
        <f>'6. Kiadások'!E28</f>
        <v>9260442</v>
      </c>
      <c r="G29" s="14">
        <f>'6. Kiadások'!F28</f>
        <v>2207222</v>
      </c>
    </row>
    <row r="30" spans="1:7" ht="14.25">
      <c r="A30" s="5">
        <v>22</v>
      </c>
      <c r="B30" s="35"/>
      <c r="C30" s="14"/>
      <c r="D30" s="14"/>
      <c r="E30" s="14" t="s">
        <v>465</v>
      </c>
      <c r="F30" s="14">
        <f>'6. Kiadások'!E31</f>
        <v>0</v>
      </c>
      <c r="G30" s="14">
        <f>'6. Kiadások'!F31</f>
        <v>0</v>
      </c>
    </row>
    <row r="31" spans="1:7" ht="14.25">
      <c r="A31" s="5">
        <v>23</v>
      </c>
      <c r="B31" s="35"/>
      <c r="C31" s="14"/>
      <c r="D31" s="14"/>
      <c r="E31" s="14" t="s">
        <v>51</v>
      </c>
      <c r="F31" s="14">
        <f>SUM(F29:F30)</f>
        <v>9260442</v>
      </c>
      <c r="G31" s="14">
        <f>SUM(G29:G30)</f>
        <v>2207222</v>
      </c>
    </row>
    <row r="32" spans="1:7" ht="15.75">
      <c r="A32" s="5">
        <v>24</v>
      </c>
      <c r="B32" s="32"/>
      <c r="C32" s="14"/>
      <c r="D32" s="14"/>
      <c r="E32" s="13" t="s">
        <v>18</v>
      </c>
      <c r="F32" s="14"/>
      <c r="G32" s="14"/>
    </row>
    <row r="33" spans="1:7" ht="14.25">
      <c r="A33" s="5">
        <v>25</v>
      </c>
      <c r="B33" s="35"/>
      <c r="C33" s="14"/>
      <c r="D33" s="14"/>
      <c r="E33" s="14" t="s">
        <v>19</v>
      </c>
      <c r="F33" s="14">
        <v>0</v>
      </c>
      <c r="G33" s="14">
        <v>0</v>
      </c>
    </row>
    <row r="34" spans="1:7" ht="18">
      <c r="A34" s="5">
        <v>26</v>
      </c>
      <c r="B34" s="30"/>
      <c r="C34" s="14"/>
      <c r="D34" s="14"/>
      <c r="E34" s="11" t="s">
        <v>20</v>
      </c>
      <c r="F34" s="14"/>
      <c r="G34" s="14"/>
    </row>
    <row r="35" spans="1:7" ht="14.25">
      <c r="A35" s="5">
        <v>27</v>
      </c>
      <c r="B35" s="35"/>
      <c r="C35" s="14"/>
      <c r="D35" s="14"/>
      <c r="E35" s="14" t="s">
        <v>21</v>
      </c>
      <c r="F35" s="14">
        <v>0</v>
      </c>
      <c r="G35" s="14">
        <v>0</v>
      </c>
    </row>
    <row r="36" spans="1:7" ht="14.25">
      <c r="A36" s="5">
        <v>28</v>
      </c>
      <c r="B36" s="35"/>
      <c r="C36" s="14"/>
      <c r="D36" s="14"/>
      <c r="E36" s="14" t="s">
        <v>22</v>
      </c>
      <c r="F36" s="14">
        <v>0</v>
      </c>
      <c r="G36" s="14">
        <v>0</v>
      </c>
    </row>
    <row r="37" spans="1:7" ht="14.25">
      <c r="A37" s="5">
        <v>29</v>
      </c>
      <c r="B37" s="35"/>
      <c r="C37" s="14"/>
      <c r="D37" s="14"/>
      <c r="E37" s="14" t="s">
        <v>51</v>
      </c>
      <c r="F37" s="14">
        <f>SUM(F35:F36)</f>
        <v>0</v>
      </c>
      <c r="G37" s="14">
        <f>SUM(G35:G36)</f>
        <v>0</v>
      </c>
    </row>
    <row r="38" spans="1:7" ht="14.25">
      <c r="A38" s="5">
        <v>30</v>
      </c>
      <c r="B38" s="35"/>
      <c r="C38" s="14"/>
      <c r="D38" s="14"/>
      <c r="E38" s="14"/>
      <c r="F38" s="14"/>
      <c r="G38" s="14"/>
    </row>
    <row r="39" spans="1:7" ht="18">
      <c r="A39" s="5">
        <v>31</v>
      </c>
      <c r="B39" s="30"/>
      <c r="C39" s="14"/>
      <c r="D39" s="14"/>
      <c r="E39" s="11" t="s">
        <v>23</v>
      </c>
      <c r="F39" s="14"/>
      <c r="G39" s="14"/>
    </row>
    <row r="40" spans="1:7" ht="15" customHeight="1">
      <c r="A40" s="5">
        <v>32</v>
      </c>
      <c r="B40" s="30"/>
      <c r="C40" s="14"/>
      <c r="D40" s="14"/>
      <c r="E40" s="14" t="s">
        <v>417</v>
      </c>
      <c r="F40" s="14">
        <f>'6. Kiadások'!I72</f>
        <v>5730331</v>
      </c>
      <c r="G40" s="14">
        <f>F40</f>
        <v>5730331</v>
      </c>
    </row>
    <row r="41" spans="1:7" ht="14.25">
      <c r="A41" s="5">
        <v>33</v>
      </c>
      <c r="B41" s="35"/>
      <c r="C41" s="14"/>
      <c r="D41" s="14"/>
      <c r="E41" s="14" t="s">
        <v>24</v>
      </c>
      <c r="F41" s="14">
        <v>0</v>
      </c>
      <c r="G41" s="14">
        <v>0</v>
      </c>
    </row>
    <row r="42" spans="1:7" ht="14.25">
      <c r="A42" s="5">
        <v>34</v>
      </c>
      <c r="B42" s="35"/>
      <c r="C42" s="14"/>
      <c r="D42" s="14"/>
      <c r="E42" s="14" t="s">
        <v>418</v>
      </c>
      <c r="F42" s="14">
        <v>0</v>
      </c>
      <c r="G42" s="14">
        <v>0</v>
      </c>
    </row>
    <row r="43" spans="1:7" ht="47.25">
      <c r="A43" s="5">
        <v>35</v>
      </c>
      <c r="B43" s="37" t="s">
        <v>456</v>
      </c>
      <c r="C43" s="13">
        <f>C17+C26</f>
        <v>172865725</v>
      </c>
      <c r="D43" s="13">
        <f>D17+D26</f>
        <v>188920175</v>
      </c>
      <c r="E43" s="13" t="s">
        <v>25</v>
      </c>
      <c r="F43" s="13">
        <f>F17+F26+F31+F40</f>
        <v>207082460</v>
      </c>
      <c r="G43" s="13">
        <f>G17+G26+G31+G40</f>
        <v>223136910</v>
      </c>
    </row>
    <row r="44" spans="1:7" ht="18">
      <c r="A44" s="5">
        <v>36</v>
      </c>
      <c r="B44" s="38"/>
      <c r="C44" s="14"/>
      <c r="D44" s="14"/>
      <c r="E44" s="11" t="s">
        <v>26</v>
      </c>
      <c r="F44" s="14"/>
      <c r="G44" s="14"/>
    </row>
    <row r="45" spans="1:7" ht="14.25">
      <c r="A45" s="5">
        <v>37</v>
      </c>
      <c r="B45" s="35"/>
      <c r="C45" s="14"/>
      <c r="D45" s="14"/>
      <c r="E45" s="14" t="s">
        <v>21</v>
      </c>
      <c r="F45" s="14">
        <v>0</v>
      </c>
      <c r="G45" s="14">
        <v>0</v>
      </c>
    </row>
    <row r="46" spans="1:7" ht="14.25">
      <c r="A46" s="5">
        <v>38</v>
      </c>
      <c r="B46" s="35"/>
      <c r="C46" s="14"/>
      <c r="D46" s="14"/>
      <c r="E46" s="14" t="s">
        <v>22</v>
      </c>
      <c r="F46" s="14">
        <v>0</v>
      </c>
      <c r="G46" s="14">
        <v>0</v>
      </c>
    </row>
    <row r="47" spans="1:7" ht="18">
      <c r="A47" s="5">
        <v>39</v>
      </c>
      <c r="B47" s="30" t="s">
        <v>27</v>
      </c>
      <c r="C47" s="11"/>
      <c r="D47" s="11"/>
      <c r="E47" s="15"/>
      <c r="F47" s="14"/>
      <c r="G47" s="14"/>
    </row>
    <row r="48" spans="1:7" ht="18">
      <c r="A48" s="5">
        <v>40</v>
      </c>
      <c r="B48" s="32" t="s">
        <v>28</v>
      </c>
      <c r="C48" s="13"/>
      <c r="D48" s="13"/>
      <c r="E48" s="15"/>
      <c r="F48" s="14"/>
      <c r="G48" s="14"/>
    </row>
    <row r="49" spans="1:7" ht="18">
      <c r="A49" s="5">
        <v>41</v>
      </c>
      <c r="B49" s="35" t="s">
        <v>450</v>
      </c>
      <c r="C49" s="14">
        <f>'5.bev. forrásonként'!H108+'5.bev. forrásonként'!H110</f>
        <v>29216737</v>
      </c>
      <c r="D49" s="14">
        <f>'5.bev. forrásonként'!I108+'5.bev. forrásonként'!I110</f>
        <v>29216737</v>
      </c>
      <c r="E49" s="15"/>
      <c r="F49" s="14"/>
      <c r="G49" s="14"/>
    </row>
    <row r="50" spans="1:7" ht="18">
      <c r="A50" s="5">
        <v>42</v>
      </c>
      <c r="B50" s="35" t="s">
        <v>451</v>
      </c>
      <c r="C50" s="14">
        <f>'5.bev. forrásonként'!H109</f>
        <v>4999998</v>
      </c>
      <c r="D50" s="14">
        <f>'5.bev. forrásonként'!I109</f>
        <v>4999998</v>
      </c>
      <c r="E50" s="15"/>
      <c r="F50" s="14"/>
      <c r="G50" s="14"/>
    </row>
    <row r="51" spans="1:7" ht="18">
      <c r="A51" s="5">
        <v>43</v>
      </c>
      <c r="B51" s="32" t="s">
        <v>29</v>
      </c>
      <c r="C51" s="13"/>
      <c r="D51" s="13"/>
      <c r="E51" s="15"/>
      <c r="F51" s="14"/>
      <c r="G51" s="14"/>
    </row>
    <row r="52" spans="1:7" ht="18">
      <c r="A52" s="5">
        <v>44</v>
      </c>
      <c r="B52" s="35" t="s">
        <v>325</v>
      </c>
      <c r="C52" s="14">
        <v>0</v>
      </c>
      <c r="D52" s="14">
        <v>0</v>
      </c>
      <c r="E52" s="15"/>
      <c r="F52" s="14"/>
      <c r="G52" s="14"/>
    </row>
    <row r="53" spans="1:7" ht="18">
      <c r="A53" s="5">
        <v>45</v>
      </c>
      <c r="B53" s="35" t="s">
        <v>30</v>
      </c>
      <c r="C53" s="14">
        <v>0</v>
      </c>
      <c r="D53" s="14">
        <v>0</v>
      </c>
      <c r="E53" s="15"/>
      <c r="F53" s="14"/>
      <c r="G53" s="14"/>
    </row>
    <row r="54" spans="1:7" ht="18">
      <c r="A54" s="5">
        <v>46</v>
      </c>
      <c r="B54" s="30" t="s">
        <v>4</v>
      </c>
      <c r="C54" s="11">
        <f>C43+C50+C52+C49+C53</f>
        <v>207082460</v>
      </c>
      <c r="D54" s="11">
        <f>D43+D50+D52+D49+D53</f>
        <v>223136910</v>
      </c>
      <c r="E54" s="11" t="s">
        <v>31</v>
      </c>
      <c r="F54" s="11">
        <f>F43+F45+F46</f>
        <v>207082460</v>
      </c>
      <c r="G54" s="11">
        <f>G43+G45+G46</f>
        <v>223136910</v>
      </c>
    </row>
    <row r="55" spans="1:7" ht="14.25">
      <c r="A55" s="5">
        <v>47</v>
      </c>
      <c r="B55" s="35" t="s">
        <v>32</v>
      </c>
      <c r="C55" s="14">
        <f>C17+C52+C49</f>
        <v>200082462</v>
      </c>
      <c r="D55" s="14">
        <f>D17+D52+D49</f>
        <v>212636912</v>
      </c>
      <c r="E55" s="14" t="s">
        <v>33</v>
      </c>
      <c r="F55" s="14">
        <f>F17+F29+F40</f>
        <v>198512460</v>
      </c>
      <c r="G55" s="14">
        <f>G17+G29+G40</f>
        <v>210866910</v>
      </c>
    </row>
    <row r="56" spans="1:7" ht="14.25">
      <c r="A56" s="5">
        <v>48</v>
      </c>
      <c r="B56" s="35" t="s">
        <v>34</v>
      </c>
      <c r="C56" s="14">
        <f>C26+C50</f>
        <v>6999998</v>
      </c>
      <c r="D56" s="14">
        <f>D26+D50</f>
        <v>10499998</v>
      </c>
      <c r="E56" s="14" t="s">
        <v>37</v>
      </c>
      <c r="F56" s="14">
        <f>F26+F30</f>
        <v>8570000</v>
      </c>
      <c r="G56" s="14">
        <f>G26+G30</f>
        <v>12270000</v>
      </c>
    </row>
  </sheetData>
  <sheetProtection/>
  <mergeCells count="1">
    <mergeCell ref="B7:C7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7.57421875" style="1" customWidth="1"/>
    <col min="7" max="7" width="14.8515625" style="1" customWidth="1"/>
    <col min="8" max="8" width="16.57421875" style="1" bestFit="1" customWidth="1"/>
    <col min="9" max="9" width="14.7109375" style="0" bestFit="1" customWidth="1"/>
  </cols>
  <sheetData>
    <row r="1" spans="1:8" ht="12.75">
      <c r="A1" s="90" t="s">
        <v>481</v>
      </c>
      <c r="B1" s="89"/>
      <c r="C1" s="89"/>
      <c r="D1" s="89"/>
      <c r="E1" s="89"/>
      <c r="F1" s="89"/>
      <c r="G1" s="89"/>
      <c r="H1" s="89"/>
    </row>
    <row r="2" spans="1:8" ht="12.75">
      <c r="A2" s="89" t="s">
        <v>334</v>
      </c>
      <c r="B2" s="89"/>
      <c r="C2" s="89"/>
      <c r="D2" s="89"/>
      <c r="E2" s="89"/>
      <c r="F2" s="89"/>
      <c r="G2" s="89"/>
      <c r="H2" s="89"/>
    </row>
    <row r="3" spans="1:8" ht="15" customHeight="1">
      <c r="A3" s="88"/>
      <c r="B3" s="88"/>
      <c r="C3" s="88" t="s">
        <v>424</v>
      </c>
      <c r="D3" s="88"/>
      <c r="E3" s="88"/>
      <c r="F3" s="88"/>
      <c r="G3" s="88"/>
      <c r="H3" s="88"/>
    </row>
    <row r="4" spans="1:8" ht="15">
      <c r="A4" s="1" t="s">
        <v>76</v>
      </c>
      <c r="B4" s="1" t="s">
        <v>77</v>
      </c>
      <c r="C4" s="1" t="s">
        <v>78</v>
      </c>
      <c r="D4" t="s">
        <v>79</v>
      </c>
      <c r="E4" s="1" t="s">
        <v>127</v>
      </c>
      <c r="F4" s="4" t="s">
        <v>106</v>
      </c>
      <c r="G4" s="4" t="s">
        <v>107</v>
      </c>
      <c r="H4" s="4" t="s">
        <v>108</v>
      </c>
    </row>
    <row r="5" spans="1:9" ht="25.5">
      <c r="A5" s="7" t="s">
        <v>153</v>
      </c>
      <c r="B5" s="7" t="s">
        <v>154</v>
      </c>
      <c r="C5" s="7" t="s">
        <v>155</v>
      </c>
      <c r="D5" s="7" t="s">
        <v>156</v>
      </c>
      <c r="E5" s="7" t="s">
        <v>157</v>
      </c>
      <c r="F5" s="7" t="s">
        <v>158</v>
      </c>
      <c r="G5" s="7" t="s">
        <v>159</v>
      </c>
      <c r="H5" s="64" t="s">
        <v>461</v>
      </c>
      <c r="I5" s="64" t="s">
        <v>471</v>
      </c>
    </row>
    <row r="6" spans="1:9" ht="12.75">
      <c r="A6" s="9">
        <v>1</v>
      </c>
      <c r="B6" s="18">
        <v>1</v>
      </c>
      <c r="C6" s="8" t="s">
        <v>160</v>
      </c>
      <c r="D6" s="45" t="s">
        <v>161</v>
      </c>
      <c r="E6" s="6"/>
      <c r="F6" s="6"/>
      <c r="G6" s="45"/>
      <c r="H6" s="64"/>
      <c r="I6" s="64"/>
    </row>
    <row r="7" spans="1:9" ht="15.75">
      <c r="A7" s="5">
        <v>2</v>
      </c>
      <c r="B7" s="18" t="s">
        <v>162</v>
      </c>
      <c r="C7" s="23" t="s">
        <v>426</v>
      </c>
      <c r="D7" s="5"/>
      <c r="E7" s="56"/>
      <c r="F7" s="56"/>
      <c r="G7" s="51">
        <v>79508800</v>
      </c>
      <c r="H7" s="56">
        <f aca="true" t="shared" si="0" ref="H7:I24">E7+F7+G7</f>
        <v>79508800</v>
      </c>
      <c r="I7" s="56">
        <v>125750700</v>
      </c>
    </row>
    <row r="8" spans="1:9" ht="12.75">
      <c r="A8" s="5">
        <v>3</v>
      </c>
      <c r="B8" s="18" t="s">
        <v>164</v>
      </c>
      <c r="C8" s="78" t="s">
        <v>163</v>
      </c>
      <c r="D8" s="5"/>
      <c r="E8" s="56">
        <v>1978200</v>
      </c>
      <c r="F8" s="56"/>
      <c r="G8" s="65"/>
      <c r="H8" s="56">
        <f t="shared" si="0"/>
        <v>1978200</v>
      </c>
      <c r="I8" s="56">
        <f t="shared" si="0"/>
        <v>1978200</v>
      </c>
    </row>
    <row r="9" spans="1:9" ht="12.75">
      <c r="A9" s="5">
        <v>4</v>
      </c>
      <c r="B9" s="18" t="s">
        <v>166</v>
      </c>
      <c r="C9" s="78" t="s">
        <v>165</v>
      </c>
      <c r="D9" s="5"/>
      <c r="E9" s="65">
        <v>1920000</v>
      </c>
      <c r="F9" s="56"/>
      <c r="G9" s="56"/>
      <c r="H9" s="56">
        <f t="shared" si="0"/>
        <v>1920000</v>
      </c>
      <c r="I9" s="56">
        <f t="shared" si="0"/>
        <v>1920000</v>
      </c>
    </row>
    <row r="10" spans="1:9" ht="12.75">
      <c r="A10" s="5">
        <v>5</v>
      </c>
      <c r="B10" s="18" t="s">
        <v>168</v>
      </c>
      <c r="C10" s="5" t="s">
        <v>167</v>
      </c>
      <c r="D10" s="5"/>
      <c r="E10" s="65">
        <v>1048938</v>
      </c>
      <c r="F10" s="56"/>
      <c r="G10" s="56"/>
      <c r="H10" s="56">
        <f t="shared" si="0"/>
        <v>1048938</v>
      </c>
      <c r="I10" s="56">
        <f t="shared" si="0"/>
        <v>1048938</v>
      </c>
    </row>
    <row r="11" spans="1:9" ht="12.75">
      <c r="A11" s="5">
        <v>6</v>
      </c>
      <c r="B11" s="18" t="s">
        <v>170</v>
      </c>
      <c r="C11" s="5" t="s">
        <v>169</v>
      </c>
      <c r="D11" s="5"/>
      <c r="E11" s="65">
        <v>801310</v>
      </c>
      <c r="F11" s="56"/>
      <c r="G11" s="56"/>
      <c r="H11" s="56">
        <f t="shared" si="0"/>
        <v>801310</v>
      </c>
      <c r="I11" s="56">
        <f t="shared" si="0"/>
        <v>801310</v>
      </c>
    </row>
    <row r="12" spans="1:9" ht="12.75">
      <c r="A12" s="5">
        <v>7</v>
      </c>
      <c r="B12" s="18" t="s">
        <v>349</v>
      </c>
      <c r="C12" s="5" t="s">
        <v>171</v>
      </c>
      <c r="D12" s="5"/>
      <c r="E12" s="65">
        <v>5000000</v>
      </c>
      <c r="F12" s="56"/>
      <c r="G12" s="56"/>
      <c r="H12" s="56">
        <f t="shared" si="0"/>
        <v>5000000</v>
      </c>
      <c r="I12" s="56">
        <f t="shared" si="0"/>
        <v>5000000</v>
      </c>
    </row>
    <row r="13" spans="1:9" ht="12.75">
      <c r="A13" s="5">
        <v>8</v>
      </c>
      <c r="B13" s="18" t="s">
        <v>350</v>
      </c>
      <c r="C13" s="5" t="s">
        <v>335</v>
      </c>
      <c r="D13" s="5"/>
      <c r="E13" s="56">
        <v>5100</v>
      </c>
      <c r="F13" s="56"/>
      <c r="G13" s="56"/>
      <c r="H13" s="56">
        <f t="shared" si="0"/>
        <v>5100</v>
      </c>
      <c r="I13" s="56">
        <f t="shared" si="0"/>
        <v>5100</v>
      </c>
    </row>
    <row r="14" spans="1:9" ht="12.75">
      <c r="A14" s="5">
        <v>9</v>
      </c>
      <c r="B14" s="18" t="s">
        <v>427</v>
      </c>
      <c r="C14" s="7" t="s">
        <v>326</v>
      </c>
      <c r="D14" s="5"/>
      <c r="E14" s="65">
        <v>13073644</v>
      </c>
      <c r="F14" s="56"/>
      <c r="G14" s="56">
        <v>28623168</v>
      </c>
      <c r="H14" s="56">
        <f t="shared" si="0"/>
        <v>41696812</v>
      </c>
      <c r="I14" s="56">
        <v>4967616</v>
      </c>
    </row>
    <row r="15" spans="1:9" ht="12.75">
      <c r="A15" s="5">
        <v>10</v>
      </c>
      <c r="B15" s="7" t="s">
        <v>428</v>
      </c>
      <c r="C15" s="5" t="s">
        <v>443</v>
      </c>
      <c r="D15" s="5"/>
      <c r="E15" s="65">
        <v>1024800</v>
      </c>
      <c r="F15" s="56"/>
      <c r="G15" s="56"/>
      <c r="H15" s="56">
        <f t="shared" si="0"/>
        <v>1024800</v>
      </c>
      <c r="I15" s="56">
        <f t="shared" si="0"/>
        <v>1024800</v>
      </c>
    </row>
    <row r="16" spans="1:9" ht="12.75">
      <c r="A16" s="5">
        <v>12</v>
      </c>
      <c r="B16" s="18">
        <v>2</v>
      </c>
      <c r="C16" s="5" t="s">
        <v>172</v>
      </c>
      <c r="D16" s="5" t="s">
        <v>173</v>
      </c>
      <c r="E16" s="65"/>
      <c r="F16" s="56"/>
      <c r="G16" s="56"/>
      <c r="H16" s="56">
        <f t="shared" si="0"/>
        <v>0</v>
      </c>
      <c r="I16" s="56">
        <f t="shared" si="0"/>
        <v>0</v>
      </c>
    </row>
    <row r="17" spans="1:9" ht="12.75">
      <c r="A17" s="5">
        <v>13</v>
      </c>
      <c r="B17" s="18">
        <v>3</v>
      </c>
      <c r="C17" s="5" t="s">
        <v>351</v>
      </c>
      <c r="D17" s="5" t="s">
        <v>174</v>
      </c>
      <c r="E17" s="56"/>
      <c r="F17" s="56"/>
      <c r="G17" s="56"/>
      <c r="H17" s="56">
        <f t="shared" si="0"/>
        <v>0</v>
      </c>
      <c r="I17" s="56">
        <f t="shared" si="0"/>
        <v>0</v>
      </c>
    </row>
    <row r="18" spans="1:9" ht="12.75">
      <c r="A18" s="5">
        <v>14</v>
      </c>
      <c r="B18" s="18" t="s">
        <v>162</v>
      </c>
      <c r="C18" s="7" t="s">
        <v>330</v>
      </c>
      <c r="D18" s="5"/>
      <c r="E18" s="56">
        <v>8264000</v>
      </c>
      <c r="F18" s="56"/>
      <c r="G18" s="56"/>
      <c r="H18" s="56">
        <f t="shared" si="0"/>
        <v>8264000</v>
      </c>
      <c r="I18" s="56">
        <f t="shared" si="0"/>
        <v>8264000</v>
      </c>
    </row>
    <row r="19" spans="1:9" ht="12.75">
      <c r="A19" s="5">
        <v>15</v>
      </c>
      <c r="B19" s="18" t="s">
        <v>164</v>
      </c>
      <c r="C19" s="7" t="s">
        <v>474</v>
      </c>
      <c r="D19" s="5"/>
      <c r="E19" s="65">
        <v>210330</v>
      </c>
      <c r="F19" s="56"/>
      <c r="G19" s="56"/>
      <c r="H19" s="56">
        <f t="shared" si="0"/>
        <v>210330</v>
      </c>
      <c r="I19" s="56">
        <v>327180</v>
      </c>
    </row>
    <row r="20" spans="1:9" ht="12.75">
      <c r="A20" s="5">
        <v>16</v>
      </c>
      <c r="B20" s="18" t="s">
        <v>166</v>
      </c>
      <c r="C20" s="7" t="s">
        <v>473</v>
      </c>
      <c r="D20" s="5"/>
      <c r="E20" s="65">
        <v>2833000</v>
      </c>
      <c r="F20" s="56"/>
      <c r="G20" s="56"/>
      <c r="H20" s="56">
        <f t="shared" si="0"/>
        <v>2833000</v>
      </c>
      <c r="I20" s="56">
        <v>3359250</v>
      </c>
    </row>
    <row r="21" spans="1:9" ht="12.75">
      <c r="A21" s="5">
        <v>17</v>
      </c>
      <c r="B21" s="18"/>
      <c r="C21" s="7" t="s">
        <v>475</v>
      </c>
      <c r="D21" s="5"/>
      <c r="E21" s="65"/>
      <c r="F21" s="56"/>
      <c r="G21" s="56"/>
      <c r="H21" s="56"/>
      <c r="I21" s="56">
        <v>238134</v>
      </c>
    </row>
    <row r="22" spans="1:9" ht="12.75">
      <c r="A22" s="5">
        <v>18</v>
      </c>
      <c r="B22" s="18"/>
      <c r="C22" s="7" t="s">
        <v>476</v>
      </c>
      <c r="D22" s="5"/>
      <c r="E22" s="65"/>
      <c r="F22" s="56"/>
      <c r="G22" s="56"/>
      <c r="H22" s="56"/>
      <c r="I22" s="56">
        <v>1422400</v>
      </c>
    </row>
    <row r="23" spans="1:9" ht="12.75">
      <c r="A23" s="5">
        <v>19</v>
      </c>
      <c r="B23" s="18">
        <v>4</v>
      </c>
      <c r="C23" s="7" t="s">
        <v>175</v>
      </c>
      <c r="D23" s="5" t="s">
        <v>176</v>
      </c>
      <c r="E23" s="65">
        <v>1800000</v>
      </c>
      <c r="F23" s="56"/>
      <c r="G23" s="56"/>
      <c r="H23" s="56">
        <f t="shared" si="0"/>
        <v>1800000</v>
      </c>
      <c r="I23" s="56">
        <v>2142280</v>
      </c>
    </row>
    <row r="24" spans="1:9" ht="12.75">
      <c r="A24" s="5">
        <v>20</v>
      </c>
      <c r="B24" s="18">
        <v>5</v>
      </c>
      <c r="C24" s="5" t="s">
        <v>352</v>
      </c>
      <c r="D24" s="5" t="s">
        <v>177</v>
      </c>
      <c r="E24" s="56">
        <v>0</v>
      </c>
      <c r="F24" s="56"/>
      <c r="G24" s="56"/>
      <c r="H24" s="56">
        <f t="shared" si="0"/>
        <v>0</v>
      </c>
      <c r="I24" s="56">
        <v>1038452</v>
      </c>
    </row>
    <row r="25" spans="1:9" ht="12.75">
      <c r="A25" s="5">
        <v>21</v>
      </c>
      <c r="B25" s="18">
        <v>6</v>
      </c>
      <c r="C25" s="5" t="s">
        <v>353</v>
      </c>
      <c r="D25" s="5" t="s">
        <v>178</v>
      </c>
      <c r="E25" s="56">
        <v>0</v>
      </c>
      <c r="F25" s="56"/>
      <c r="G25" s="56"/>
      <c r="H25" s="56">
        <f>E25+F25+G25</f>
        <v>0</v>
      </c>
      <c r="I25" s="56">
        <f>F25+G25+H25</f>
        <v>0</v>
      </c>
    </row>
    <row r="26" spans="1:9" ht="12.75">
      <c r="A26" s="5">
        <v>22</v>
      </c>
      <c r="B26" s="18" t="s">
        <v>55</v>
      </c>
      <c r="C26" s="6" t="s">
        <v>179</v>
      </c>
      <c r="D26" s="5" t="s">
        <v>180</v>
      </c>
      <c r="E26" s="51">
        <f>SUM(E7:E25)</f>
        <v>37959322</v>
      </c>
      <c r="F26" s="51">
        <f>SUM(F7:F25)</f>
        <v>0</v>
      </c>
      <c r="G26" s="51">
        <f>SUM(G7:G25)</f>
        <v>108131968</v>
      </c>
      <c r="H26" s="51">
        <f>SUM(H7:H25)</f>
        <v>146091290</v>
      </c>
      <c r="I26" s="51">
        <f>SUM(I7:I25)</f>
        <v>159288360</v>
      </c>
    </row>
    <row r="27" spans="1:9" ht="12.75">
      <c r="A27" s="5">
        <v>23</v>
      </c>
      <c r="B27" s="18">
        <v>1</v>
      </c>
      <c r="C27" s="7" t="s">
        <v>181</v>
      </c>
      <c r="D27" s="5" t="s">
        <v>182</v>
      </c>
      <c r="E27" s="56"/>
      <c r="F27" s="56"/>
      <c r="G27" s="56"/>
      <c r="H27" s="56">
        <v>0</v>
      </c>
      <c r="I27" s="56">
        <v>0</v>
      </c>
    </row>
    <row r="28" spans="1:9" ht="12.75">
      <c r="A28" s="5">
        <v>24</v>
      </c>
      <c r="B28" s="18">
        <v>2</v>
      </c>
      <c r="C28" s="7" t="s">
        <v>183</v>
      </c>
      <c r="D28" s="5" t="s">
        <v>184</v>
      </c>
      <c r="E28" s="56"/>
      <c r="F28" s="56"/>
      <c r="G28" s="56"/>
      <c r="H28" s="56">
        <v>0</v>
      </c>
      <c r="I28" s="56">
        <v>0</v>
      </c>
    </row>
    <row r="29" spans="1:9" ht="12.75">
      <c r="A29" s="5">
        <v>25</v>
      </c>
      <c r="B29" s="18">
        <v>3</v>
      </c>
      <c r="C29" s="7" t="s">
        <v>185</v>
      </c>
      <c r="D29" s="5" t="s">
        <v>186</v>
      </c>
      <c r="E29" s="56"/>
      <c r="F29" s="56"/>
      <c r="G29" s="56"/>
      <c r="H29" s="56">
        <v>0</v>
      </c>
      <c r="I29" s="56">
        <v>0</v>
      </c>
    </row>
    <row r="30" spans="1:9" ht="12.75">
      <c r="A30" s="5">
        <v>26</v>
      </c>
      <c r="B30" s="18">
        <v>4</v>
      </c>
      <c r="C30" s="7" t="s">
        <v>187</v>
      </c>
      <c r="D30" s="7" t="s">
        <v>188</v>
      </c>
      <c r="E30" s="51"/>
      <c r="F30" s="51"/>
      <c r="G30" s="51"/>
      <c r="H30" s="56">
        <v>0</v>
      </c>
      <c r="I30" s="56">
        <v>0</v>
      </c>
    </row>
    <row r="31" spans="1:9" ht="12.75">
      <c r="A31" s="5">
        <v>27</v>
      </c>
      <c r="B31" s="18">
        <v>5</v>
      </c>
      <c r="C31" s="5" t="s">
        <v>189</v>
      </c>
      <c r="D31" s="5" t="s">
        <v>190</v>
      </c>
      <c r="E31" s="56"/>
      <c r="F31" s="56"/>
      <c r="G31" s="56"/>
      <c r="H31" s="56"/>
      <c r="I31" s="56"/>
    </row>
    <row r="32" spans="1:9" ht="12.75">
      <c r="A32" s="5">
        <v>28</v>
      </c>
      <c r="B32" s="18" t="s">
        <v>162</v>
      </c>
      <c r="C32" s="5" t="s">
        <v>331</v>
      </c>
      <c r="D32" s="5"/>
      <c r="E32" s="65">
        <v>5386635</v>
      </c>
      <c r="F32" s="56"/>
      <c r="G32" s="56"/>
      <c r="H32" s="56">
        <f>E32+F32+G32</f>
        <v>5386635</v>
      </c>
      <c r="I32" s="56">
        <f>F32+G32+H32</f>
        <v>5386635</v>
      </c>
    </row>
    <row r="33" spans="1:9" ht="12.75">
      <c r="A33" s="5">
        <v>29</v>
      </c>
      <c r="B33" s="18" t="s">
        <v>164</v>
      </c>
      <c r="C33" s="5" t="s">
        <v>477</v>
      </c>
      <c r="D33" s="5"/>
      <c r="E33" s="56"/>
      <c r="F33" s="56"/>
      <c r="G33" s="56"/>
      <c r="H33" s="56">
        <f>E33+F33+G33</f>
        <v>0</v>
      </c>
      <c r="I33" s="56">
        <v>604930</v>
      </c>
    </row>
    <row r="34" spans="1:9" ht="12.75">
      <c r="A34" s="5">
        <v>30</v>
      </c>
      <c r="B34" s="18" t="s">
        <v>166</v>
      </c>
      <c r="C34" s="7" t="s">
        <v>444</v>
      </c>
      <c r="D34" s="5"/>
      <c r="E34" s="56">
        <v>0</v>
      </c>
      <c r="F34" s="56"/>
      <c r="G34" s="56"/>
      <c r="H34" s="56">
        <f>E34+F34+G34</f>
        <v>0</v>
      </c>
      <c r="I34" s="56">
        <f>F34+G34+H34</f>
        <v>0</v>
      </c>
    </row>
    <row r="35" spans="1:9" ht="12.75">
      <c r="A35" s="5">
        <v>31</v>
      </c>
      <c r="B35" s="18"/>
      <c r="C35" s="7" t="s">
        <v>478</v>
      </c>
      <c r="D35" s="5"/>
      <c r="E35" s="56"/>
      <c r="F35" s="56"/>
      <c r="G35" s="56"/>
      <c r="H35" s="56"/>
      <c r="I35" s="56">
        <v>165000</v>
      </c>
    </row>
    <row r="36" spans="1:9" ht="12.75">
      <c r="A36" s="5">
        <v>32</v>
      </c>
      <c r="B36" s="18" t="s">
        <v>168</v>
      </c>
      <c r="C36" s="7" t="s">
        <v>429</v>
      </c>
      <c r="D36" s="5"/>
      <c r="E36" s="56">
        <v>5026800</v>
      </c>
      <c r="F36" s="56"/>
      <c r="G36" s="56"/>
      <c r="H36" s="56">
        <f>E36+F36+G36</f>
        <v>5026800</v>
      </c>
      <c r="I36" s="56">
        <v>5614300</v>
      </c>
    </row>
    <row r="37" spans="1:9" ht="12.75">
      <c r="A37" s="5">
        <v>33</v>
      </c>
      <c r="B37" s="18" t="s">
        <v>170</v>
      </c>
      <c r="C37" s="6" t="s">
        <v>457</v>
      </c>
      <c r="D37" s="5"/>
      <c r="E37" s="51">
        <v>0</v>
      </c>
      <c r="F37" s="51"/>
      <c r="G37" s="51"/>
      <c r="H37" s="51">
        <f>E37+F37+G37</f>
        <v>0</v>
      </c>
      <c r="I37" s="51">
        <f>F37+G37+H37</f>
        <v>0</v>
      </c>
    </row>
    <row r="38" spans="1:9" ht="12.75">
      <c r="A38" s="5">
        <v>34</v>
      </c>
      <c r="B38" s="18"/>
      <c r="C38" s="5" t="s">
        <v>458</v>
      </c>
      <c r="D38" s="5"/>
      <c r="E38" s="56"/>
      <c r="F38" s="56"/>
      <c r="G38" s="56"/>
      <c r="H38" s="56"/>
      <c r="I38" s="56"/>
    </row>
    <row r="39" spans="1:9" ht="12.75">
      <c r="A39" s="5">
        <v>35</v>
      </c>
      <c r="B39" s="18"/>
      <c r="C39" s="7" t="s">
        <v>459</v>
      </c>
      <c r="D39" s="7"/>
      <c r="E39" s="51"/>
      <c r="F39" s="51"/>
      <c r="G39" s="51"/>
      <c r="H39" s="56"/>
      <c r="I39" s="56"/>
    </row>
    <row r="40" spans="1:9" ht="12.75">
      <c r="A40" s="5">
        <v>36</v>
      </c>
      <c r="B40" s="18" t="s">
        <v>191</v>
      </c>
      <c r="C40" s="5" t="s">
        <v>354</v>
      </c>
      <c r="D40" s="5" t="s">
        <v>192</v>
      </c>
      <c r="E40" s="56">
        <f>SUM(E27:E37)</f>
        <v>10413435</v>
      </c>
      <c r="F40" s="56">
        <f>SUM(F27:F36)</f>
        <v>0</v>
      </c>
      <c r="G40" s="56">
        <f>SUM(G27:G36)</f>
        <v>0</v>
      </c>
      <c r="H40" s="56">
        <f>SUM(H27:H37)</f>
        <v>10413435</v>
      </c>
      <c r="I40" s="56">
        <f>SUM(I27:I37)</f>
        <v>11770865</v>
      </c>
    </row>
    <row r="41" spans="1:9" ht="12.75">
      <c r="A41" s="5">
        <v>37</v>
      </c>
      <c r="B41" s="18">
        <v>1</v>
      </c>
      <c r="C41" s="5" t="s">
        <v>462</v>
      </c>
      <c r="D41" s="5" t="s">
        <v>193</v>
      </c>
      <c r="E41" s="56"/>
      <c r="F41" s="56"/>
      <c r="G41" s="56"/>
      <c r="H41" s="56">
        <f aca="true" t="shared" si="1" ref="H41:I46">SUM(E41:G41)</f>
        <v>0</v>
      </c>
      <c r="I41" s="56">
        <f t="shared" si="1"/>
        <v>0</v>
      </c>
    </row>
    <row r="42" spans="1:9" ht="12.75">
      <c r="A42" s="5">
        <v>38</v>
      </c>
      <c r="B42" s="7">
        <v>2</v>
      </c>
      <c r="C42" s="7" t="s">
        <v>194</v>
      </c>
      <c r="D42" s="5" t="s">
        <v>195</v>
      </c>
      <c r="E42" s="56"/>
      <c r="F42" s="56"/>
      <c r="G42" s="56"/>
      <c r="H42" s="56">
        <f t="shared" si="1"/>
        <v>0</v>
      </c>
      <c r="I42" s="56">
        <f t="shared" si="1"/>
        <v>0</v>
      </c>
    </row>
    <row r="43" spans="1:9" ht="12.75">
      <c r="A43" s="5">
        <v>39</v>
      </c>
      <c r="B43" s="7">
        <v>3</v>
      </c>
      <c r="C43" s="7" t="s">
        <v>196</v>
      </c>
      <c r="D43" s="5" t="s">
        <v>197</v>
      </c>
      <c r="E43" s="56"/>
      <c r="F43" s="56"/>
      <c r="G43" s="56"/>
      <c r="H43" s="56">
        <f t="shared" si="1"/>
        <v>0</v>
      </c>
      <c r="I43" s="56">
        <f t="shared" si="1"/>
        <v>0</v>
      </c>
    </row>
    <row r="44" spans="1:9" ht="12.75">
      <c r="A44" s="5">
        <v>40</v>
      </c>
      <c r="B44" s="18">
        <v>4</v>
      </c>
      <c r="C44" s="7" t="s">
        <v>198</v>
      </c>
      <c r="D44" s="5" t="s">
        <v>199</v>
      </c>
      <c r="E44" s="65"/>
      <c r="F44" s="56"/>
      <c r="G44" s="56"/>
      <c r="H44" s="56">
        <f t="shared" si="1"/>
        <v>0</v>
      </c>
      <c r="I44" s="56">
        <f t="shared" si="1"/>
        <v>0</v>
      </c>
    </row>
    <row r="45" spans="1:9" ht="12.75">
      <c r="A45" s="5">
        <v>41</v>
      </c>
      <c r="B45" s="18">
        <v>5</v>
      </c>
      <c r="C45" s="6" t="s">
        <v>200</v>
      </c>
      <c r="D45" s="5" t="s">
        <v>201</v>
      </c>
      <c r="E45" s="51">
        <f>E46</f>
        <v>0</v>
      </c>
      <c r="F45" s="51">
        <f>F46</f>
        <v>0</v>
      </c>
      <c r="G45" s="51">
        <f>G46</f>
        <v>0</v>
      </c>
      <c r="H45" s="56">
        <f t="shared" si="1"/>
        <v>0</v>
      </c>
      <c r="I45" s="56">
        <f t="shared" si="1"/>
        <v>0</v>
      </c>
    </row>
    <row r="46" spans="1:9" ht="12.75">
      <c r="A46" s="5">
        <v>42</v>
      </c>
      <c r="B46" s="18" t="s">
        <v>162</v>
      </c>
      <c r="C46" s="5" t="s">
        <v>356</v>
      </c>
      <c r="D46" s="5"/>
      <c r="E46" s="56"/>
      <c r="F46" s="56"/>
      <c r="G46" s="56"/>
      <c r="H46" s="56">
        <f t="shared" si="1"/>
        <v>0</v>
      </c>
      <c r="I46" s="56">
        <f t="shared" si="1"/>
        <v>0</v>
      </c>
    </row>
    <row r="47" spans="1:9" ht="12.75">
      <c r="A47" s="5">
        <v>43</v>
      </c>
      <c r="B47" s="18" t="s">
        <v>355</v>
      </c>
      <c r="C47" s="5" t="s">
        <v>202</v>
      </c>
      <c r="D47" s="5" t="s">
        <v>203</v>
      </c>
      <c r="E47" s="56">
        <f>SUM(E41:E45)</f>
        <v>0</v>
      </c>
      <c r="F47" s="56">
        <f>SUM(F41:F45)</f>
        <v>0</v>
      </c>
      <c r="G47" s="56">
        <f>SUM(G41:G45)</f>
        <v>0</v>
      </c>
      <c r="H47" s="56">
        <f>SUM(H41:H45)</f>
        <v>0</v>
      </c>
      <c r="I47" s="56">
        <f>SUM(I41:I45)</f>
        <v>0</v>
      </c>
    </row>
    <row r="48" spans="1:9" ht="12.75">
      <c r="A48" s="5">
        <v>44</v>
      </c>
      <c r="B48" s="18">
        <v>1</v>
      </c>
      <c r="C48" s="27" t="s">
        <v>204</v>
      </c>
      <c r="D48" s="5" t="s">
        <v>205</v>
      </c>
      <c r="E48" s="56"/>
      <c r="F48" s="56"/>
      <c r="G48" s="56"/>
      <c r="H48" s="56">
        <f>E48+F48+G48</f>
        <v>0</v>
      </c>
      <c r="I48" s="56">
        <f>F48+G48+H48</f>
        <v>0</v>
      </c>
    </row>
    <row r="49" spans="1:9" ht="12.75">
      <c r="A49" s="5">
        <v>45</v>
      </c>
      <c r="B49" s="18">
        <v>2</v>
      </c>
      <c r="C49" s="5" t="s">
        <v>206</v>
      </c>
      <c r="D49" s="5" t="s">
        <v>207</v>
      </c>
      <c r="E49" s="56"/>
      <c r="F49" s="56"/>
      <c r="G49" s="56"/>
      <c r="H49" s="56">
        <f>E49+F49+G49</f>
        <v>0</v>
      </c>
      <c r="I49" s="56">
        <f>F49+G49+H49</f>
        <v>0</v>
      </c>
    </row>
    <row r="50" spans="1:9" ht="12.75">
      <c r="A50" s="5">
        <v>46</v>
      </c>
      <c r="B50" s="18" t="s">
        <v>208</v>
      </c>
      <c r="C50" s="5" t="s">
        <v>357</v>
      </c>
      <c r="D50" s="5" t="s">
        <v>209</v>
      </c>
      <c r="E50" s="56">
        <f>SUM(E48:E49)</f>
        <v>0</v>
      </c>
      <c r="F50" s="56">
        <f>SUM(F48:F49)</f>
        <v>0</v>
      </c>
      <c r="G50" s="56">
        <f>SUM(G48:G49)</f>
        <v>0</v>
      </c>
      <c r="H50" s="56">
        <f>SUM(H48:H49)</f>
        <v>0</v>
      </c>
      <c r="I50" s="56">
        <f>SUM(I48:I49)</f>
        <v>0</v>
      </c>
    </row>
    <row r="51" spans="1:9" ht="12.75">
      <c r="A51" s="5">
        <v>47</v>
      </c>
      <c r="B51" s="18">
        <v>1</v>
      </c>
      <c r="C51" s="5" t="s">
        <v>210</v>
      </c>
      <c r="D51" s="5" t="s">
        <v>211</v>
      </c>
      <c r="E51" s="56"/>
      <c r="F51" s="56"/>
      <c r="G51" s="56"/>
      <c r="H51" s="56">
        <f>SUM(E51:G51)</f>
        <v>0</v>
      </c>
      <c r="I51" s="56">
        <f>SUM(F51:H51)</f>
        <v>0</v>
      </c>
    </row>
    <row r="52" spans="1:9" ht="12.75">
      <c r="A52" s="5">
        <v>48</v>
      </c>
      <c r="B52" s="18">
        <v>2</v>
      </c>
      <c r="C52" s="5" t="s">
        <v>212</v>
      </c>
      <c r="D52" s="5" t="s">
        <v>213</v>
      </c>
      <c r="E52" s="56"/>
      <c r="F52" s="56"/>
      <c r="G52" s="56"/>
      <c r="H52" s="56">
        <f aca="true" t="shared" si="2" ref="H52:I59">SUM(E52:G52)</f>
        <v>0</v>
      </c>
      <c r="I52" s="56">
        <f t="shared" si="2"/>
        <v>0</v>
      </c>
    </row>
    <row r="53" spans="1:9" ht="12.75">
      <c r="A53" s="5">
        <v>49</v>
      </c>
      <c r="B53" s="18">
        <v>3</v>
      </c>
      <c r="C53" s="5" t="s">
        <v>214</v>
      </c>
      <c r="D53" s="5" t="s">
        <v>215</v>
      </c>
      <c r="E53" s="56"/>
      <c r="F53" s="56">
        <v>2100000</v>
      </c>
      <c r="G53" s="56"/>
      <c r="H53" s="56">
        <f t="shared" si="2"/>
        <v>2100000</v>
      </c>
      <c r="I53" s="56">
        <f>H53</f>
        <v>2100000</v>
      </c>
    </row>
    <row r="54" spans="1:9" ht="12.75">
      <c r="A54" s="5">
        <v>50</v>
      </c>
      <c r="B54" s="18">
        <v>4</v>
      </c>
      <c r="C54" s="7" t="s">
        <v>328</v>
      </c>
      <c r="D54" s="5" t="s">
        <v>215</v>
      </c>
      <c r="E54" s="56"/>
      <c r="F54" s="56"/>
      <c r="G54" s="56"/>
      <c r="H54" s="56">
        <f t="shared" si="2"/>
        <v>0</v>
      </c>
      <c r="I54" s="56">
        <f t="shared" si="2"/>
        <v>0</v>
      </c>
    </row>
    <row r="55" spans="1:9" ht="12.75">
      <c r="A55" s="5">
        <v>51</v>
      </c>
      <c r="B55" s="18">
        <v>5</v>
      </c>
      <c r="C55" s="7" t="s">
        <v>216</v>
      </c>
      <c r="D55" s="7" t="s">
        <v>217</v>
      </c>
      <c r="E55" s="51"/>
      <c r="F55" s="51">
        <v>7200000</v>
      </c>
      <c r="G55" s="51"/>
      <c r="H55" s="56">
        <f t="shared" si="2"/>
        <v>7200000</v>
      </c>
      <c r="I55" s="56">
        <f>H55</f>
        <v>7200000</v>
      </c>
    </row>
    <row r="56" spans="1:9" ht="12.75">
      <c r="A56" s="5">
        <v>52</v>
      </c>
      <c r="B56" s="25">
        <v>6</v>
      </c>
      <c r="C56" s="6" t="s">
        <v>218</v>
      </c>
      <c r="D56" s="5" t="s">
        <v>219</v>
      </c>
      <c r="E56" s="51"/>
      <c r="F56" s="51"/>
      <c r="G56" s="51"/>
      <c r="H56" s="51">
        <f t="shared" si="2"/>
        <v>0</v>
      </c>
      <c r="I56" s="51">
        <f t="shared" si="2"/>
        <v>0</v>
      </c>
    </row>
    <row r="57" spans="1:9" ht="12.75">
      <c r="A57" s="5">
        <v>53</v>
      </c>
      <c r="B57" s="21">
        <v>7</v>
      </c>
      <c r="C57" s="6" t="s">
        <v>220</v>
      </c>
      <c r="D57" s="5" t="s">
        <v>221</v>
      </c>
      <c r="E57" s="51"/>
      <c r="F57" s="51"/>
      <c r="G57" s="51"/>
      <c r="H57" s="51">
        <f t="shared" si="2"/>
        <v>0</v>
      </c>
      <c r="I57" s="51">
        <f t="shared" si="2"/>
        <v>0</v>
      </c>
    </row>
    <row r="58" spans="1:9" ht="12.75">
      <c r="A58" s="5">
        <v>54</v>
      </c>
      <c r="B58" s="18">
        <v>8</v>
      </c>
      <c r="C58" s="7" t="s">
        <v>222</v>
      </c>
      <c r="D58" s="5" t="s">
        <v>223</v>
      </c>
      <c r="E58" s="56">
        <v>2000000</v>
      </c>
      <c r="F58" s="56"/>
      <c r="G58" s="51"/>
      <c r="H58" s="56">
        <f>SUM(E58:G58)</f>
        <v>2000000</v>
      </c>
      <c r="I58" s="56">
        <v>0</v>
      </c>
    </row>
    <row r="59" spans="1:9" ht="12.75">
      <c r="A59" s="5">
        <v>55</v>
      </c>
      <c r="B59" s="18">
        <v>9</v>
      </c>
      <c r="C59" s="5" t="s">
        <v>224</v>
      </c>
      <c r="D59" s="5" t="s">
        <v>225</v>
      </c>
      <c r="E59" s="56"/>
      <c r="F59" s="56"/>
      <c r="G59" s="56"/>
      <c r="H59" s="56">
        <f t="shared" si="2"/>
        <v>0</v>
      </c>
      <c r="I59" s="56">
        <f t="shared" si="2"/>
        <v>0</v>
      </c>
    </row>
    <row r="60" spans="1:9" ht="12.75">
      <c r="A60" s="5">
        <v>56</v>
      </c>
      <c r="B60" s="18" t="s">
        <v>358</v>
      </c>
      <c r="C60" s="79" t="s">
        <v>359</v>
      </c>
      <c r="D60" s="6" t="s">
        <v>226</v>
      </c>
      <c r="E60" s="51">
        <f>SUM(E51:E59)</f>
        <v>2000000</v>
      </c>
      <c r="F60" s="51">
        <f>SUM(F51:F59)</f>
        <v>9300000</v>
      </c>
      <c r="G60" s="51">
        <f>SUM(G51:G59)</f>
        <v>0</v>
      </c>
      <c r="H60" s="51">
        <f>SUM(H51:H59)</f>
        <v>11300000</v>
      </c>
      <c r="I60" s="51">
        <f>SUM(I51:I59)</f>
        <v>9300000</v>
      </c>
    </row>
    <row r="61" spans="1:9" ht="12.75">
      <c r="A61" s="5">
        <v>57</v>
      </c>
      <c r="B61" s="18">
        <v>1</v>
      </c>
      <c r="C61" s="27" t="s">
        <v>360</v>
      </c>
      <c r="D61" s="5" t="s">
        <v>227</v>
      </c>
      <c r="E61" s="56">
        <f>SUM(E62:E63)</f>
        <v>0</v>
      </c>
      <c r="F61" s="56">
        <f>SUM(F62:F63)</f>
        <v>100000</v>
      </c>
      <c r="G61" s="56">
        <f>SUM(G62:G63)</f>
        <v>0</v>
      </c>
      <c r="H61" s="56">
        <f>SUM(H62:H63)</f>
        <v>100000</v>
      </c>
      <c r="I61" s="56">
        <f>H61</f>
        <v>100000</v>
      </c>
    </row>
    <row r="62" spans="1:9" ht="12.75">
      <c r="A62" s="5">
        <v>58</v>
      </c>
      <c r="B62" s="18" t="s">
        <v>162</v>
      </c>
      <c r="C62" s="27" t="s">
        <v>321</v>
      </c>
      <c r="D62" s="5"/>
      <c r="E62" s="56"/>
      <c r="F62" s="56">
        <v>100000</v>
      </c>
      <c r="G62" s="56"/>
      <c r="H62" s="56">
        <f>SUM(E62:G62)</f>
        <v>100000</v>
      </c>
      <c r="I62" s="56">
        <f>H62</f>
        <v>100000</v>
      </c>
    </row>
    <row r="63" spans="1:9" ht="12.75">
      <c r="A63" s="5">
        <v>59</v>
      </c>
      <c r="B63" s="18" t="s">
        <v>164</v>
      </c>
      <c r="C63" s="27" t="s">
        <v>322</v>
      </c>
      <c r="D63" s="5"/>
      <c r="E63" s="56"/>
      <c r="F63" s="56"/>
      <c r="G63" s="56"/>
      <c r="H63" s="56">
        <f>SUM(E63:G63)</f>
        <v>0</v>
      </c>
      <c r="I63" s="56">
        <f>SUM(F63:H63)</f>
        <v>0</v>
      </c>
    </row>
    <row r="64" spans="1:9" ht="12.75">
      <c r="A64" s="5">
        <v>60</v>
      </c>
      <c r="B64" s="18" t="s">
        <v>228</v>
      </c>
      <c r="C64" s="7" t="s">
        <v>229</v>
      </c>
      <c r="D64" s="7" t="s">
        <v>230</v>
      </c>
      <c r="E64" s="51">
        <f>E50+E60+E61</f>
        <v>2000000</v>
      </c>
      <c r="F64" s="56">
        <f>F50+F60+F61</f>
        <v>9400000</v>
      </c>
      <c r="G64" s="56">
        <f>G50+G60+G61</f>
        <v>0</v>
      </c>
      <c r="H64" s="56">
        <f>H50+H60+H61</f>
        <v>11400000</v>
      </c>
      <c r="I64" s="56">
        <f>I50+I60+I61</f>
        <v>9400000</v>
      </c>
    </row>
    <row r="65" spans="1:9" ht="12.75">
      <c r="A65" s="5">
        <v>61</v>
      </c>
      <c r="B65" s="18">
        <v>1</v>
      </c>
      <c r="C65" s="27" t="s">
        <v>231</v>
      </c>
      <c r="D65" s="5" t="s">
        <v>232</v>
      </c>
      <c r="E65" s="56"/>
      <c r="F65" s="56"/>
      <c r="G65" s="56"/>
      <c r="H65" s="56">
        <f>SUM(E65:G65)</f>
        <v>0</v>
      </c>
      <c r="I65" s="56">
        <f>SUM(F65:H65)</f>
        <v>0</v>
      </c>
    </row>
    <row r="66" spans="1:9" ht="12.75">
      <c r="A66" s="5">
        <v>62</v>
      </c>
      <c r="B66" s="46">
        <v>2</v>
      </c>
      <c r="C66" s="7" t="s">
        <v>233</v>
      </c>
      <c r="D66" s="5" t="s">
        <v>234</v>
      </c>
      <c r="E66" s="56"/>
      <c r="F66" s="51">
        <v>1200000</v>
      </c>
      <c r="G66" s="56"/>
      <c r="H66" s="56">
        <f aca="true" t="shared" si="3" ref="H66:I75">SUM(E66:G66)</f>
        <v>1200000</v>
      </c>
      <c r="I66" s="56">
        <f>H66</f>
        <v>1200000</v>
      </c>
    </row>
    <row r="67" spans="1:9" ht="12.75">
      <c r="A67" s="5">
        <v>63</v>
      </c>
      <c r="B67" s="47">
        <v>3</v>
      </c>
      <c r="C67" s="78" t="s">
        <v>235</v>
      </c>
      <c r="D67" s="5" t="s">
        <v>236</v>
      </c>
      <c r="E67" s="56"/>
      <c r="F67" s="56"/>
      <c r="G67" s="56"/>
      <c r="H67" s="56">
        <f t="shared" si="3"/>
        <v>0</v>
      </c>
      <c r="I67" s="56">
        <f t="shared" si="3"/>
        <v>0</v>
      </c>
    </row>
    <row r="68" spans="1:9" ht="12.75">
      <c r="A68" s="5">
        <v>64</v>
      </c>
      <c r="B68" s="18">
        <v>4</v>
      </c>
      <c r="C68" s="7" t="s">
        <v>237</v>
      </c>
      <c r="D68" s="5" t="s">
        <v>238</v>
      </c>
      <c r="E68" s="56"/>
      <c r="F68" s="56">
        <v>1100000</v>
      </c>
      <c r="G68" s="56">
        <v>0</v>
      </c>
      <c r="H68" s="56">
        <f t="shared" si="3"/>
        <v>1100000</v>
      </c>
      <c r="I68" s="56">
        <f>H68</f>
        <v>1100000</v>
      </c>
    </row>
    <row r="69" spans="1:9" ht="12.75">
      <c r="A69" s="5">
        <v>65</v>
      </c>
      <c r="B69" s="18">
        <v>5</v>
      </c>
      <c r="C69" s="27" t="s">
        <v>239</v>
      </c>
      <c r="D69" s="5" t="s">
        <v>240</v>
      </c>
      <c r="E69" s="56"/>
      <c r="F69" s="56"/>
      <c r="G69" s="56"/>
      <c r="H69" s="56">
        <f t="shared" si="3"/>
        <v>0</v>
      </c>
      <c r="I69" s="56">
        <f t="shared" si="3"/>
        <v>0</v>
      </c>
    </row>
    <row r="70" spans="1:9" ht="12.75">
      <c r="A70" s="5">
        <v>66</v>
      </c>
      <c r="B70" s="18">
        <v>6</v>
      </c>
      <c r="C70" s="7" t="s">
        <v>241</v>
      </c>
      <c r="D70" s="5" t="s">
        <v>242</v>
      </c>
      <c r="E70" s="56"/>
      <c r="F70" s="56"/>
      <c r="G70" s="56"/>
      <c r="H70" s="56">
        <f t="shared" si="3"/>
        <v>0</v>
      </c>
      <c r="I70" s="56">
        <f t="shared" si="3"/>
        <v>0</v>
      </c>
    </row>
    <row r="71" spans="1:9" ht="12.75">
      <c r="A71" s="5">
        <v>67</v>
      </c>
      <c r="B71" s="18">
        <v>7</v>
      </c>
      <c r="C71" s="27" t="s">
        <v>243</v>
      </c>
      <c r="D71" s="7" t="s">
        <v>244</v>
      </c>
      <c r="E71" s="56"/>
      <c r="F71" s="56"/>
      <c r="G71" s="56"/>
      <c r="H71" s="56">
        <f t="shared" si="3"/>
        <v>0</v>
      </c>
      <c r="I71" s="56">
        <f t="shared" si="3"/>
        <v>0</v>
      </c>
    </row>
    <row r="72" spans="1:9" ht="12.75">
      <c r="A72" s="5">
        <v>68</v>
      </c>
      <c r="B72" s="18">
        <v>8</v>
      </c>
      <c r="C72" s="27" t="s">
        <v>361</v>
      </c>
      <c r="D72" s="7" t="s">
        <v>245</v>
      </c>
      <c r="E72" s="56"/>
      <c r="F72" s="56">
        <v>1000</v>
      </c>
      <c r="G72" s="56"/>
      <c r="H72" s="56">
        <f t="shared" si="3"/>
        <v>1000</v>
      </c>
      <c r="I72" s="56">
        <f>H72</f>
        <v>1000</v>
      </c>
    </row>
    <row r="73" spans="1:9" ht="12.75">
      <c r="A73" s="5">
        <v>69</v>
      </c>
      <c r="B73" s="18">
        <v>9</v>
      </c>
      <c r="C73" s="27" t="s">
        <v>246</v>
      </c>
      <c r="D73" s="7" t="s">
        <v>247</v>
      </c>
      <c r="E73" s="56"/>
      <c r="F73" s="56"/>
      <c r="G73" s="56"/>
      <c r="H73" s="56">
        <f t="shared" si="3"/>
        <v>0</v>
      </c>
      <c r="I73" s="56">
        <f t="shared" si="3"/>
        <v>0</v>
      </c>
    </row>
    <row r="74" spans="1:9" ht="12.75">
      <c r="A74" s="5">
        <v>70</v>
      </c>
      <c r="B74" s="18">
        <v>10</v>
      </c>
      <c r="C74" s="79" t="s">
        <v>362</v>
      </c>
      <c r="D74" s="6" t="s">
        <v>249</v>
      </c>
      <c r="E74" s="51"/>
      <c r="F74" s="51"/>
      <c r="G74" s="51"/>
      <c r="H74" s="51">
        <f t="shared" si="3"/>
        <v>0</v>
      </c>
      <c r="I74" s="51">
        <f t="shared" si="3"/>
        <v>0</v>
      </c>
    </row>
    <row r="75" spans="1:9" ht="12.75">
      <c r="A75" s="5">
        <v>71</v>
      </c>
      <c r="B75" s="18">
        <v>11</v>
      </c>
      <c r="C75" s="27" t="s">
        <v>248</v>
      </c>
      <c r="D75" s="7" t="s">
        <v>363</v>
      </c>
      <c r="E75" s="51">
        <f>SUM(E76:E77)</f>
        <v>0</v>
      </c>
      <c r="F75" s="51">
        <f>SUM(F76:F77)</f>
        <v>600000</v>
      </c>
      <c r="G75" s="51">
        <f>SUM(G76:G77)</f>
        <v>60000</v>
      </c>
      <c r="H75" s="56">
        <f t="shared" si="3"/>
        <v>660000</v>
      </c>
      <c r="I75" s="56">
        <v>659950</v>
      </c>
    </row>
    <row r="76" spans="1:9" ht="12.75">
      <c r="A76" s="5">
        <v>72</v>
      </c>
      <c r="B76" s="48" t="s">
        <v>162</v>
      </c>
      <c r="C76" s="7" t="s">
        <v>431</v>
      </c>
      <c r="D76" s="5"/>
      <c r="E76" s="56"/>
      <c r="F76" s="56">
        <v>600000</v>
      </c>
      <c r="G76" s="56"/>
      <c r="H76" s="56"/>
      <c r="I76" s="56">
        <v>600000</v>
      </c>
    </row>
    <row r="77" spans="1:9" ht="12.75">
      <c r="A77" s="5">
        <v>73</v>
      </c>
      <c r="B77" s="18" t="s">
        <v>164</v>
      </c>
      <c r="C77" s="27" t="s">
        <v>430</v>
      </c>
      <c r="D77" s="5"/>
      <c r="E77" s="56"/>
      <c r="F77" s="56"/>
      <c r="G77" s="56">
        <v>60000</v>
      </c>
      <c r="H77" s="56"/>
      <c r="I77" s="56">
        <v>59950</v>
      </c>
    </row>
    <row r="78" spans="1:9" ht="12.75">
      <c r="A78" s="5">
        <v>74</v>
      </c>
      <c r="B78" s="18" t="s">
        <v>364</v>
      </c>
      <c r="C78" s="27" t="s">
        <v>365</v>
      </c>
      <c r="D78" s="5" t="s">
        <v>250</v>
      </c>
      <c r="E78" s="56">
        <f>SUM(E65:E75)</f>
        <v>0</v>
      </c>
      <c r="F78" s="56">
        <f>SUM(F65:F75)</f>
        <v>2901000</v>
      </c>
      <c r="G78" s="56">
        <f>SUM(G65:G75)</f>
        <v>60000</v>
      </c>
      <c r="H78" s="56">
        <f>SUM(H65:H75)</f>
        <v>2961000</v>
      </c>
      <c r="I78" s="56">
        <f>SUM(I65:I75)</f>
        <v>2960950</v>
      </c>
    </row>
    <row r="79" spans="1:9" ht="12.75">
      <c r="A79" s="5">
        <v>75</v>
      </c>
      <c r="B79" s="48">
        <v>1</v>
      </c>
      <c r="C79" s="7" t="s">
        <v>251</v>
      </c>
      <c r="D79" s="5" t="s">
        <v>252</v>
      </c>
      <c r="E79" s="56"/>
      <c r="F79" s="56"/>
      <c r="G79" s="56"/>
      <c r="H79" s="56">
        <f>SUM(E79:G79)</f>
        <v>0</v>
      </c>
      <c r="I79" s="56">
        <f>SUM(F79:H79)</f>
        <v>0</v>
      </c>
    </row>
    <row r="80" spans="1:9" ht="12.75">
      <c r="A80" s="5">
        <v>76</v>
      </c>
      <c r="B80" s="47">
        <v>2</v>
      </c>
      <c r="C80" s="6" t="s">
        <v>253</v>
      </c>
      <c r="D80" s="5" t="s">
        <v>254</v>
      </c>
      <c r="E80" s="51"/>
      <c r="F80" s="51">
        <v>2000000</v>
      </c>
      <c r="G80" s="51"/>
      <c r="H80" s="51">
        <f>SUM(E80:G80)</f>
        <v>2000000</v>
      </c>
      <c r="I80" s="51">
        <f>H80</f>
        <v>2000000</v>
      </c>
    </row>
    <row r="81" spans="1:9" ht="12.75">
      <c r="A81" s="5">
        <v>77</v>
      </c>
      <c r="B81" s="47">
        <v>3</v>
      </c>
      <c r="C81" s="7" t="s">
        <v>255</v>
      </c>
      <c r="D81" s="5" t="s">
        <v>256</v>
      </c>
      <c r="E81" s="56"/>
      <c r="F81" s="56"/>
      <c r="G81" s="56"/>
      <c r="H81" s="56">
        <f>SUM(E81:G81)</f>
        <v>0</v>
      </c>
      <c r="I81" s="56">
        <f>SUM(F81:H81)</f>
        <v>0</v>
      </c>
    </row>
    <row r="82" spans="1:9" ht="12.75">
      <c r="A82" s="5">
        <v>78</v>
      </c>
      <c r="B82" s="47">
        <v>4</v>
      </c>
      <c r="C82" s="7" t="s">
        <v>257</v>
      </c>
      <c r="D82" s="5" t="s">
        <v>258</v>
      </c>
      <c r="E82" s="56"/>
      <c r="F82" s="56"/>
      <c r="G82" s="56"/>
      <c r="H82" s="56">
        <f>SUM(E82:G82)</f>
        <v>0</v>
      </c>
      <c r="I82" s="56">
        <f>SUM(F82:H82)</f>
        <v>0</v>
      </c>
    </row>
    <row r="83" spans="1:9" ht="12.75">
      <c r="A83" s="5">
        <v>79</v>
      </c>
      <c r="B83" s="47">
        <v>5</v>
      </c>
      <c r="C83" s="7" t="s">
        <v>259</v>
      </c>
      <c r="D83" s="7" t="s">
        <v>260</v>
      </c>
      <c r="E83" s="56"/>
      <c r="F83" s="56"/>
      <c r="G83" s="56"/>
      <c r="H83" s="56">
        <f>SUM(E83:G83)</f>
        <v>0</v>
      </c>
      <c r="I83" s="56">
        <f>SUM(F83:H83)</f>
        <v>0</v>
      </c>
    </row>
    <row r="84" spans="1:9" ht="12.75">
      <c r="A84" s="5">
        <v>80</v>
      </c>
      <c r="B84" s="47" t="s">
        <v>261</v>
      </c>
      <c r="C84" s="7" t="s">
        <v>375</v>
      </c>
      <c r="D84" s="7" t="s">
        <v>262</v>
      </c>
      <c r="E84" s="56">
        <f>SUM(E79:E83)</f>
        <v>0</v>
      </c>
      <c r="F84" s="56">
        <f>SUM(F79:F83)</f>
        <v>2000000</v>
      </c>
      <c r="G84" s="56">
        <f>SUM(G79:G83)</f>
        <v>0</v>
      </c>
      <c r="H84" s="56">
        <f>SUM(H79:H83)</f>
        <v>2000000</v>
      </c>
      <c r="I84" s="56">
        <f>SUM(I79:I83)</f>
        <v>2000000</v>
      </c>
    </row>
    <row r="85" spans="1:9" ht="12.75">
      <c r="A85" s="5">
        <v>81</v>
      </c>
      <c r="B85" s="47">
        <v>1</v>
      </c>
      <c r="C85" s="7" t="s">
        <v>263</v>
      </c>
      <c r="D85" s="7" t="s">
        <v>264</v>
      </c>
      <c r="E85" s="56"/>
      <c r="F85" s="56"/>
      <c r="G85" s="56"/>
      <c r="H85" s="56">
        <f aca="true" t="shared" si="4" ref="H85:I89">SUM(E85:G85)</f>
        <v>0</v>
      </c>
      <c r="I85" s="56">
        <f t="shared" si="4"/>
        <v>0</v>
      </c>
    </row>
    <row r="86" spans="1:9" ht="12.75">
      <c r="A86" s="5">
        <v>82</v>
      </c>
      <c r="B86" s="47">
        <v>2</v>
      </c>
      <c r="C86" s="6" t="s">
        <v>367</v>
      </c>
      <c r="D86" s="5" t="s">
        <v>266</v>
      </c>
      <c r="E86" s="51"/>
      <c r="F86" s="51"/>
      <c r="G86" s="51"/>
      <c r="H86" s="51">
        <f t="shared" si="4"/>
        <v>0</v>
      </c>
      <c r="I86" s="51">
        <f t="shared" si="4"/>
        <v>0</v>
      </c>
    </row>
    <row r="87" spans="1:9" ht="12.75">
      <c r="A87" s="5">
        <v>83</v>
      </c>
      <c r="B87" s="47">
        <v>3</v>
      </c>
      <c r="C87" s="7" t="s">
        <v>368</v>
      </c>
      <c r="D87" s="5" t="s">
        <v>267</v>
      </c>
      <c r="E87" s="56"/>
      <c r="F87" s="56"/>
      <c r="G87" s="56"/>
      <c r="H87" s="56">
        <f t="shared" si="4"/>
        <v>0</v>
      </c>
      <c r="I87" s="56">
        <f t="shared" si="4"/>
        <v>0</v>
      </c>
    </row>
    <row r="88" spans="1:9" ht="12.75">
      <c r="A88" s="5">
        <v>84</v>
      </c>
      <c r="B88" s="47">
        <v>4</v>
      </c>
      <c r="C88" s="7" t="s">
        <v>265</v>
      </c>
      <c r="D88" s="7" t="s">
        <v>369</v>
      </c>
      <c r="E88" s="56"/>
      <c r="F88" s="56"/>
      <c r="G88" s="51"/>
      <c r="H88" s="56">
        <f t="shared" si="4"/>
        <v>0</v>
      </c>
      <c r="I88" s="56">
        <f t="shared" si="4"/>
        <v>0</v>
      </c>
    </row>
    <row r="89" spans="1:9" ht="12.75">
      <c r="A89" s="5">
        <v>85</v>
      </c>
      <c r="B89" s="47">
        <v>5</v>
      </c>
      <c r="C89" s="7" t="s">
        <v>327</v>
      </c>
      <c r="D89" s="7" t="s">
        <v>371</v>
      </c>
      <c r="E89" s="56"/>
      <c r="F89" s="56"/>
      <c r="G89" s="51"/>
      <c r="H89" s="56">
        <f t="shared" si="4"/>
        <v>0</v>
      </c>
      <c r="I89" s="56">
        <f t="shared" si="4"/>
        <v>0</v>
      </c>
    </row>
    <row r="90" spans="1:9" ht="12.75">
      <c r="A90" s="5">
        <v>86</v>
      </c>
      <c r="B90" s="47" t="s">
        <v>268</v>
      </c>
      <c r="C90" s="7" t="s">
        <v>370</v>
      </c>
      <c r="D90" s="7" t="s">
        <v>269</v>
      </c>
      <c r="E90" s="56">
        <f>SUM(E85:E89)</f>
        <v>0</v>
      </c>
      <c r="F90" s="56">
        <f>SUM(F85:F89)</f>
        <v>0</v>
      </c>
      <c r="G90" s="51">
        <f>SUM(G85:G89)</f>
        <v>0</v>
      </c>
      <c r="H90" s="56">
        <f>SUM(H85:H89)</f>
        <v>0</v>
      </c>
      <c r="I90" s="56">
        <f>SUM(I85:I89)</f>
        <v>0</v>
      </c>
    </row>
    <row r="91" spans="1:9" ht="12.75">
      <c r="A91" s="5">
        <v>87</v>
      </c>
      <c r="B91" s="47">
        <v>1</v>
      </c>
      <c r="C91" s="7" t="s">
        <v>270</v>
      </c>
      <c r="D91" s="7" t="s">
        <v>271</v>
      </c>
      <c r="E91" s="56"/>
      <c r="F91" s="56"/>
      <c r="G91" s="56"/>
      <c r="H91" s="56">
        <f aca="true" t="shared" si="5" ref="H91:I95">SUM(E91:G91)</f>
        <v>0</v>
      </c>
      <c r="I91" s="56">
        <f t="shared" si="5"/>
        <v>0</v>
      </c>
    </row>
    <row r="92" spans="1:9" ht="12.75">
      <c r="A92" s="5">
        <v>88</v>
      </c>
      <c r="B92" s="49">
        <v>2</v>
      </c>
      <c r="C92" s="79" t="s">
        <v>372</v>
      </c>
      <c r="D92" s="5" t="s">
        <v>273</v>
      </c>
      <c r="E92" s="51"/>
      <c r="F92" s="51"/>
      <c r="G92" s="51"/>
      <c r="H92" s="51">
        <f t="shared" si="5"/>
        <v>0</v>
      </c>
      <c r="I92" s="51">
        <f t="shared" si="5"/>
        <v>0</v>
      </c>
    </row>
    <row r="93" spans="1:9" ht="12.75">
      <c r="A93" s="5">
        <v>89</v>
      </c>
      <c r="B93" s="47">
        <v>3</v>
      </c>
      <c r="C93" s="6" t="s">
        <v>376</v>
      </c>
      <c r="D93" s="5" t="s">
        <v>275</v>
      </c>
      <c r="E93" s="51"/>
      <c r="F93" s="51"/>
      <c r="G93" s="51"/>
      <c r="H93" s="51">
        <f t="shared" si="5"/>
        <v>0</v>
      </c>
      <c r="I93" s="51">
        <f t="shared" si="5"/>
        <v>0</v>
      </c>
    </row>
    <row r="94" spans="1:9" ht="12.75">
      <c r="A94" s="5">
        <v>90</v>
      </c>
      <c r="B94" s="47">
        <v>4</v>
      </c>
      <c r="C94" s="7" t="s">
        <v>272</v>
      </c>
      <c r="D94" s="5" t="s">
        <v>373</v>
      </c>
      <c r="E94" s="56"/>
      <c r="F94" s="56"/>
      <c r="G94" s="56"/>
      <c r="H94" s="56">
        <f t="shared" si="5"/>
        <v>0</v>
      </c>
      <c r="I94" s="56">
        <f t="shared" si="5"/>
        <v>0</v>
      </c>
    </row>
    <row r="95" spans="1:9" ht="12.75">
      <c r="A95" s="5">
        <v>91</v>
      </c>
      <c r="B95" s="47">
        <v>5</v>
      </c>
      <c r="C95" s="7" t="s">
        <v>274</v>
      </c>
      <c r="D95" s="5" t="s">
        <v>374</v>
      </c>
      <c r="E95" s="56"/>
      <c r="F95" s="56"/>
      <c r="G95" s="56"/>
      <c r="H95" s="56">
        <f t="shared" si="5"/>
        <v>0</v>
      </c>
      <c r="I95" s="56">
        <v>3500000</v>
      </c>
    </row>
    <row r="96" spans="1:9" ht="12.75">
      <c r="A96" s="5">
        <v>92</v>
      </c>
      <c r="B96" s="47" t="s">
        <v>276</v>
      </c>
      <c r="C96" s="7" t="s">
        <v>377</v>
      </c>
      <c r="D96" s="5" t="s">
        <v>277</v>
      </c>
      <c r="E96" s="56">
        <f>SUM(E91:E95)</f>
        <v>0</v>
      </c>
      <c r="F96" s="56">
        <f>SUM(F91:F95)</f>
        <v>0</v>
      </c>
      <c r="G96" s="56">
        <f>SUM(G91:G95)</f>
        <v>0</v>
      </c>
      <c r="H96" s="56">
        <f>SUM(H91:H95)</f>
        <v>0</v>
      </c>
      <c r="I96" s="56">
        <f>SUM(I91:I95)</f>
        <v>3500000</v>
      </c>
    </row>
    <row r="97" spans="1:9" ht="12.75">
      <c r="A97" s="5">
        <v>93</v>
      </c>
      <c r="B97" s="47" t="s">
        <v>278</v>
      </c>
      <c r="C97" s="6" t="s">
        <v>279</v>
      </c>
      <c r="D97" s="5" t="s">
        <v>280</v>
      </c>
      <c r="E97" s="51">
        <f>E26+E40+E47+E64+E78+E84+E90+E96</f>
        <v>50372757</v>
      </c>
      <c r="F97" s="51">
        <f>F26+F40+F47+F64+F78+F84+F90+F96</f>
        <v>14301000</v>
      </c>
      <c r="G97" s="51">
        <f>G26+G40+G47+G64+G78+G84+G90+G96</f>
        <v>108191968</v>
      </c>
      <c r="H97" s="51">
        <f>H26+H40+H47+H64+H78+H84+H90+H96</f>
        <v>172865725</v>
      </c>
      <c r="I97" s="51">
        <f>I26+I40+I47+I64+I78+I84+I90+I96</f>
        <v>188920175</v>
      </c>
    </row>
    <row r="98" spans="1:9" ht="12.75">
      <c r="A98" s="5">
        <v>94</v>
      </c>
      <c r="B98" s="47">
        <v>1</v>
      </c>
      <c r="C98" s="7" t="s">
        <v>379</v>
      </c>
      <c r="D98" s="7" t="s">
        <v>281</v>
      </c>
      <c r="E98" s="51"/>
      <c r="F98" s="51"/>
      <c r="G98" s="51"/>
      <c r="H98" s="56">
        <f aca="true" t="shared" si="6" ref="H98:I100">SUM(E98:G98)</f>
        <v>0</v>
      </c>
      <c r="I98" s="56">
        <f t="shared" si="6"/>
        <v>0</v>
      </c>
    </row>
    <row r="99" spans="1:9" ht="12.75">
      <c r="A99" s="5">
        <v>95</v>
      </c>
      <c r="B99" s="47">
        <v>2</v>
      </c>
      <c r="C99" s="7" t="s">
        <v>282</v>
      </c>
      <c r="D99" s="5" t="s">
        <v>283</v>
      </c>
      <c r="E99" s="56"/>
      <c r="F99" s="56"/>
      <c r="G99" s="56"/>
      <c r="H99" s="56">
        <f t="shared" si="6"/>
        <v>0</v>
      </c>
      <c r="I99" s="56">
        <f t="shared" si="6"/>
        <v>0</v>
      </c>
    </row>
    <row r="100" spans="1:9" ht="12.75">
      <c r="A100" s="5">
        <v>96</v>
      </c>
      <c r="B100" s="49">
        <v>3</v>
      </c>
      <c r="C100" s="7" t="s">
        <v>380</v>
      </c>
      <c r="D100" s="5" t="s">
        <v>284</v>
      </c>
      <c r="E100" s="56"/>
      <c r="F100" s="56"/>
      <c r="G100" s="56"/>
      <c r="H100" s="56">
        <f t="shared" si="6"/>
        <v>0</v>
      </c>
      <c r="I100" s="56">
        <f t="shared" si="6"/>
        <v>0</v>
      </c>
    </row>
    <row r="101" spans="1:9" ht="12.75">
      <c r="A101" s="5">
        <v>97</v>
      </c>
      <c r="B101" s="47" t="s">
        <v>386</v>
      </c>
      <c r="C101" s="7" t="s">
        <v>381</v>
      </c>
      <c r="D101" s="5" t="s">
        <v>285</v>
      </c>
      <c r="E101" s="56">
        <f>SUM(E98:E100)</f>
        <v>0</v>
      </c>
      <c r="F101" s="56">
        <f>SUM(F98:F100)</f>
        <v>0</v>
      </c>
      <c r="G101" s="56">
        <f>SUM(G98:G100)</f>
        <v>0</v>
      </c>
      <c r="H101" s="56">
        <f>SUM(H98:H100)</f>
        <v>0</v>
      </c>
      <c r="I101" s="56">
        <f>SUM(I98:I100)</f>
        <v>0</v>
      </c>
    </row>
    <row r="102" spans="1:9" ht="12.75">
      <c r="A102" s="5">
        <v>98</v>
      </c>
      <c r="B102" s="47">
        <v>1</v>
      </c>
      <c r="C102" s="6" t="s">
        <v>286</v>
      </c>
      <c r="D102" s="5" t="s">
        <v>287</v>
      </c>
      <c r="E102" s="51"/>
      <c r="F102" s="51"/>
      <c r="G102" s="51"/>
      <c r="H102" s="51">
        <f aca="true" t="shared" si="7" ref="H102:I105">SUM(E102:G102)</f>
        <v>0</v>
      </c>
      <c r="I102" s="51">
        <f t="shared" si="7"/>
        <v>0</v>
      </c>
    </row>
    <row r="103" spans="1:9" ht="12.75">
      <c r="A103" s="5">
        <v>99</v>
      </c>
      <c r="B103" s="47">
        <v>2</v>
      </c>
      <c r="C103" s="7" t="s">
        <v>382</v>
      </c>
      <c r="D103" s="5" t="s">
        <v>288</v>
      </c>
      <c r="E103" s="56"/>
      <c r="F103" s="56"/>
      <c r="G103" s="56"/>
      <c r="H103" s="56">
        <f t="shared" si="7"/>
        <v>0</v>
      </c>
      <c r="I103" s="56">
        <f t="shared" si="7"/>
        <v>0</v>
      </c>
    </row>
    <row r="104" spans="1:9" ht="12.75">
      <c r="A104" s="5">
        <v>100</v>
      </c>
      <c r="B104" s="47">
        <v>3</v>
      </c>
      <c r="C104" s="7" t="s">
        <v>383</v>
      </c>
      <c r="D104" s="5" t="s">
        <v>289</v>
      </c>
      <c r="E104" s="56"/>
      <c r="F104" s="56"/>
      <c r="G104" s="56"/>
      <c r="H104" s="56">
        <f t="shared" si="7"/>
        <v>0</v>
      </c>
      <c r="I104" s="56">
        <f t="shared" si="7"/>
        <v>0</v>
      </c>
    </row>
    <row r="105" spans="1:9" ht="12.75">
      <c r="A105" s="5">
        <v>101</v>
      </c>
      <c r="B105" s="47">
        <v>4</v>
      </c>
      <c r="C105" s="7" t="s">
        <v>384</v>
      </c>
      <c r="D105" s="5" t="s">
        <v>290</v>
      </c>
      <c r="E105" s="56"/>
      <c r="F105" s="56"/>
      <c r="G105" s="51"/>
      <c r="H105" s="56">
        <f t="shared" si="7"/>
        <v>0</v>
      </c>
      <c r="I105" s="56">
        <f t="shared" si="7"/>
        <v>0</v>
      </c>
    </row>
    <row r="106" spans="1:9" ht="12.75">
      <c r="A106" s="5">
        <v>102</v>
      </c>
      <c r="B106" s="47" t="s">
        <v>387</v>
      </c>
      <c r="C106" s="7" t="s">
        <v>385</v>
      </c>
      <c r="D106" s="5" t="s">
        <v>291</v>
      </c>
      <c r="E106" s="56">
        <f>SUM(E102:E105)</f>
        <v>0</v>
      </c>
      <c r="F106" s="56">
        <f>SUM(F102:F105)</f>
        <v>0</v>
      </c>
      <c r="G106" s="56">
        <f>SUM(G102:G105)</f>
        <v>0</v>
      </c>
      <c r="H106" s="56">
        <f>SUM(H102:H105)</f>
        <v>0</v>
      </c>
      <c r="I106" s="56">
        <f>SUM(I102:I105)</f>
        <v>0</v>
      </c>
    </row>
    <row r="107" spans="1:9" ht="12.75">
      <c r="A107" s="5">
        <v>103</v>
      </c>
      <c r="B107" s="18">
        <v>1</v>
      </c>
      <c r="C107" s="27" t="s">
        <v>292</v>
      </c>
      <c r="D107" s="5" t="s">
        <v>293</v>
      </c>
      <c r="E107" s="56"/>
      <c r="F107" s="56"/>
      <c r="G107" s="56"/>
      <c r="H107" s="56"/>
      <c r="I107" s="56"/>
    </row>
    <row r="108" spans="1:9" ht="12.75">
      <c r="A108" s="5">
        <v>104</v>
      </c>
      <c r="B108" s="18" t="s">
        <v>162</v>
      </c>
      <c r="C108" s="6" t="s">
        <v>452</v>
      </c>
      <c r="D108" s="5"/>
      <c r="E108" s="51">
        <v>25366455</v>
      </c>
      <c r="F108" s="51">
        <v>0</v>
      </c>
      <c r="G108" s="51"/>
      <c r="H108" s="51">
        <f>SUM(E108:G108)</f>
        <v>25366455</v>
      </c>
      <c r="I108" s="51">
        <f>SUM(F108:H108)</f>
        <v>25366455</v>
      </c>
    </row>
    <row r="109" spans="1:9" ht="12.75">
      <c r="A109" s="5">
        <v>105</v>
      </c>
      <c r="B109" s="47" t="s">
        <v>164</v>
      </c>
      <c r="C109" s="7" t="s">
        <v>453</v>
      </c>
      <c r="D109" s="5"/>
      <c r="E109" s="56">
        <v>4999998</v>
      </c>
      <c r="F109" s="56"/>
      <c r="G109" s="56"/>
      <c r="H109" s="56">
        <f>SUM(E109:G109)</f>
        <v>4999998</v>
      </c>
      <c r="I109" s="56">
        <f>SUM(F109:H109)</f>
        <v>4999998</v>
      </c>
    </row>
    <row r="110" spans="1:9" ht="12.75">
      <c r="A110" s="5">
        <v>106</v>
      </c>
      <c r="B110" s="18" t="s">
        <v>166</v>
      </c>
      <c r="C110" s="27" t="s">
        <v>454</v>
      </c>
      <c r="D110" s="5"/>
      <c r="E110" s="56"/>
      <c r="F110" s="56"/>
      <c r="G110" s="56">
        <v>3850282</v>
      </c>
      <c r="H110" s="56">
        <f>SUM(E110:G110)</f>
        <v>3850282</v>
      </c>
      <c r="I110" s="56">
        <f>H110</f>
        <v>3850282</v>
      </c>
    </row>
    <row r="111" spans="1:9" ht="12.75">
      <c r="A111" s="5">
        <v>107</v>
      </c>
      <c r="B111" s="18">
        <v>2</v>
      </c>
      <c r="C111" s="27" t="s">
        <v>294</v>
      </c>
      <c r="D111" s="7" t="s">
        <v>295</v>
      </c>
      <c r="E111" s="51"/>
      <c r="F111" s="51"/>
      <c r="G111" s="51"/>
      <c r="H111" s="56">
        <f>SUM(E111:G111)</f>
        <v>0</v>
      </c>
      <c r="I111" s="56">
        <f>SUM(F111:H111)</f>
        <v>0</v>
      </c>
    </row>
    <row r="112" spans="1:9" ht="12.75">
      <c r="A112" s="5">
        <v>108</v>
      </c>
      <c r="B112" s="18" t="s">
        <v>296</v>
      </c>
      <c r="C112" s="7" t="s">
        <v>388</v>
      </c>
      <c r="D112" s="5" t="s">
        <v>297</v>
      </c>
      <c r="E112" s="56">
        <f>SUM(E108:E111)</f>
        <v>30366453</v>
      </c>
      <c r="F112" s="56">
        <f>SUM(F108:F111)</f>
        <v>0</v>
      </c>
      <c r="G112" s="56">
        <f>SUM(G108:G111)</f>
        <v>3850282</v>
      </c>
      <c r="H112" s="56">
        <f>SUM(H108:H111)</f>
        <v>34216735</v>
      </c>
      <c r="I112" s="56">
        <f>SUM(I108:I111)</f>
        <v>34216735</v>
      </c>
    </row>
    <row r="113" spans="1:9" ht="12.75">
      <c r="A113" s="5">
        <v>109</v>
      </c>
      <c r="B113" s="18">
        <v>1</v>
      </c>
      <c r="C113" s="7" t="s">
        <v>298</v>
      </c>
      <c r="D113" s="5" t="s">
        <v>299</v>
      </c>
      <c r="E113" s="56"/>
      <c r="F113" s="56"/>
      <c r="G113" s="56"/>
      <c r="H113" s="56">
        <f aca="true" t="shared" si="8" ref="H113:I118">SUM(E113:G113)</f>
        <v>0</v>
      </c>
      <c r="I113" s="56">
        <f t="shared" si="8"/>
        <v>0</v>
      </c>
    </row>
    <row r="114" spans="1:9" ht="12.75">
      <c r="A114" s="5">
        <v>110</v>
      </c>
      <c r="B114" s="18">
        <v>2</v>
      </c>
      <c r="C114" s="7" t="s">
        <v>300</v>
      </c>
      <c r="D114" s="7" t="s">
        <v>301</v>
      </c>
      <c r="E114" s="56"/>
      <c r="F114" s="56"/>
      <c r="G114" s="56"/>
      <c r="H114" s="56">
        <f t="shared" si="8"/>
        <v>0</v>
      </c>
      <c r="I114" s="56">
        <f t="shared" si="8"/>
        <v>0</v>
      </c>
    </row>
    <row r="115" spans="1:9" ht="12.75">
      <c r="A115" s="5">
        <v>111</v>
      </c>
      <c r="B115" s="18">
        <v>3</v>
      </c>
      <c r="C115" s="6" t="s">
        <v>302</v>
      </c>
      <c r="D115" s="5" t="s">
        <v>303</v>
      </c>
      <c r="E115" s="51"/>
      <c r="F115" s="51"/>
      <c r="G115" s="51"/>
      <c r="H115" s="51">
        <f t="shared" si="8"/>
        <v>0</v>
      </c>
      <c r="I115" s="51">
        <f t="shared" si="8"/>
        <v>0</v>
      </c>
    </row>
    <row r="116" spans="1:9" ht="12.75">
      <c r="A116" s="5">
        <v>112</v>
      </c>
      <c r="B116" s="18">
        <v>4</v>
      </c>
      <c r="C116" s="7" t="s">
        <v>389</v>
      </c>
      <c r="D116" s="5" t="s">
        <v>304</v>
      </c>
      <c r="E116" s="56"/>
      <c r="F116" s="56"/>
      <c r="G116" s="56"/>
      <c r="H116" s="56">
        <f t="shared" si="8"/>
        <v>0</v>
      </c>
      <c r="I116" s="56">
        <f t="shared" si="8"/>
        <v>0</v>
      </c>
    </row>
    <row r="117" spans="1:9" ht="12.75">
      <c r="A117" s="5">
        <v>113</v>
      </c>
      <c r="B117" s="18">
        <v>5</v>
      </c>
      <c r="C117" s="5" t="s">
        <v>305</v>
      </c>
      <c r="D117" s="5" t="s">
        <v>306</v>
      </c>
      <c r="E117" s="56"/>
      <c r="F117" s="51"/>
      <c r="G117" s="56"/>
      <c r="H117" s="56">
        <f t="shared" si="8"/>
        <v>0</v>
      </c>
      <c r="I117" s="56">
        <f t="shared" si="8"/>
        <v>0</v>
      </c>
    </row>
    <row r="118" spans="1:9" ht="12.75">
      <c r="A118" s="5">
        <v>114</v>
      </c>
      <c r="B118" s="47">
        <v>6</v>
      </c>
      <c r="C118" s="7" t="s">
        <v>390</v>
      </c>
      <c r="D118" s="5" t="s">
        <v>391</v>
      </c>
      <c r="E118" s="56"/>
      <c r="F118" s="56"/>
      <c r="G118" s="56"/>
      <c r="H118" s="56">
        <f t="shared" si="8"/>
        <v>0</v>
      </c>
      <c r="I118" s="56">
        <f t="shared" si="8"/>
        <v>0</v>
      </c>
    </row>
    <row r="119" spans="1:9" ht="12.75">
      <c r="A119" s="5">
        <v>115</v>
      </c>
      <c r="B119" s="47" t="s">
        <v>332</v>
      </c>
      <c r="C119" s="7" t="s">
        <v>392</v>
      </c>
      <c r="D119" s="5" t="s">
        <v>307</v>
      </c>
      <c r="E119" s="56">
        <f>SUM(E113:E118)+E112+E106+E101</f>
        <v>30366453</v>
      </c>
      <c r="F119" s="56">
        <f>SUM(F113:F118)+F112+F106+F101</f>
        <v>0</v>
      </c>
      <c r="G119" s="56">
        <f>SUM(G113:G118)+G112+G106+G101</f>
        <v>3850282</v>
      </c>
      <c r="H119" s="56">
        <f>SUM(H113:H118)+H112+H106+H101</f>
        <v>34216735</v>
      </c>
      <c r="I119" s="56">
        <f>SUM(I113:I118)+I112+I106+I101</f>
        <v>34216735</v>
      </c>
    </row>
    <row r="120" spans="1:9" ht="12.75">
      <c r="A120" s="5">
        <v>116</v>
      </c>
      <c r="B120" s="47">
        <v>1</v>
      </c>
      <c r="C120" s="7" t="s">
        <v>393</v>
      </c>
      <c r="D120" s="7" t="s">
        <v>308</v>
      </c>
      <c r="E120" s="56"/>
      <c r="F120" s="56"/>
      <c r="G120" s="56"/>
      <c r="H120" s="56">
        <f aca="true" t="shared" si="9" ref="H120:I124">SUM(E120:G120)</f>
        <v>0</v>
      </c>
      <c r="I120" s="56">
        <f t="shared" si="9"/>
        <v>0</v>
      </c>
    </row>
    <row r="121" spans="1:9" ht="12.75">
      <c r="A121" s="5">
        <v>117</v>
      </c>
      <c r="B121" s="47">
        <v>2</v>
      </c>
      <c r="C121" s="6" t="s">
        <v>309</v>
      </c>
      <c r="D121" s="5" t="s">
        <v>310</v>
      </c>
      <c r="E121" s="51"/>
      <c r="F121" s="51"/>
      <c r="G121" s="51"/>
      <c r="H121" s="51">
        <f t="shared" si="9"/>
        <v>0</v>
      </c>
      <c r="I121" s="51">
        <f t="shared" si="9"/>
        <v>0</v>
      </c>
    </row>
    <row r="122" spans="1:9" ht="12.75">
      <c r="A122" s="5">
        <v>118</v>
      </c>
      <c r="B122" s="47">
        <v>3</v>
      </c>
      <c r="C122" s="7" t="s">
        <v>311</v>
      </c>
      <c r="D122" s="5" t="s">
        <v>312</v>
      </c>
      <c r="E122" s="56"/>
      <c r="F122" s="56"/>
      <c r="G122" s="56"/>
      <c r="H122" s="56">
        <f t="shared" si="9"/>
        <v>0</v>
      </c>
      <c r="I122" s="56">
        <f t="shared" si="9"/>
        <v>0</v>
      </c>
    </row>
    <row r="123" spans="1:9" ht="12.75">
      <c r="A123" s="5">
        <v>119</v>
      </c>
      <c r="B123" s="47">
        <v>4</v>
      </c>
      <c r="C123" s="7" t="s">
        <v>394</v>
      </c>
      <c r="D123" s="7" t="s">
        <v>313</v>
      </c>
      <c r="E123" s="56"/>
      <c r="F123" s="56"/>
      <c r="G123" s="56"/>
      <c r="H123" s="56">
        <f t="shared" si="9"/>
        <v>0</v>
      </c>
      <c r="I123" s="56">
        <f t="shared" si="9"/>
        <v>0</v>
      </c>
    </row>
    <row r="124" spans="1:9" ht="12.75">
      <c r="A124" s="5">
        <v>120</v>
      </c>
      <c r="B124" s="47">
        <v>5</v>
      </c>
      <c r="C124" s="8" t="s">
        <v>395</v>
      </c>
      <c r="D124" s="5" t="s">
        <v>398</v>
      </c>
      <c r="E124" s="51"/>
      <c r="F124" s="51"/>
      <c r="G124" s="51"/>
      <c r="H124" s="51">
        <f t="shared" si="9"/>
        <v>0</v>
      </c>
      <c r="I124" s="51">
        <f t="shared" si="9"/>
        <v>0</v>
      </c>
    </row>
    <row r="125" spans="1:9" ht="12.75">
      <c r="A125" s="5">
        <v>121</v>
      </c>
      <c r="B125" s="73" t="s">
        <v>396</v>
      </c>
      <c r="C125" s="6" t="s">
        <v>397</v>
      </c>
      <c r="D125" s="6" t="s">
        <v>314</v>
      </c>
      <c r="E125" s="51">
        <f>SUM(E120:E124)</f>
        <v>0</v>
      </c>
      <c r="F125" s="51">
        <f>SUM(F120:F124)</f>
        <v>0</v>
      </c>
      <c r="G125" s="51">
        <f>SUM(G120:G124)</f>
        <v>0</v>
      </c>
      <c r="H125" s="51">
        <f>SUM(H120:H124)</f>
        <v>0</v>
      </c>
      <c r="I125" s="51">
        <f>SUM(I120:I124)</f>
        <v>0</v>
      </c>
    </row>
    <row r="126" spans="1:9" ht="12.75">
      <c r="A126" s="5">
        <v>122</v>
      </c>
      <c r="B126" s="27">
        <v>1</v>
      </c>
      <c r="C126" s="7" t="s">
        <v>315</v>
      </c>
      <c r="D126" s="5" t="s">
        <v>316</v>
      </c>
      <c r="E126" s="7"/>
      <c r="F126" s="74"/>
      <c r="G126" s="7"/>
      <c r="H126" s="56">
        <f>SUM(E126:G126)</f>
        <v>0</v>
      </c>
      <c r="I126" s="56">
        <f>SUM(F126:H126)</f>
        <v>0</v>
      </c>
    </row>
    <row r="127" spans="1:9" ht="12.75">
      <c r="A127" s="5">
        <v>123</v>
      </c>
      <c r="B127" s="27">
        <v>2</v>
      </c>
      <c r="C127" s="7" t="s">
        <v>399</v>
      </c>
      <c r="D127" s="5" t="s">
        <v>400</v>
      </c>
      <c r="E127" s="7"/>
      <c r="F127" s="7"/>
      <c r="G127" s="7"/>
      <c r="H127" s="56">
        <f>SUM(E127:G127)</f>
        <v>0</v>
      </c>
      <c r="I127" s="56">
        <f>SUM(F127:H127)</f>
        <v>0</v>
      </c>
    </row>
    <row r="128" spans="1:9" ht="12.75">
      <c r="A128" s="5">
        <v>124</v>
      </c>
      <c r="B128" s="76" t="s">
        <v>401</v>
      </c>
      <c r="C128" s="7" t="s">
        <v>317</v>
      </c>
      <c r="D128" s="5" t="s">
        <v>318</v>
      </c>
      <c r="E128" s="56">
        <f>E101+E106+E119+E125+E126+E127</f>
        <v>30366453</v>
      </c>
      <c r="F128" s="56">
        <f>F101+F106+F119+F125+F126+F127</f>
        <v>0</v>
      </c>
      <c r="G128" s="56">
        <f>G101+G106+G119+G125+G126+G127</f>
        <v>3850282</v>
      </c>
      <c r="H128" s="56">
        <f>H101+H106+H119+H125+H126+H127</f>
        <v>34216735</v>
      </c>
      <c r="I128" s="56">
        <f>I101+I106+I119+I125+I126+I127</f>
        <v>34216735</v>
      </c>
    </row>
    <row r="129" spans="1:9" ht="12.75">
      <c r="A129" s="5">
        <v>125</v>
      </c>
      <c r="B129" s="27" t="s">
        <v>319</v>
      </c>
      <c r="C129" s="7" t="s">
        <v>320</v>
      </c>
      <c r="D129" s="5"/>
      <c r="E129" s="56">
        <f>E97+E128</f>
        <v>80739210</v>
      </c>
      <c r="F129" s="56">
        <v>19372000</v>
      </c>
      <c r="G129" s="56">
        <f>G97+G128</f>
        <v>112042250</v>
      </c>
      <c r="H129" s="56">
        <f>H97+H128</f>
        <v>207082460</v>
      </c>
      <c r="I129" s="56">
        <f>I97+I128</f>
        <v>223136910</v>
      </c>
    </row>
    <row r="130" spans="2:3" ht="12.75">
      <c r="B130" s="21"/>
      <c r="C130" s="1"/>
    </row>
    <row r="131" spans="2:3" ht="12.75">
      <c r="B131" s="21"/>
      <c r="C131" s="1"/>
    </row>
    <row r="132" spans="2:7" ht="15.75">
      <c r="B132" s="21"/>
      <c r="C132" s="3"/>
      <c r="G132" s="2"/>
    </row>
    <row r="133" spans="2:3" ht="12.75">
      <c r="B133" s="21"/>
      <c r="C133" s="1"/>
    </row>
    <row r="134" spans="2:3" ht="12.75">
      <c r="B134" s="21"/>
      <c r="C134" s="1"/>
    </row>
    <row r="135" spans="2:3" ht="12.75">
      <c r="B135" s="21"/>
      <c r="C135" s="1"/>
    </row>
    <row r="136" spans="2:3" ht="12.75">
      <c r="B136" s="21"/>
      <c r="C136" s="1"/>
    </row>
    <row r="137" spans="2:3" ht="12.75">
      <c r="B137" s="21"/>
      <c r="C137" s="1"/>
    </row>
    <row r="138" spans="2:3" ht="12.75">
      <c r="B138" s="21"/>
      <c r="C138" s="1"/>
    </row>
    <row r="139" spans="2:3" ht="12.75">
      <c r="B139" s="21"/>
      <c r="C139" s="1"/>
    </row>
    <row r="140" spans="2:3" ht="12.75">
      <c r="B140" s="21"/>
      <c r="C140" s="1"/>
    </row>
    <row r="141" spans="2:3" ht="12.75">
      <c r="B141" s="28"/>
      <c r="C141" s="1"/>
    </row>
    <row r="142" spans="2:7" ht="12.75">
      <c r="B142" s="21"/>
      <c r="C142" s="1"/>
      <c r="G142" s="2"/>
    </row>
    <row r="143" spans="2:3" ht="12.75">
      <c r="B143" s="21"/>
      <c r="C143" s="1"/>
    </row>
    <row r="144" spans="2:7" ht="12.75">
      <c r="B144" s="21"/>
      <c r="C144" s="1"/>
      <c r="G144" s="2"/>
    </row>
  </sheetData>
  <sheetProtection/>
  <mergeCells count="3">
    <mergeCell ref="A3:H3"/>
    <mergeCell ref="A2:H2"/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421875" style="1" customWidth="1"/>
    <col min="2" max="2" width="16.85156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</cols>
  <sheetData>
    <row r="1" spans="1:2" ht="12.75">
      <c r="A1" s="1" t="s">
        <v>482</v>
      </c>
      <c r="B1" s="1"/>
    </row>
    <row r="3" spans="1:2" ht="12.75">
      <c r="A3" s="1" t="s">
        <v>424</v>
      </c>
      <c r="B3" s="1"/>
    </row>
    <row r="4" spans="1:2" ht="12.75">
      <c r="A4" s="1" t="s">
        <v>142</v>
      </c>
      <c r="B4" s="2"/>
    </row>
    <row r="5" spans="2:3" ht="12.75">
      <c r="B5" s="2" t="s">
        <v>333</v>
      </c>
      <c r="C5" s="54"/>
    </row>
    <row r="6" spans="1:6" ht="12.75">
      <c r="A6" s="1" t="s">
        <v>74</v>
      </c>
      <c r="B6" s="2" t="s">
        <v>75</v>
      </c>
      <c r="C6" s="1" t="s">
        <v>78</v>
      </c>
      <c r="D6" s="1" t="s">
        <v>79</v>
      </c>
      <c r="E6" s="1" t="s">
        <v>127</v>
      </c>
      <c r="F6" s="1" t="s">
        <v>106</v>
      </c>
    </row>
    <row r="7" spans="1:9" ht="12.75">
      <c r="A7" s="7" t="s">
        <v>0</v>
      </c>
      <c r="B7" s="6" t="s">
        <v>129</v>
      </c>
      <c r="C7" s="22"/>
      <c r="D7" s="26"/>
      <c r="E7" s="7" t="s">
        <v>128</v>
      </c>
      <c r="F7" s="7" t="s">
        <v>471</v>
      </c>
      <c r="I7" s="2"/>
    </row>
    <row r="8" spans="1:9" ht="12.75">
      <c r="A8" s="7"/>
      <c r="B8" s="6" t="s">
        <v>122</v>
      </c>
      <c r="C8" s="66" t="s">
        <v>124</v>
      </c>
      <c r="D8" s="80" t="s">
        <v>123</v>
      </c>
      <c r="E8" s="7"/>
      <c r="F8" s="7"/>
      <c r="I8" s="2"/>
    </row>
    <row r="9" spans="1:9" ht="12.75">
      <c r="A9" s="7" t="s">
        <v>126</v>
      </c>
      <c r="B9" s="8"/>
      <c r="C9" s="57"/>
      <c r="D9" s="60"/>
      <c r="E9" s="59"/>
      <c r="F9" s="59"/>
      <c r="G9" s="2"/>
      <c r="I9" s="2"/>
    </row>
    <row r="10" spans="1:9" ht="12.75">
      <c r="A10" s="7" t="s">
        <v>130</v>
      </c>
      <c r="B10" s="8"/>
      <c r="C10" s="57"/>
      <c r="D10" s="60"/>
      <c r="E10" s="59"/>
      <c r="F10" s="59"/>
      <c r="G10" s="2"/>
      <c r="I10" s="2"/>
    </row>
    <row r="11" spans="1:6" ht="12.75">
      <c r="A11" s="7" t="s">
        <v>131</v>
      </c>
      <c r="B11" s="60">
        <v>24134857</v>
      </c>
      <c r="C11" s="58"/>
      <c r="D11" s="60">
        <v>82395217</v>
      </c>
      <c r="E11" s="58">
        <f>SUM(B11:D11)</f>
        <v>106530074</v>
      </c>
      <c r="F11" s="58">
        <f>B72</f>
        <v>119392331</v>
      </c>
    </row>
    <row r="12" spans="1:9" ht="12.75">
      <c r="A12" s="7" t="s">
        <v>132</v>
      </c>
      <c r="B12" s="60">
        <v>3771027</v>
      </c>
      <c r="C12" s="58"/>
      <c r="D12" s="60">
        <v>14685960</v>
      </c>
      <c r="E12" s="58">
        <f>SUM(B12:D12)</f>
        <v>18456987</v>
      </c>
      <c r="F12" s="58">
        <f>C72</f>
        <v>20421927</v>
      </c>
      <c r="G12" s="1"/>
      <c r="I12" s="1"/>
    </row>
    <row r="13" spans="1:7" ht="12.75">
      <c r="A13" s="7" t="s">
        <v>133</v>
      </c>
      <c r="B13" s="60">
        <v>27021875</v>
      </c>
      <c r="C13" s="58">
        <v>5815558</v>
      </c>
      <c r="D13" s="60">
        <v>14661073</v>
      </c>
      <c r="E13" s="58">
        <f>SUM(B13:D13)</f>
        <v>47498506</v>
      </c>
      <c r="F13" s="58">
        <f>D72</f>
        <v>53008848</v>
      </c>
      <c r="G13" s="1"/>
    </row>
    <row r="14" spans="1:9" ht="12.75">
      <c r="A14" s="7" t="s">
        <v>134</v>
      </c>
      <c r="B14" s="60">
        <v>8050000</v>
      </c>
      <c r="C14" s="58"/>
      <c r="D14" s="60"/>
      <c r="E14" s="58">
        <f>SUM(B14:D14)</f>
        <v>8050000</v>
      </c>
      <c r="F14" s="58">
        <f>E72</f>
        <v>8050000</v>
      </c>
      <c r="G14" s="1"/>
      <c r="H14" s="1"/>
      <c r="I14" s="1"/>
    </row>
    <row r="15" spans="1:9" ht="12.75">
      <c r="A15" s="7" t="s">
        <v>135</v>
      </c>
      <c r="B15" s="60">
        <v>2986120</v>
      </c>
      <c r="C15" s="58"/>
      <c r="D15" s="60"/>
      <c r="E15" s="58">
        <f>SUM(B15:D15)</f>
        <v>2986120</v>
      </c>
      <c r="F15" s="58">
        <f>F72</f>
        <v>2056251</v>
      </c>
      <c r="G15" s="1"/>
      <c r="H15" s="1"/>
      <c r="I15" s="1"/>
    </row>
    <row r="16" spans="1:9" ht="12.75">
      <c r="A16" s="7" t="s">
        <v>125</v>
      </c>
      <c r="B16" s="60">
        <f>SUM(B11:B15)</f>
        <v>65963879</v>
      </c>
      <c r="C16" s="58">
        <f>SUM(C11:C15)</f>
        <v>5815558</v>
      </c>
      <c r="D16" s="60">
        <f>SUM(D11:D15)</f>
        <v>111742250</v>
      </c>
      <c r="E16" s="58">
        <f>SUM(E11:E15)</f>
        <v>183521687</v>
      </c>
      <c r="F16" s="58">
        <f>SUM(F11:F15)</f>
        <v>202929357</v>
      </c>
      <c r="G16" s="1"/>
      <c r="I16" s="1"/>
    </row>
    <row r="17" spans="1:9" ht="12.75">
      <c r="A17" s="7"/>
      <c r="B17" s="7"/>
      <c r="C17" s="58"/>
      <c r="D17" s="60"/>
      <c r="E17" s="58"/>
      <c r="F17" s="58"/>
      <c r="G17" s="1"/>
      <c r="I17" s="1"/>
    </row>
    <row r="18" spans="1:9" ht="12.75">
      <c r="A18" s="7" t="s">
        <v>136</v>
      </c>
      <c r="B18" s="6"/>
      <c r="C18" s="58"/>
      <c r="D18" s="60"/>
      <c r="E18" s="57"/>
      <c r="F18" s="57"/>
      <c r="G18" s="1"/>
      <c r="I18" s="2"/>
    </row>
    <row r="19" spans="1:9" ht="12.75">
      <c r="A19" s="7" t="s">
        <v>130</v>
      </c>
      <c r="B19" s="6"/>
      <c r="C19" s="58"/>
      <c r="D19" s="60"/>
      <c r="E19" s="57"/>
      <c r="F19" s="57"/>
      <c r="G19" s="1"/>
      <c r="I19" s="2"/>
    </row>
    <row r="20" spans="1:9" ht="12.75">
      <c r="A20" s="7" t="s">
        <v>416</v>
      </c>
      <c r="B20" s="60">
        <v>5000000</v>
      </c>
      <c r="C20" s="58">
        <v>2950000</v>
      </c>
      <c r="D20" s="60">
        <v>300000</v>
      </c>
      <c r="E20" s="58">
        <f>SUM(B20:D20)</f>
        <v>8250000</v>
      </c>
      <c r="F20" s="58">
        <f>G72</f>
        <v>3450000</v>
      </c>
      <c r="G20" s="1"/>
      <c r="I20" s="1"/>
    </row>
    <row r="21" spans="1:9" ht="12.75">
      <c r="A21" s="7" t="s">
        <v>137</v>
      </c>
      <c r="B21" s="60"/>
      <c r="C21" s="58">
        <v>320000</v>
      </c>
      <c r="D21" s="60"/>
      <c r="E21" s="58">
        <f>SUM(B21:D21)</f>
        <v>320000</v>
      </c>
      <c r="F21" s="58">
        <f>H72</f>
        <v>8820000</v>
      </c>
      <c r="G21" s="1"/>
      <c r="I21" s="1"/>
    </row>
    <row r="22" spans="1:9" ht="12.75">
      <c r="A22" s="7" t="s">
        <v>138</v>
      </c>
      <c r="B22" s="60"/>
      <c r="C22" s="58"/>
      <c r="D22" s="60"/>
      <c r="E22" s="58">
        <f>SUM(B22:D22)</f>
        <v>0</v>
      </c>
      <c r="F22" s="58">
        <f>SUM(C22:E22)</f>
        <v>0</v>
      </c>
      <c r="I22" s="1"/>
    </row>
    <row r="23" spans="1:9" ht="12.75">
      <c r="A23" s="7" t="s">
        <v>139</v>
      </c>
      <c r="B23" s="60"/>
      <c r="C23" s="58"/>
      <c r="D23" s="60"/>
      <c r="E23" s="58">
        <f>SUM(B23:D23)</f>
        <v>0</v>
      </c>
      <c r="F23" s="58">
        <f>SUM(C23:E23)</f>
        <v>0</v>
      </c>
      <c r="I23" s="1"/>
    </row>
    <row r="24" spans="1:9" ht="12.75">
      <c r="A24" s="7" t="s">
        <v>140</v>
      </c>
      <c r="B24" s="60"/>
      <c r="C24" s="58"/>
      <c r="D24" s="60"/>
      <c r="E24" s="58">
        <f>SUM(B24:D24)</f>
        <v>0</v>
      </c>
      <c r="F24" s="58">
        <f>SUM(C24:E24)</f>
        <v>0</v>
      </c>
      <c r="I24" s="1"/>
    </row>
    <row r="25" spans="1:9" ht="12.75">
      <c r="A25" s="7" t="s">
        <v>90</v>
      </c>
      <c r="B25" s="60">
        <f>SUM(B20:B24)</f>
        <v>5000000</v>
      </c>
      <c r="C25" s="58">
        <f>SUM(C20:C24)</f>
        <v>3270000</v>
      </c>
      <c r="D25" s="60">
        <f>SUM(D20:D24)</f>
        <v>300000</v>
      </c>
      <c r="E25" s="58">
        <f>SUM(E20:E24)</f>
        <v>8570000</v>
      </c>
      <c r="F25" s="58">
        <f>SUM(F20:F24)</f>
        <v>12270000</v>
      </c>
      <c r="I25" s="1"/>
    </row>
    <row r="26" spans="1:6" ht="12.75">
      <c r="A26" s="7"/>
      <c r="B26" s="60"/>
      <c r="C26" s="58"/>
      <c r="D26" s="60"/>
      <c r="E26" s="57"/>
      <c r="F26" s="57"/>
    </row>
    <row r="27" spans="1:9" ht="12.75">
      <c r="A27" s="63" t="s">
        <v>141</v>
      </c>
      <c r="B27" s="60"/>
      <c r="C27" s="58"/>
      <c r="D27" s="60"/>
      <c r="E27" s="57"/>
      <c r="F27" s="57"/>
      <c r="I27" s="2"/>
    </row>
    <row r="28" spans="1:9" ht="12.75">
      <c r="A28" s="20" t="s">
        <v>91</v>
      </c>
      <c r="B28" s="60">
        <v>0</v>
      </c>
      <c r="C28" s="61">
        <v>9260442</v>
      </c>
      <c r="D28" s="60">
        <v>0</v>
      </c>
      <c r="E28" s="58">
        <f>SUM(B28:D28)</f>
        <v>9260442</v>
      </c>
      <c r="F28" s="58">
        <f>J72</f>
        <v>2207222</v>
      </c>
      <c r="G28" s="2"/>
      <c r="I28" s="1"/>
    </row>
    <row r="29" spans="1:6" ht="12.75">
      <c r="A29" s="7" t="s">
        <v>92</v>
      </c>
      <c r="B29" s="60"/>
      <c r="C29" s="58"/>
      <c r="D29" s="60"/>
      <c r="E29" s="58">
        <f>SUM(B29:D29)</f>
        <v>0</v>
      </c>
      <c r="F29" s="58">
        <f>SUM(C29:E29)</f>
        <v>0</v>
      </c>
    </row>
    <row r="30" spans="1:6" ht="12.75">
      <c r="A30" s="7" t="s">
        <v>93</v>
      </c>
      <c r="B30" s="60"/>
      <c r="C30" s="58"/>
      <c r="D30" s="60"/>
      <c r="E30" s="58">
        <f>SUM(B30:D30)</f>
        <v>0</v>
      </c>
      <c r="F30" s="58">
        <f>SUM(C30:E30)</f>
        <v>0</v>
      </c>
    </row>
    <row r="31" spans="1:6" ht="12.75">
      <c r="A31" s="7" t="s">
        <v>94</v>
      </c>
      <c r="B31" s="60"/>
      <c r="C31" s="58"/>
      <c r="D31" s="60"/>
      <c r="E31" s="58">
        <f>SUM(B31:D31)</f>
        <v>0</v>
      </c>
      <c r="F31" s="58">
        <f>SUM(C31:E31)</f>
        <v>0</v>
      </c>
    </row>
    <row r="32" spans="1:6" ht="12.75">
      <c r="A32" s="7" t="s">
        <v>90</v>
      </c>
      <c r="B32" s="60">
        <f>SUM(B28:B30)</f>
        <v>0</v>
      </c>
      <c r="C32" s="58">
        <f>SUM(C28:C30)</f>
        <v>9260442</v>
      </c>
      <c r="D32" s="60">
        <f>SUM(D28:D30)</f>
        <v>0</v>
      </c>
      <c r="E32" s="58">
        <f>SUM(E28:E31)</f>
        <v>9260442</v>
      </c>
      <c r="F32" s="58">
        <f>SUM(F28:F31)</f>
        <v>2207222</v>
      </c>
    </row>
    <row r="33" spans="1:10" ht="12.75">
      <c r="A33" s="7"/>
      <c r="B33" s="60"/>
      <c r="C33" s="57"/>
      <c r="D33" s="75"/>
      <c r="E33" s="57"/>
      <c r="F33" s="57"/>
      <c r="G33" s="2"/>
      <c r="H33" s="2"/>
      <c r="I33" s="2"/>
      <c r="J33" s="2"/>
    </row>
    <row r="34" spans="1:9" ht="12.75">
      <c r="A34" s="7" t="s">
        <v>95</v>
      </c>
      <c r="B34" s="60"/>
      <c r="C34" s="58"/>
      <c r="D34" s="75"/>
      <c r="E34" s="57"/>
      <c r="F34" s="57"/>
      <c r="I34" s="2"/>
    </row>
    <row r="35" spans="1:6" ht="12.75">
      <c r="A35" s="7" t="s">
        <v>417</v>
      </c>
      <c r="B35" s="60">
        <v>5730331</v>
      </c>
      <c r="C35" s="58">
        <v>0</v>
      </c>
      <c r="D35" s="60">
        <v>0</v>
      </c>
      <c r="E35" s="58">
        <f>SUM(B35:D35)</f>
        <v>5730331</v>
      </c>
      <c r="F35" s="58">
        <f>SUM(C35:E35)</f>
        <v>5730331</v>
      </c>
    </row>
    <row r="36" spans="1:6" ht="12.75">
      <c r="A36" s="7" t="s">
        <v>69</v>
      </c>
      <c r="B36" s="57">
        <f>B16+B25+B32+B35</f>
        <v>76694210</v>
      </c>
      <c r="C36" s="57">
        <f>C16+C25+C32</f>
        <v>18346000</v>
      </c>
      <c r="D36" s="75">
        <f>D16+D25+D32</f>
        <v>112042250</v>
      </c>
      <c r="E36" s="57">
        <f>E16+E25+E32+E35</f>
        <v>207082460</v>
      </c>
      <c r="F36" s="57">
        <f>F16+F25+F32+F35</f>
        <v>223136910</v>
      </c>
    </row>
    <row r="39" ht="12.75">
      <c r="D39" s="72"/>
    </row>
    <row r="40" ht="12.75">
      <c r="C40" s="72"/>
    </row>
    <row r="43" spans="1:11" ht="12.75">
      <c r="A43" s="1" t="s">
        <v>74</v>
      </c>
      <c r="B43" t="s">
        <v>75</v>
      </c>
      <c r="C43" s="1" t="s">
        <v>104</v>
      </c>
      <c r="D43" s="1" t="s">
        <v>81</v>
      </c>
      <c r="E43" s="1" t="s">
        <v>105</v>
      </c>
      <c r="F43" s="1" t="s">
        <v>106</v>
      </c>
      <c r="G43" t="s">
        <v>107</v>
      </c>
      <c r="H43" t="s">
        <v>108</v>
      </c>
      <c r="I43" t="s">
        <v>109</v>
      </c>
      <c r="J43" t="s">
        <v>110</v>
      </c>
      <c r="K43" t="s">
        <v>111</v>
      </c>
    </row>
    <row r="44" spans="1:11" ht="12.75">
      <c r="A44" s="7" t="s">
        <v>98</v>
      </c>
      <c r="B44" s="17"/>
      <c r="C44" s="7"/>
      <c r="D44" s="7"/>
      <c r="E44" s="7"/>
      <c r="F44" s="7"/>
      <c r="G44" s="5"/>
      <c r="H44" s="5"/>
      <c r="I44" s="5"/>
      <c r="J44" s="5"/>
      <c r="K44" s="5"/>
    </row>
    <row r="45" spans="1:11" ht="12.75">
      <c r="A45" s="7" t="s">
        <v>61</v>
      </c>
      <c r="B45" s="16" t="s">
        <v>62</v>
      </c>
      <c r="C45" s="7" t="s">
        <v>63</v>
      </c>
      <c r="D45" s="7" t="s">
        <v>64</v>
      </c>
      <c r="E45" s="7" t="s">
        <v>65</v>
      </c>
      <c r="F45" s="7" t="s">
        <v>66</v>
      </c>
      <c r="G45" s="5" t="s">
        <v>96</v>
      </c>
      <c r="H45" s="5" t="s">
        <v>7</v>
      </c>
      <c r="I45" s="5" t="s">
        <v>413</v>
      </c>
      <c r="J45" s="64" t="s">
        <v>60</v>
      </c>
      <c r="K45" s="5" t="s">
        <v>67</v>
      </c>
    </row>
    <row r="46" spans="1:11" ht="12.75">
      <c r="A46" s="7" t="s">
        <v>97</v>
      </c>
      <c r="B46" s="83"/>
      <c r="C46" s="82"/>
      <c r="D46" s="82"/>
      <c r="E46" s="82"/>
      <c r="F46" s="82"/>
      <c r="G46" s="82"/>
      <c r="H46" s="82"/>
      <c r="I46" s="82"/>
      <c r="J46" s="82"/>
      <c r="K46" s="58"/>
    </row>
    <row r="47" spans="1:11" ht="12.75">
      <c r="A47" s="7" t="s">
        <v>406</v>
      </c>
      <c r="B47" s="82">
        <v>7563764</v>
      </c>
      <c r="C47" s="82">
        <v>1246897</v>
      </c>
      <c r="D47" s="82">
        <v>1407000</v>
      </c>
      <c r="E47" s="82"/>
      <c r="F47" s="82"/>
      <c r="G47" s="82"/>
      <c r="H47" s="82"/>
      <c r="I47" s="82"/>
      <c r="J47" s="82"/>
      <c r="K47" s="58">
        <f>SUM(B47:J47)</f>
        <v>10217661</v>
      </c>
    </row>
    <row r="48" spans="1:11" ht="12.75">
      <c r="A48" s="7" t="s">
        <v>344</v>
      </c>
      <c r="B48" s="82">
        <v>480000</v>
      </c>
      <c r="C48" s="82">
        <v>80000</v>
      </c>
      <c r="D48" s="82">
        <v>276000</v>
      </c>
      <c r="E48" s="82"/>
      <c r="F48" s="82"/>
      <c r="G48" s="82"/>
      <c r="H48" s="82"/>
      <c r="I48" s="82"/>
      <c r="J48" s="82"/>
      <c r="K48" s="58">
        <f aca="true" t="shared" si="0" ref="K48:K68">SUM(B48:J48)</f>
        <v>836000</v>
      </c>
    </row>
    <row r="49" spans="1:11" ht="12.75">
      <c r="A49" s="7" t="s">
        <v>463</v>
      </c>
      <c r="B49" s="82"/>
      <c r="C49" s="82"/>
      <c r="D49" s="82"/>
      <c r="E49" s="82"/>
      <c r="F49" s="82">
        <v>549120</v>
      </c>
      <c r="G49" s="82"/>
      <c r="H49" s="82"/>
      <c r="I49" s="82"/>
      <c r="J49" s="82"/>
      <c r="K49" s="58">
        <f t="shared" si="0"/>
        <v>549120</v>
      </c>
    </row>
    <row r="50" spans="1:11" ht="12.75">
      <c r="A50" s="7" t="s">
        <v>408</v>
      </c>
      <c r="B50" s="82">
        <v>4858450</v>
      </c>
      <c r="C50" s="82">
        <v>425090</v>
      </c>
      <c r="D50" s="82">
        <v>1270000</v>
      </c>
      <c r="E50" s="82"/>
      <c r="F50" s="82"/>
      <c r="G50" s="82"/>
      <c r="H50" s="82"/>
      <c r="I50" s="82"/>
      <c r="J50" s="82"/>
      <c r="K50" s="58">
        <f t="shared" si="0"/>
        <v>6553540</v>
      </c>
    </row>
    <row r="51" spans="1:11" ht="12.75">
      <c r="A51" s="7" t="s">
        <v>329</v>
      </c>
      <c r="B51" s="82"/>
      <c r="C51" s="82"/>
      <c r="D51" s="82"/>
      <c r="E51" s="82"/>
      <c r="F51" s="82"/>
      <c r="G51" s="82"/>
      <c r="H51" s="82"/>
      <c r="I51" s="82"/>
      <c r="J51" s="82"/>
      <c r="K51" s="58">
        <f t="shared" si="0"/>
        <v>0</v>
      </c>
    </row>
    <row r="52" spans="1:11" ht="12.75">
      <c r="A52" s="7" t="s">
        <v>407</v>
      </c>
      <c r="B52" s="82"/>
      <c r="C52" s="82"/>
      <c r="D52" s="82">
        <v>254000</v>
      </c>
      <c r="E52" s="82"/>
      <c r="F52" s="82"/>
      <c r="G52" s="82"/>
      <c r="H52" s="82">
        <v>320000</v>
      </c>
      <c r="I52" s="82"/>
      <c r="J52" s="82"/>
      <c r="K52" s="58">
        <f t="shared" si="0"/>
        <v>574000</v>
      </c>
    </row>
    <row r="53" spans="1:11" ht="12.75">
      <c r="A53" s="5" t="s">
        <v>466</v>
      </c>
      <c r="B53" s="82"/>
      <c r="C53" s="82"/>
      <c r="D53" s="82"/>
      <c r="E53" s="82"/>
      <c r="F53" s="82"/>
      <c r="G53" s="82"/>
      <c r="H53" s="82">
        <v>5000000</v>
      </c>
      <c r="I53" s="82"/>
      <c r="J53" s="82"/>
      <c r="K53" s="58">
        <f t="shared" si="0"/>
        <v>5000000</v>
      </c>
    </row>
    <row r="54" spans="1:11" ht="12.75">
      <c r="A54" s="7" t="s">
        <v>409</v>
      </c>
      <c r="B54" s="82"/>
      <c r="C54" s="82"/>
      <c r="D54" s="82"/>
      <c r="E54" s="82"/>
      <c r="F54" s="82"/>
      <c r="G54" s="82"/>
      <c r="H54" s="82"/>
      <c r="I54" s="82"/>
      <c r="J54" s="82"/>
      <c r="K54" s="58">
        <f t="shared" si="0"/>
        <v>0</v>
      </c>
    </row>
    <row r="55" spans="1:11" ht="12.75">
      <c r="A55" s="7" t="s">
        <v>347</v>
      </c>
      <c r="B55" s="82"/>
      <c r="C55" s="82"/>
      <c r="D55" s="82">
        <v>2438400</v>
      </c>
      <c r="E55" s="82"/>
      <c r="F55" s="82"/>
      <c r="G55" s="82"/>
      <c r="H55" s="82"/>
      <c r="I55" s="82"/>
      <c r="J55" s="82"/>
      <c r="K55" s="58">
        <f t="shared" si="0"/>
        <v>2438400</v>
      </c>
    </row>
    <row r="56" spans="1:11" ht="12.75">
      <c r="A56" s="7" t="s">
        <v>405</v>
      </c>
      <c r="B56" s="82">
        <v>1232051</v>
      </c>
      <c r="C56" s="82">
        <v>81537</v>
      </c>
      <c r="D56" s="82">
        <v>6961000</v>
      </c>
      <c r="E56" s="82"/>
      <c r="F56" s="82"/>
      <c r="G56" s="82">
        <v>1450000</v>
      </c>
      <c r="H56" s="82">
        <v>3500000</v>
      </c>
      <c r="I56" s="82"/>
      <c r="J56" s="82">
        <v>2207222</v>
      </c>
      <c r="K56" s="58">
        <f t="shared" si="0"/>
        <v>15431810</v>
      </c>
    </row>
    <row r="57" spans="1:11" ht="12.75">
      <c r="A57" s="7" t="s">
        <v>404</v>
      </c>
      <c r="B57" s="82"/>
      <c r="C57" s="82">
        <v>10000</v>
      </c>
      <c r="D57" s="82">
        <v>420000</v>
      </c>
      <c r="E57" s="82"/>
      <c r="F57" s="82"/>
      <c r="G57" s="82"/>
      <c r="H57" s="82"/>
      <c r="I57" s="82"/>
      <c r="J57" s="82"/>
      <c r="K57" s="58">
        <f t="shared" si="0"/>
        <v>430000</v>
      </c>
    </row>
    <row r="58" spans="1:11" ht="12.75">
      <c r="A58" s="7" t="s">
        <v>419</v>
      </c>
      <c r="B58" s="82">
        <v>5157343</v>
      </c>
      <c r="C58" s="82">
        <v>862500</v>
      </c>
      <c r="D58" s="82">
        <v>846000</v>
      </c>
      <c r="E58" s="82"/>
      <c r="F58" s="82"/>
      <c r="G58" s="82"/>
      <c r="H58" s="82"/>
      <c r="I58" s="82"/>
      <c r="J58" s="82"/>
      <c r="K58" s="58">
        <f t="shared" si="0"/>
        <v>6865843</v>
      </c>
    </row>
    <row r="59" spans="1:11" ht="12.75">
      <c r="A59" s="7" t="s">
        <v>469</v>
      </c>
      <c r="B59" s="82"/>
      <c r="C59" s="82"/>
      <c r="D59" s="82">
        <v>2000000</v>
      </c>
      <c r="E59" s="82"/>
      <c r="F59" s="82"/>
      <c r="G59" s="82"/>
      <c r="H59" s="82"/>
      <c r="I59" s="82"/>
      <c r="J59" s="82"/>
      <c r="K59" s="58">
        <f t="shared" si="0"/>
        <v>2000000</v>
      </c>
    </row>
    <row r="60" spans="1:11" ht="12.75">
      <c r="A60" s="7" t="s">
        <v>410</v>
      </c>
      <c r="B60" s="82"/>
      <c r="C60" s="82"/>
      <c r="D60" s="82">
        <v>470000</v>
      </c>
      <c r="E60" s="82"/>
      <c r="F60" s="82"/>
      <c r="G60" s="82"/>
      <c r="H60" s="82"/>
      <c r="I60" s="82"/>
      <c r="J60" s="82"/>
      <c r="K60" s="58">
        <f t="shared" si="0"/>
        <v>470000</v>
      </c>
    </row>
    <row r="61" spans="1:11" ht="12.75">
      <c r="A61" s="7" t="s">
        <v>348</v>
      </c>
      <c r="B61" s="82">
        <v>192000</v>
      </c>
      <c r="C61" s="82">
        <v>28800</v>
      </c>
      <c r="D61" s="82">
        <v>616200</v>
      </c>
      <c r="E61" s="82"/>
      <c r="F61" s="82"/>
      <c r="G61" s="82"/>
      <c r="H61" s="82"/>
      <c r="I61" s="82"/>
      <c r="J61" s="82"/>
      <c r="K61" s="58">
        <f t="shared" si="0"/>
        <v>837000</v>
      </c>
    </row>
    <row r="62" spans="1:11" ht="12.75">
      <c r="A62" s="7" t="s">
        <v>343</v>
      </c>
      <c r="B62" s="82">
        <v>3874000</v>
      </c>
      <c r="C62" s="82">
        <v>640000</v>
      </c>
      <c r="D62" s="82">
        <v>15476632</v>
      </c>
      <c r="E62" s="82"/>
      <c r="F62" s="82"/>
      <c r="G62" s="82"/>
      <c r="H62" s="82"/>
      <c r="I62" s="82"/>
      <c r="J62" s="82"/>
      <c r="K62" s="58">
        <f t="shared" si="0"/>
        <v>19990632</v>
      </c>
    </row>
    <row r="63" spans="1:11" ht="12.75">
      <c r="A63" s="7" t="s">
        <v>412</v>
      </c>
      <c r="B63" s="84"/>
      <c r="C63" s="82"/>
      <c r="D63" s="82"/>
      <c r="E63" s="82"/>
      <c r="F63" s="82">
        <v>327000</v>
      </c>
      <c r="G63" s="82"/>
      <c r="H63" s="82"/>
      <c r="I63" s="82"/>
      <c r="J63" s="82"/>
      <c r="K63" s="58">
        <f t="shared" si="0"/>
        <v>327000</v>
      </c>
    </row>
    <row r="64" spans="1:11" ht="12.75">
      <c r="A64" s="7" t="s">
        <v>415</v>
      </c>
      <c r="B64" s="84"/>
      <c r="C64" s="82"/>
      <c r="D64" s="82">
        <v>127000</v>
      </c>
      <c r="E64" s="82"/>
      <c r="F64" s="82">
        <v>1080131</v>
      </c>
      <c r="G64" s="82"/>
      <c r="H64" s="82"/>
      <c r="I64" s="82"/>
      <c r="J64" s="82"/>
      <c r="K64" s="58">
        <f t="shared" si="0"/>
        <v>1207131</v>
      </c>
    </row>
    <row r="65" spans="1:11" ht="12.75">
      <c r="A65" s="7" t="s">
        <v>411</v>
      </c>
      <c r="B65" s="84"/>
      <c r="C65" s="82"/>
      <c r="D65" s="82">
        <v>327180</v>
      </c>
      <c r="E65" s="82"/>
      <c r="F65" s="82"/>
      <c r="G65" s="82"/>
      <c r="H65" s="82"/>
      <c r="I65" s="82"/>
      <c r="J65" s="82"/>
      <c r="K65" s="58">
        <f t="shared" si="0"/>
        <v>327180</v>
      </c>
    </row>
    <row r="66" spans="1:11" ht="12.75">
      <c r="A66" s="7" t="s">
        <v>467</v>
      </c>
      <c r="B66" s="82">
        <v>2309706</v>
      </c>
      <c r="C66" s="82">
        <v>378428</v>
      </c>
      <c r="D66" s="82">
        <v>890000</v>
      </c>
      <c r="E66" s="82"/>
      <c r="F66" s="82"/>
      <c r="G66" s="82">
        <v>1000000</v>
      </c>
      <c r="H66" s="82"/>
      <c r="I66" s="82"/>
      <c r="J66" s="82"/>
      <c r="K66" s="58">
        <f t="shared" si="0"/>
        <v>4578134</v>
      </c>
    </row>
    <row r="67" spans="1:11" ht="12.75">
      <c r="A67" s="7" t="s">
        <v>403</v>
      </c>
      <c r="B67" s="84"/>
      <c r="C67" s="82"/>
      <c r="D67" s="82">
        <v>1536400</v>
      </c>
      <c r="E67" s="82">
        <v>8050000</v>
      </c>
      <c r="F67" s="82">
        <v>100000</v>
      </c>
      <c r="G67" s="82"/>
      <c r="H67" s="82"/>
      <c r="I67" s="82"/>
      <c r="J67" s="82"/>
      <c r="K67" s="58">
        <f>SUM(B67:J67)</f>
        <v>9686400</v>
      </c>
    </row>
    <row r="68" spans="1:11" ht="12.75">
      <c r="A68" s="7" t="s">
        <v>414</v>
      </c>
      <c r="B68" s="85"/>
      <c r="C68" s="82"/>
      <c r="D68" s="82"/>
      <c r="E68" s="82"/>
      <c r="F68" s="82"/>
      <c r="G68" s="82"/>
      <c r="H68" s="82"/>
      <c r="I68" s="82">
        <v>5730331</v>
      </c>
      <c r="J68" s="82"/>
      <c r="K68" s="58">
        <f t="shared" si="0"/>
        <v>5730331</v>
      </c>
    </row>
    <row r="69" spans="1:11" ht="12" customHeight="1">
      <c r="A69" s="7" t="s">
        <v>423</v>
      </c>
      <c r="B69" s="57">
        <f>SUM(B47:B68)</f>
        <v>25667314</v>
      </c>
      <c r="C69" s="57">
        <f aca="true" t="shared" si="1" ref="C69:J69">SUM(C47:C68)</f>
        <v>3753252</v>
      </c>
      <c r="D69" s="57">
        <f t="shared" si="1"/>
        <v>35315812</v>
      </c>
      <c r="E69" s="57">
        <f t="shared" si="1"/>
        <v>8050000</v>
      </c>
      <c r="F69" s="57">
        <f t="shared" si="1"/>
        <v>2056251</v>
      </c>
      <c r="G69" s="57">
        <f>SUM(G47:G68)</f>
        <v>2450000</v>
      </c>
      <c r="H69" s="57">
        <f t="shared" si="1"/>
        <v>8820000</v>
      </c>
      <c r="I69" s="57">
        <f t="shared" si="1"/>
        <v>5730331</v>
      </c>
      <c r="J69" s="57">
        <f t="shared" si="1"/>
        <v>2207222</v>
      </c>
      <c r="K69" s="62">
        <f>SUM(K47:K68)</f>
        <v>94050182</v>
      </c>
    </row>
    <row r="70" spans="1:11" ht="12.75">
      <c r="A70" s="7" t="s">
        <v>422</v>
      </c>
      <c r="B70" s="6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2.75">
      <c r="A71" s="7" t="s">
        <v>420</v>
      </c>
      <c r="B71" s="69">
        <v>93725017</v>
      </c>
      <c r="C71" s="69">
        <v>16668675</v>
      </c>
      <c r="D71" s="69">
        <v>17693036</v>
      </c>
      <c r="E71" s="69"/>
      <c r="F71" s="69"/>
      <c r="G71" s="69">
        <v>1000000</v>
      </c>
      <c r="H71" s="69"/>
      <c r="I71" s="69"/>
      <c r="J71" s="69"/>
      <c r="K71" s="69">
        <f>SUM(B71:J71)</f>
        <v>129086728</v>
      </c>
    </row>
    <row r="72" spans="1:11" ht="12.75">
      <c r="A72" s="7" t="s">
        <v>421</v>
      </c>
      <c r="B72" s="70">
        <f>B69+B71</f>
        <v>119392331</v>
      </c>
      <c r="C72" s="70">
        <f aca="true" t="shared" si="2" ref="C72:K72">C69+C71</f>
        <v>20421927</v>
      </c>
      <c r="D72" s="70">
        <f t="shared" si="2"/>
        <v>53008848</v>
      </c>
      <c r="E72" s="70">
        <f t="shared" si="2"/>
        <v>8050000</v>
      </c>
      <c r="F72" s="70">
        <f t="shared" si="2"/>
        <v>2056251</v>
      </c>
      <c r="G72" s="70">
        <f t="shared" si="2"/>
        <v>3450000</v>
      </c>
      <c r="H72" s="70">
        <f t="shared" si="2"/>
        <v>8820000</v>
      </c>
      <c r="I72" s="70">
        <f t="shared" si="2"/>
        <v>5730331</v>
      </c>
      <c r="J72" s="70">
        <f t="shared" si="2"/>
        <v>2207222</v>
      </c>
      <c r="K72" s="70">
        <f t="shared" si="2"/>
        <v>223136910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  <col min="7" max="7" width="12.57421875" style="0" bestFit="1" customWidth="1"/>
  </cols>
  <sheetData>
    <row r="1" ht="12.75">
      <c r="B1" s="1" t="s">
        <v>483</v>
      </c>
    </row>
    <row r="2" ht="12.75">
      <c r="B2" s="1"/>
    </row>
    <row r="3" ht="12.75">
      <c r="B3" s="1" t="s">
        <v>424</v>
      </c>
    </row>
    <row r="5" spans="1:7" ht="12.75">
      <c r="A5" s="2" t="s">
        <v>460</v>
      </c>
      <c r="G5" t="s">
        <v>346</v>
      </c>
    </row>
    <row r="6" spans="2:7" ht="12.75">
      <c r="B6" t="s">
        <v>76</v>
      </c>
      <c r="C6" t="s">
        <v>77</v>
      </c>
      <c r="D6" t="s">
        <v>78</v>
      </c>
      <c r="E6" t="s">
        <v>79</v>
      </c>
      <c r="F6" t="s">
        <v>127</v>
      </c>
      <c r="G6" s="1" t="s">
        <v>106</v>
      </c>
    </row>
    <row r="7" spans="1:7" ht="12.75">
      <c r="A7" s="6" t="s">
        <v>336</v>
      </c>
      <c r="B7" s="6" t="s">
        <v>337</v>
      </c>
      <c r="C7" s="6" t="s">
        <v>150</v>
      </c>
      <c r="D7" s="6" t="s">
        <v>157</v>
      </c>
      <c r="E7" s="6" t="s">
        <v>338</v>
      </c>
      <c r="F7" s="6" t="s">
        <v>67</v>
      </c>
      <c r="G7" s="6" t="s">
        <v>471</v>
      </c>
    </row>
    <row r="8" spans="1:7" ht="12.75">
      <c r="A8" s="5">
        <v>1</v>
      </c>
      <c r="B8" s="7" t="s">
        <v>464</v>
      </c>
      <c r="C8" s="50">
        <v>251969</v>
      </c>
      <c r="D8" s="5"/>
      <c r="E8" s="50"/>
      <c r="F8" s="50">
        <f>SUM(C8:E8)</f>
        <v>251969</v>
      </c>
      <c r="G8" s="50">
        <f>SUM(D8:F8)</f>
        <v>251969</v>
      </c>
    </row>
    <row r="9" spans="1:7" ht="12.75">
      <c r="A9" s="5">
        <v>2</v>
      </c>
      <c r="B9" s="7" t="s">
        <v>152</v>
      </c>
      <c r="C9" s="50">
        <v>68031</v>
      </c>
      <c r="D9" s="5"/>
      <c r="E9" s="50"/>
      <c r="F9" s="50">
        <f>SUM(C9:E9)</f>
        <v>68031</v>
      </c>
      <c r="G9" s="50">
        <f>SUM(D9:F9)</f>
        <v>68031</v>
      </c>
    </row>
    <row r="10" spans="1:7" ht="12.75">
      <c r="A10" s="5">
        <v>3</v>
      </c>
      <c r="B10" s="7" t="s">
        <v>472</v>
      </c>
      <c r="C10" s="50"/>
      <c r="D10" s="50"/>
      <c r="E10" s="50"/>
      <c r="F10" s="50"/>
      <c r="G10" s="50">
        <v>5000000</v>
      </c>
    </row>
    <row r="11" spans="1:7" ht="12.75">
      <c r="A11" s="5">
        <v>4</v>
      </c>
      <c r="B11" s="7" t="s">
        <v>152</v>
      </c>
      <c r="C11" s="50"/>
      <c r="D11" s="50"/>
      <c r="E11" s="50"/>
      <c r="F11" s="50">
        <v>0</v>
      </c>
      <c r="G11" s="50">
        <v>0</v>
      </c>
    </row>
    <row r="12" spans="1:7" ht="12.75">
      <c r="A12" s="5">
        <v>5</v>
      </c>
      <c r="B12" s="7" t="s">
        <v>479</v>
      </c>
      <c r="C12" s="50"/>
      <c r="D12" s="50"/>
      <c r="E12" s="50"/>
      <c r="F12" s="50"/>
      <c r="G12" s="50">
        <v>2755906</v>
      </c>
    </row>
    <row r="13" spans="1:7" ht="12.75">
      <c r="A13" s="5">
        <v>6</v>
      </c>
      <c r="B13" s="7" t="s">
        <v>152</v>
      </c>
      <c r="C13" s="50"/>
      <c r="D13" s="50"/>
      <c r="E13" s="50"/>
      <c r="F13" s="50"/>
      <c r="G13" s="50">
        <v>744094</v>
      </c>
    </row>
    <row r="14" spans="1:7" ht="12.75">
      <c r="A14" s="5">
        <v>7</v>
      </c>
      <c r="B14" s="6" t="s">
        <v>68</v>
      </c>
      <c r="C14" s="51">
        <f>SUM(C8:C11)</f>
        <v>320000</v>
      </c>
      <c r="D14" s="51">
        <f>SUM(D8:D11)</f>
        <v>0</v>
      </c>
      <c r="E14" s="51">
        <f>SUM(E8:E11)</f>
        <v>0</v>
      </c>
      <c r="F14" s="51">
        <f>SUM(F8:F11)</f>
        <v>320000</v>
      </c>
      <c r="G14" s="51">
        <f>SUM(G8:G13)</f>
        <v>8820000</v>
      </c>
    </row>
    <row r="17" spans="3:4" ht="12.75">
      <c r="C17" s="71"/>
      <c r="D17" s="71"/>
    </row>
    <row r="18" ht="12.75">
      <c r="D18" s="7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P1" sqref="P1:Q16384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2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484</v>
      </c>
    </row>
    <row r="2" ht="12.75">
      <c r="B2" s="1"/>
    </row>
    <row r="3" ht="12.75">
      <c r="D3" s="1" t="s">
        <v>424</v>
      </c>
    </row>
    <row r="4" spans="2:15" ht="12.75">
      <c r="B4" s="2" t="s">
        <v>58</v>
      </c>
      <c r="C4" s="1"/>
      <c r="D4" s="1"/>
      <c r="E4" s="1"/>
      <c r="F4" s="1"/>
      <c r="G4" s="1"/>
      <c r="H4" s="1"/>
      <c r="I4" s="1"/>
      <c r="J4" s="1"/>
      <c r="K4" s="1"/>
      <c r="O4" s="52" t="s">
        <v>333</v>
      </c>
    </row>
    <row r="5" spans="1:15" ht="12.75">
      <c r="A5" s="5"/>
      <c r="B5" s="5" t="s">
        <v>53</v>
      </c>
      <c r="C5" s="5" t="s">
        <v>103</v>
      </c>
      <c r="D5" s="5" t="s">
        <v>80</v>
      </c>
      <c r="E5" s="5" t="s">
        <v>81</v>
      </c>
      <c r="F5" s="5" t="s">
        <v>112</v>
      </c>
      <c r="G5" s="5" t="s">
        <v>113</v>
      </c>
      <c r="H5" s="5" t="s">
        <v>114</v>
      </c>
      <c r="I5" s="5" t="s">
        <v>115</v>
      </c>
      <c r="J5" s="5" t="s">
        <v>55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121</v>
      </c>
    </row>
    <row r="6" spans="1:15" ht="12.75">
      <c r="A6" s="5">
        <v>1</v>
      </c>
      <c r="B6" s="6" t="s">
        <v>70</v>
      </c>
      <c r="C6" s="6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43</v>
      </c>
      <c r="I6" s="6" t="s">
        <v>44</v>
      </c>
      <c r="J6" s="6" t="s">
        <v>45</v>
      </c>
      <c r="K6" s="6" t="s">
        <v>46</v>
      </c>
      <c r="L6" s="6" t="s">
        <v>47</v>
      </c>
      <c r="M6" s="6" t="s">
        <v>48</v>
      </c>
      <c r="N6" s="6" t="s">
        <v>49</v>
      </c>
      <c r="O6" s="6" t="s">
        <v>90</v>
      </c>
    </row>
    <row r="7" spans="1:15" ht="12.75">
      <c r="A7" s="24">
        <v>2</v>
      </c>
      <c r="B7" s="91" t="s">
        <v>10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2.75">
      <c r="A8" s="5">
        <v>3</v>
      </c>
      <c r="B8" s="39" t="s">
        <v>147</v>
      </c>
      <c r="C8" s="58">
        <v>13155500</v>
      </c>
      <c r="D8" s="58">
        <v>13155500</v>
      </c>
      <c r="E8" s="58">
        <v>13155500</v>
      </c>
      <c r="F8" s="58">
        <v>13155500</v>
      </c>
      <c r="G8" s="58">
        <v>13155500</v>
      </c>
      <c r="H8" s="58">
        <v>13155500</v>
      </c>
      <c r="I8" s="58">
        <v>13155500</v>
      </c>
      <c r="J8" s="58">
        <v>13155500</v>
      </c>
      <c r="K8" s="58">
        <v>14577900</v>
      </c>
      <c r="L8" s="58">
        <v>13155500</v>
      </c>
      <c r="M8" s="58">
        <v>13155500</v>
      </c>
      <c r="N8" s="58">
        <v>13155460</v>
      </c>
      <c r="O8" s="56">
        <f>SUM(C8:N8)</f>
        <v>159288360</v>
      </c>
    </row>
    <row r="9" spans="1:15" ht="12.75">
      <c r="A9" s="5">
        <v>4</v>
      </c>
      <c r="B9" s="40" t="s">
        <v>99</v>
      </c>
      <c r="C9" s="58">
        <v>980900</v>
      </c>
      <c r="D9" s="58">
        <v>980900</v>
      </c>
      <c r="E9" s="58">
        <v>980900</v>
      </c>
      <c r="F9" s="58">
        <v>980900</v>
      </c>
      <c r="G9" s="58">
        <v>980900</v>
      </c>
      <c r="H9" s="58">
        <v>980900</v>
      </c>
      <c r="I9" s="58">
        <v>980900</v>
      </c>
      <c r="J9" s="58">
        <v>980900</v>
      </c>
      <c r="K9" s="58">
        <v>980900</v>
      </c>
      <c r="L9" s="58">
        <v>980900</v>
      </c>
      <c r="M9" s="58">
        <v>980900</v>
      </c>
      <c r="N9" s="58">
        <v>980965</v>
      </c>
      <c r="O9" s="56">
        <f aca="true" t="shared" si="0" ref="O9:O18">SUM(C9:N9)</f>
        <v>11770865</v>
      </c>
    </row>
    <row r="10" spans="1:15" ht="12.75">
      <c r="A10" s="5">
        <v>5</v>
      </c>
      <c r="B10" s="39" t="s">
        <v>54</v>
      </c>
      <c r="C10" s="58">
        <v>400000</v>
      </c>
      <c r="D10" s="58">
        <v>400000</v>
      </c>
      <c r="E10" s="58">
        <v>1600000</v>
      </c>
      <c r="F10" s="58">
        <v>2000000</v>
      </c>
      <c r="G10" s="58"/>
      <c r="H10" s="58"/>
      <c r="I10" s="58"/>
      <c r="J10" s="58"/>
      <c r="K10" s="58">
        <v>1600000</v>
      </c>
      <c r="L10" s="58">
        <v>2000000</v>
      </c>
      <c r="M10" s="58">
        <v>400000</v>
      </c>
      <c r="N10" s="58">
        <v>1000000</v>
      </c>
      <c r="O10" s="56">
        <f t="shared" si="0"/>
        <v>9400000</v>
      </c>
    </row>
    <row r="11" spans="1:15" ht="12.75">
      <c r="A11" s="5">
        <v>6</v>
      </c>
      <c r="B11" s="39" t="s">
        <v>89</v>
      </c>
      <c r="C11" s="58">
        <v>246750</v>
      </c>
      <c r="D11" s="58">
        <v>246750</v>
      </c>
      <c r="E11" s="58">
        <v>246750</v>
      </c>
      <c r="F11" s="58">
        <v>246750</v>
      </c>
      <c r="G11" s="58">
        <v>246750</v>
      </c>
      <c r="H11" s="58">
        <v>246750</v>
      </c>
      <c r="I11" s="58">
        <v>246750</v>
      </c>
      <c r="J11" s="58">
        <v>246750</v>
      </c>
      <c r="K11" s="58">
        <v>246750</v>
      </c>
      <c r="L11" s="58">
        <v>246750</v>
      </c>
      <c r="M11" s="58">
        <v>246750</v>
      </c>
      <c r="N11" s="58">
        <v>246700</v>
      </c>
      <c r="O11" s="56">
        <f t="shared" si="0"/>
        <v>2960950</v>
      </c>
    </row>
    <row r="12" spans="1:15" ht="12.75">
      <c r="A12" s="5">
        <v>7</v>
      </c>
      <c r="B12" s="39" t="s">
        <v>143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6">
        <f t="shared" si="0"/>
        <v>0</v>
      </c>
    </row>
    <row r="13" spans="1:15" ht="12.75">
      <c r="A13" s="5">
        <v>8</v>
      </c>
      <c r="B13" s="39" t="s">
        <v>56</v>
      </c>
      <c r="C13" s="58"/>
      <c r="D13" s="58"/>
      <c r="E13" s="58"/>
      <c r="F13" s="58"/>
      <c r="G13" s="58"/>
      <c r="H13" s="58">
        <v>2000000</v>
      </c>
      <c r="I13" s="58"/>
      <c r="J13" s="58"/>
      <c r="K13" s="58"/>
      <c r="L13" s="58"/>
      <c r="M13" s="58"/>
      <c r="N13" s="58"/>
      <c r="O13" s="56">
        <f t="shared" si="0"/>
        <v>2000000</v>
      </c>
    </row>
    <row r="14" spans="1:15" ht="12.75">
      <c r="A14" s="5">
        <v>9</v>
      </c>
      <c r="B14" s="55" t="s">
        <v>144</v>
      </c>
      <c r="C14" s="58"/>
      <c r="D14" s="58"/>
      <c r="E14" s="58"/>
      <c r="F14" s="58"/>
      <c r="G14" s="58"/>
      <c r="H14" s="58"/>
      <c r="I14" s="58"/>
      <c r="K14" s="58"/>
      <c r="L14" s="58"/>
      <c r="M14" s="58"/>
      <c r="N14" s="58"/>
      <c r="O14" s="56">
        <f t="shared" si="0"/>
        <v>0</v>
      </c>
    </row>
    <row r="15" spans="1:15" ht="12.75">
      <c r="A15" s="5">
        <v>10</v>
      </c>
      <c r="B15" s="41" t="s">
        <v>145</v>
      </c>
      <c r="C15" s="58"/>
      <c r="D15" s="58"/>
      <c r="E15" s="58"/>
      <c r="F15" s="58"/>
      <c r="G15" s="58"/>
      <c r="H15" s="58"/>
      <c r="I15" s="58">
        <v>100000</v>
      </c>
      <c r="J15" s="58">
        <v>1370000</v>
      </c>
      <c r="K15" s="58">
        <v>656000</v>
      </c>
      <c r="L15" s="58">
        <v>458000</v>
      </c>
      <c r="M15" s="58">
        <v>458000</v>
      </c>
      <c r="N15" s="58">
        <v>458000</v>
      </c>
      <c r="O15" s="56">
        <f t="shared" si="0"/>
        <v>3500000</v>
      </c>
    </row>
    <row r="16" spans="1:15" ht="12.75">
      <c r="A16" s="5">
        <v>11</v>
      </c>
      <c r="B16" s="39" t="s">
        <v>468</v>
      </c>
      <c r="C16" s="58">
        <v>7800861</v>
      </c>
      <c r="D16" s="58">
        <v>2070530</v>
      </c>
      <c r="E16" s="58">
        <v>70530</v>
      </c>
      <c r="F16" s="58">
        <v>520530</v>
      </c>
      <c r="G16" s="58">
        <v>4970530</v>
      </c>
      <c r="H16" s="58">
        <v>970530</v>
      </c>
      <c r="I16" s="58">
        <v>2790530</v>
      </c>
      <c r="J16" s="58">
        <v>6720530</v>
      </c>
      <c r="K16" s="58">
        <v>70530</v>
      </c>
      <c r="L16" s="58">
        <v>770530</v>
      </c>
      <c r="M16" s="58">
        <v>2986892</v>
      </c>
      <c r="N16" s="58">
        <v>4474212</v>
      </c>
      <c r="O16" s="56">
        <f t="shared" si="0"/>
        <v>34216735</v>
      </c>
    </row>
    <row r="17" spans="1:15" ht="12.75">
      <c r="A17" s="5">
        <v>12</v>
      </c>
      <c r="B17" s="39" t="s">
        <v>100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6">
        <f t="shared" si="0"/>
        <v>0</v>
      </c>
    </row>
    <row r="18" spans="1:15" ht="28.5" customHeight="1">
      <c r="A18" s="5">
        <v>13</v>
      </c>
      <c r="B18" s="39" t="s">
        <v>149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6">
        <f t="shared" si="0"/>
        <v>0</v>
      </c>
    </row>
    <row r="19" spans="1:15" ht="12.75">
      <c r="A19" s="5">
        <v>14</v>
      </c>
      <c r="B19" s="42" t="s">
        <v>50</v>
      </c>
      <c r="C19" s="57">
        <f>SUM(C8:C18)</f>
        <v>22584011</v>
      </c>
      <c r="D19" s="57">
        <f aca="true" t="shared" si="1" ref="D19:N19">SUM(D8:D18)</f>
        <v>16853680</v>
      </c>
      <c r="E19" s="57">
        <f t="shared" si="1"/>
        <v>16053680</v>
      </c>
      <c r="F19" s="57">
        <f t="shared" si="1"/>
        <v>16903680</v>
      </c>
      <c r="G19" s="57">
        <f t="shared" si="1"/>
        <v>19353680</v>
      </c>
      <c r="H19" s="57">
        <f t="shared" si="1"/>
        <v>17353680</v>
      </c>
      <c r="I19" s="57">
        <f t="shared" si="1"/>
        <v>17273680</v>
      </c>
      <c r="J19" s="57">
        <f t="shared" si="1"/>
        <v>22473680</v>
      </c>
      <c r="K19" s="57">
        <f t="shared" si="1"/>
        <v>18132080</v>
      </c>
      <c r="L19" s="57">
        <f t="shared" si="1"/>
        <v>17611680</v>
      </c>
      <c r="M19" s="57">
        <f t="shared" si="1"/>
        <v>18228042</v>
      </c>
      <c r="N19" s="57">
        <f t="shared" si="1"/>
        <v>20315337</v>
      </c>
      <c r="O19" s="67">
        <f>SUM(O8:O18)</f>
        <v>223136910</v>
      </c>
    </row>
    <row r="20" spans="2:15" ht="12.75"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92" t="s">
        <v>11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>
      <c r="A22" s="5">
        <v>16</v>
      </c>
      <c r="B22" s="43" t="s">
        <v>323</v>
      </c>
      <c r="C22" s="58">
        <v>11651200</v>
      </c>
      <c r="D22" s="58">
        <v>11651200</v>
      </c>
      <c r="E22" s="58">
        <v>11651200</v>
      </c>
      <c r="F22" s="58">
        <v>11651200</v>
      </c>
      <c r="G22" s="58">
        <v>11651200</v>
      </c>
      <c r="H22" s="58">
        <v>11651200</v>
      </c>
      <c r="I22" s="58">
        <v>11651200</v>
      </c>
      <c r="J22" s="58">
        <v>11651200</v>
      </c>
      <c r="K22" s="58">
        <v>11651200</v>
      </c>
      <c r="L22" s="58">
        <v>11651200</v>
      </c>
      <c r="M22" s="58">
        <v>11651200</v>
      </c>
      <c r="N22" s="58">
        <v>11651058</v>
      </c>
      <c r="O22" s="58">
        <f>SUM(C22:N22)</f>
        <v>139814258</v>
      </c>
    </row>
    <row r="23" spans="1:15" ht="12.75">
      <c r="A23" s="5">
        <v>18</v>
      </c>
      <c r="B23" s="43" t="s">
        <v>59</v>
      </c>
      <c r="C23" s="58">
        <v>3866600</v>
      </c>
      <c r="D23" s="58">
        <v>3866600</v>
      </c>
      <c r="E23" s="58">
        <v>3866600</v>
      </c>
      <c r="F23" s="58">
        <v>3866600</v>
      </c>
      <c r="G23" s="58">
        <v>3866600</v>
      </c>
      <c r="H23" s="58">
        <v>3866600</v>
      </c>
      <c r="I23" s="58">
        <v>4039600</v>
      </c>
      <c r="J23" s="58">
        <v>4204600</v>
      </c>
      <c r="K23" s="58">
        <v>4039600</v>
      </c>
      <c r="L23" s="58">
        <v>5462000</v>
      </c>
      <c r="M23" s="58">
        <v>7906546</v>
      </c>
      <c r="N23" s="58">
        <v>4156902</v>
      </c>
      <c r="O23" s="58">
        <f aca="true" t="shared" si="2" ref="O23:O29">SUM(C23:N23)</f>
        <v>53008848</v>
      </c>
    </row>
    <row r="24" spans="1:15" ht="12.75">
      <c r="A24" s="5">
        <v>19</v>
      </c>
      <c r="B24" s="43" t="s">
        <v>148</v>
      </c>
      <c r="C24" s="58">
        <v>164670</v>
      </c>
      <c r="D24" s="58">
        <v>164670</v>
      </c>
      <c r="E24" s="58">
        <v>164670</v>
      </c>
      <c r="F24" s="58">
        <v>164670</v>
      </c>
      <c r="G24" s="58">
        <v>164670</v>
      </c>
      <c r="H24" s="58">
        <v>164670</v>
      </c>
      <c r="I24" s="58">
        <v>164670</v>
      </c>
      <c r="J24" s="58">
        <v>164670</v>
      </c>
      <c r="K24" s="58">
        <v>164670</v>
      </c>
      <c r="L24" s="58">
        <v>191380</v>
      </c>
      <c r="M24" s="58">
        <v>191380</v>
      </c>
      <c r="N24" s="58">
        <v>191461</v>
      </c>
      <c r="O24" s="58">
        <f t="shared" si="2"/>
        <v>2056251</v>
      </c>
    </row>
    <row r="25" spans="1:15" ht="12.75">
      <c r="A25" s="5">
        <v>20</v>
      </c>
      <c r="B25" s="43" t="s">
        <v>345</v>
      </c>
      <c r="C25" s="58">
        <v>240000</v>
      </c>
      <c r="D25" s="58">
        <v>240000</v>
      </c>
      <c r="E25" s="58">
        <v>240000</v>
      </c>
      <c r="F25" s="58">
        <v>240000</v>
      </c>
      <c r="G25" s="58">
        <v>240000</v>
      </c>
      <c r="H25" s="58">
        <v>240000</v>
      </c>
      <c r="I25" s="58">
        <v>240000</v>
      </c>
      <c r="J25" s="58">
        <v>1990000</v>
      </c>
      <c r="K25" s="58">
        <v>240000</v>
      </c>
      <c r="L25" s="58">
        <v>240000</v>
      </c>
      <c r="M25" s="58">
        <v>240000</v>
      </c>
      <c r="N25" s="58">
        <v>3660000</v>
      </c>
      <c r="O25" s="58">
        <f t="shared" si="2"/>
        <v>8050000</v>
      </c>
    </row>
    <row r="26" spans="1:15" ht="12.75">
      <c r="A26" s="5">
        <v>21</v>
      </c>
      <c r="B26" s="43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>
        <v>2207222</v>
      </c>
      <c r="O26" s="58">
        <f t="shared" si="2"/>
        <v>2207222</v>
      </c>
    </row>
    <row r="27" spans="1:15" ht="12.75">
      <c r="A27" s="5">
        <v>22</v>
      </c>
      <c r="B27" s="43" t="s">
        <v>16</v>
      </c>
      <c r="C27" s="58"/>
      <c r="D27" s="58"/>
      <c r="E27" s="58"/>
      <c r="F27" s="58">
        <v>2724840</v>
      </c>
      <c r="G27" s="58">
        <v>2275160</v>
      </c>
      <c r="H27" s="58"/>
      <c r="I27" s="58">
        <v>320000</v>
      </c>
      <c r="J27" s="58"/>
      <c r="K27" s="58"/>
      <c r="L27" s="58"/>
      <c r="M27" s="58"/>
      <c r="N27" s="58">
        <v>3500000</v>
      </c>
      <c r="O27" s="58">
        <f t="shared" si="2"/>
        <v>8820000</v>
      </c>
    </row>
    <row r="28" spans="1:15" ht="12.75">
      <c r="A28" s="5">
        <v>23</v>
      </c>
      <c r="B28" s="43" t="s">
        <v>6</v>
      </c>
      <c r="C28" s="58"/>
      <c r="D28" s="58"/>
      <c r="E28" s="58"/>
      <c r="F28" s="58">
        <v>250000</v>
      </c>
      <c r="G28" s="58"/>
      <c r="H28" s="58">
        <v>500000</v>
      </c>
      <c r="I28" s="58"/>
      <c r="J28" s="58">
        <v>1700000</v>
      </c>
      <c r="K28" s="58"/>
      <c r="L28" s="58">
        <v>500000</v>
      </c>
      <c r="M28" s="58">
        <v>500000</v>
      </c>
      <c r="N28" s="58"/>
      <c r="O28" s="58">
        <f t="shared" si="2"/>
        <v>3450000</v>
      </c>
    </row>
    <row r="29" spans="1:15" ht="12.75">
      <c r="A29" s="5">
        <v>24</v>
      </c>
      <c r="B29" s="43" t="s">
        <v>72</v>
      </c>
      <c r="C29" s="58">
        <v>5730331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>
        <f t="shared" si="2"/>
        <v>5730331</v>
      </c>
    </row>
    <row r="30" spans="1:15" ht="12.75">
      <c r="A30" s="5">
        <v>25</v>
      </c>
      <c r="B30" s="44" t="s">
        <v>339</v>
      </c>
      <c r="C30" s="57">
        <f>SUM(C22:C29)</f>
        <v>21652801</v>
      </c>
      <c r="D30" s="57">
        <f>SUM(D22:D28)</f>
        <v>15922470</v>
      </c>
      <c r="E30" s="57">
        <f>SUM(E22:E29)</f>
        <v>15922470</v>
      </c>
      <c r="F30" s="57">
        <f>SUM(F22:F29)</f>
        <v>18897310</v>
      </c>
      <c r="G30" s="57">
        <f>SUM(G22:G28)</f>
        <v>18197630</v>
      </c>
      <c r="H30" s="57">
        <f>SUM(H22:H29)</f>
        <v>16422470</v>
      </c>
      <c r="I30" s="57">
        <f>SUM(I22:I29)</f>
        <v>16415470</v>
      </c>
      <c r="J30" s="57">
        <f>SUM(J22:J29)</f>
        <v>19710470</v>
      </c>
      <c r="K30" s="57">
        <f>SUM(K22:K29)</f>
        <v>16095470</v>
      </c>
      <c r="L30" s="57">
        <f>SUM(L22:L28)</f>
        <v>18044580</v>
      </c>
      <c r="M30" s="57">
        <f>SUM(M22:M29)</f>
        <v>20489126</v>
      </c>
      <c r="N30" s="57">
        <f>SUM(N22:N29)</f>
        <v>25366643</v>
      </c>
      <c r="O30" s="57">
        <f>SUM(O22:O29)</f>
        <v>223136910</v>
      </c>
    </row>
    <row r="31" spans="3:14" ht="12.7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61.7109375" style="0" customWidth="1"/>
    <col min="3" max="3" width="16.421875" style="0" customWidth="1"/>
    <col min="4" max="4" width="12.57421875" style="0" bestFit="1" customWidth="1"/>
  </cols>
  <sheetData>
    <row r="1" ht="12.75">
      <c r="B1" s="1" t="s">
        <v>485</v>
      </c>
    </row>
    <row r="2" ht="12.75">
      <c r="B2" s="1" t="s">
        <v>424</v>
      </c>
    </row>
    <row r="4" spans="2:3" ht="12.75">
      <c r="B4" s="2" t="s">
        <v>101</v>
      </c>
      <c r="C4" s="52" t="s">
        <v>340</v>
      </c>
    </row>
    <row r="5" spans="1:4" ht="12.75">
      <c r="A5" s="5" t="s">
        <v>151</v>
      </c>
      <c r="B5" s="5" t="s">
        <v>53</v>
      </c>
      <c r="C5" s="5" t="s">
        <v>103</v>
      </c>
      <c r="D5" s="7" t="s">
        <v>78</v>
      </c>
    </row>
    <row r="6" spans="1:4" ht="12.75">
      <c r="A6" s="5">
        <v>1</v>
      </c>
      <c r="B6" s="6" t="s">
        <v>0</v>
      </c>
      <c r="C6" s="5"/>
      <c r="D6" s="5"/>
    </row>
    <row r="7" spans="1:4" ht="12.75">
      <c r="A7" s="5"/>
      <c r="B7" s="5"/>
      <c r="C7" s="5"/>
      <c r="D7" s="5"/>
    </row>
    <row r="8" spans="1:4" ht="12.75">
      <c r="A8" s="5">
        <v>2</v>
      </c>
      <c r="B8" s="6" t="s">
        <v>402</v>
      </c>
      <c r="C8" s="6" t="s">
        <v>102</v>
      </c>
      <c r="D8" s="6" t="s">
        <v>471</v>
      </c>
    </row>
    <row r="9" spans="1:4" ht="12.75">
      <c r="A9" s="5">
        <v>3</v>
      </c>
      <c r="B9" s="6" t="s">
        <v>341</v>
      </c>
      <c r="C9" s="50"/>
      <c r="D9" s="50"/>
    </row>
    <row r="10" spans="1:4" ht="12.75">
      <c r="A10" s="5">
        <v>4</v>
      </c>
      <c r="B10" s="7" t="s">
        <v>432</v>
      </c>
      <c r="C10" s="50"/>
      <c r="D10" s="50"/>
    </row>
    <row r="11" spans="1:4" ht="12.75">
      <c r="A11" s="5">
        <v>5</v>
      </c>
      <c r="B11" s="7" t="s">
        <v>433</v>
      </c>
      <c r="C11" s="50">
        <v>1000000</v>
      </c>
      <c r="D11" s="50">
        <v>1080131</v>
      </c>
    </row>
    <row r="12" spans="1:4" ht="12.75">
      <c r="A12" s="5">
        <v>6</v>
      </c>
      <c r="B12" s="7" t="s">
        <v>434</v>
      </c>
      <c r="C12" s="50">
        <v>190000</v>
      </c>
      <c r="D12" s="50">
        <v>190000</v>
      </c>
    </row>
    <row r="13" spans="1:4" ht="12.75">
      <c r="A13" s="5">
        <v>7</v>
      </c>
      <c r="B13" s="7" t="s">
        <v>435</v>
      </c>
      <c r="C13" s="50">
        <v>45000</v>
      </c>
      <c r="D13" s="50">
        <v>45000</v>
      </c>
    </row>
    <row r="14" spans="1:4" ht="12.75">
      <c r="A14" s="5">
        <v>8</v>
      </c>
      <c r="B14" s="7" t="s">
        <v>436</v>
      </c>
      <c r="C14" s="50">
        <v>50000</v>
      </c>
      <c r="D14" s="50">
        <v>50000</v>
      </c>
    </row>
    <row r="15" spans="1:4" ht="12.75">
      <c r="A15" s="5">
        <v>9</v>
      </c>
      <c r="B15" s="7" t="s">
        <v>437</v>
      </c>
      <c r="C15" s="50">
        <v>146120</v>
      </c>
      <c r="D15" s="50">
        <v>146120</v>
      </c>
    </row>
    <row r="16" spans="1:4" ht="12.75">
      <c r="A16" s="5">
        <v>10</v>
      </c>
      <c r="B16" s="7" t="s">
        <v>438</v>
      </c>
      <c r="C16" s="50">
        <v>80000</v>
      </c>
      <c r="D16" s="50">
        <v>80000</v>
      </c>
    </row>
    <row r="17" spans="1:4" ht="12.75">
      <c r="A17" s="5">
        <v>11</v>
      </c>
      <c r="B17" s="7" t="s">
        <v>439</v>
      </c>
      <c r="C17" s="50">
        <v>38000</v>
      </c>
      <c r="D17" s="50">
        <v>38000</v>
      </c>
    </row>
    <row r="18" spans="1:4" ht="12.75">
      <c r="A18" s="5">
        <v>12</v>
      </c>
      <c r="B18" s="6" t="s">
        <v>57</v>
      </c>
      <c r="C18" s="51">
        <f>SUM(C10:C17)</f>
        <v>1549120</v>
      </c>
      <c r="D18" s="51">
        <f>SUM(D10:D17)</f>
        <v>1629251</v>
      </c>
    </row>
    <row r="19" spans="1:4" ht="12.75">
      <c r="A19" s="5"/>
      <c r="B19" s="5"/>
      <c r="C19" s="50"/>
      <c r="D19" s="50"/>
    </row>
    <row r="20" spans="1:4" ht="12.75">
      <c r="A20" s="5">
        <v>13</v>
      </c>
      <c r="B20" s="6" t="s">
        <v>342</v>
      </c>
      <c r="C20" s="50"/>
      <c r="D20" s="50"/>
    </row>
    <row r="21" spans="1:4" ht="12.75">
      <c r="A21" s="5"/>
      <c r="B21" s="6"/>
      <c r="C21" s="50"/>
      <c r="D21" s="50"/>
    </row>
    <row r="22" spans="1:4" ht="12.75">
      <c r="A22" s="7">
        <v>14</v>
      </c>
      <c r="B22" s="64" t="s">
        <v>445</v>
      </c>
      <c r="C22" s="81">
        <v>540000</v>
      </c>
      <c r="D22" s="81">
        <v>50000</v>
      </c>
    </row>
    <row r="23" spans="1:4" ht="12.75">
      <c r="A23" s="7">
        <v>15</v>
      </c>
      <c r="B23" s="64" t="s">
        <v>446</v>
      </c>
      <c r="C23" s="81">
        <v>170000</v>
      </c>
      <c r="D23" s="81">
        <v>50000</v>
      </c>
    </row>
    <row r="24" spans="1:4" ht="12.75">
      <c r="A24" s="7">
        <v>16</v>
      </c>
      <c r="B24" s="64" t="s">
        <v>447</v>
      </c>
      <c r="C24" s="81">
        <v>325000</v>
      </c>
      <c r="D24" s="81">
        <v>50000</v>
      </c>
    </row>
    <row r="25" spans="1:4" ht="12.75">
      <c r="A25" s="7">
        <v>17</v>
      </c>
      <c r="B25" s="64" t="s">
        <v>448</v>
      </c>
      <c r="C25" s="81">
        <v>100000</v>
      </c>
      <c r="D25" s="81">
        <v>50000</v>
      </c>
    </row>
    <row r="26" spans="1:4" ht="12.75">
      <c r="A26" s="7">
        <v>18</v>
      </c>
      <c r="B26" s="64" t="s">
        <v>449</v>
      </c>
      <c r="C26" s="81">
        <v>75000</v>
      </c>
      <c r="D26" s="81">
        <v>0</v>
      </c>
    </row>
    <row r="27" spans="1:4" ht="12.75">
      <c r="A27" s="7">
        <v>19</v>
      </c>
      <c r="B27" s="7" t="s">
        <v>440</v>
      </c>
      <c r="C27" s="50">
        <v>60000</v>
      </c>
      <c r="D27" s="50">
        <v>60000</v>
      </c>
    </row>
    <row r="28" spans="1:4" ht="12.75">
      <c r="A28" s="7">
        <v>20</v>
      </c>
      <c r="B28" s="7" t="s">
        <v>441</v>
      </c>
      <c r="C28" s="50">
        <v>5000</v>
      </c>
      <c r="D28" s="50">
        <v>5000</v>
      </c>
    </row>
    <row r="29" spans="1:4" ht="12.75">
      <c r="A29" s="7">
        <v>21</v>
      </c>
      <c r="B29" s="7" t="s">
        <v>442</v>
      </c>
      <c r="C29" s="50">
        <v>62000</v>
      </c>
      <c r="D29" s="50">
        <v>62000</v>
      </c>
    </row>
    <row r="30" spans="1:4" ht="12.75">
      <c r="A30" s="7">
        <v>22</v>
      </c>
      <c r="B30" s="6" t="s">
        <v>57</v>
      </c>
      <c r="C30" s="51">
        <f>SUM(C22:C29)</f>
        <v>1337000</v>
      </c>
      <c r="D30" s="51">
        <f>SUM(D22:D29)</f>
        <v>327000</v>
      </c>
    </row>
    <row r="31" spans="1:4" ht="12.75">
      <c r="A31" s="5">
        <v>23</v>
      </c>
      <c r="B31" s="6" t="s">
        <v>73</v>
      </c>
      <c r="C31" s="51">
        <f>C18+C30</f>
        <v>2886120</v>
      </c>
      <c r="D31" s="51">
        <f>D18+D30</f>
        <v>1956251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Tulajdonos</cp:lastModifiedBy>
  <cp:lastPrinted>2020-10-09T07:54:13Z</cp:lastPrinted>
  <dcterms:created xsi:type="dcterms:W3CDTF">2006-01-17T11:47:21Z</dcterms:created>
  <dcterms:modified xsi:type="dcterms:W3CDTF">2020-10-09T08:27:32Z</dcterms:modified>
  <cp:category/>
  <cp:version/>
  <cp:contentType/>
  <cp:contentStatus/>
</cp:coreProperties>
</file>