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2. melléklet" sheetId="1" r:id="rId1"/>
  </sheets>
  <calcPr calcId="101716"/>
</workbook>
</file>

<file path=xl/calcChain.xml><?xml version="1.0" encoding="utf-8"?>
<calcChain xmlns="http://schemas.openxmlformats.org/spreadsheetml/2006/main">
  <c r="D95" i="1"/>
  <c r="E95"/>
  <c r="C95"/>
  <c r="F102"/>
  <c r="F60"/>
  <c r="E45"/>
  <c r="D45"/>
  <c r="E50"/>
  <c r="F53"/>
  <c r="F49"/>
  <c r="F43"/>
  <c r="F42"/>
  <c r="F41"/>
  <c r="C37"/>
  <c r="F38"/>
  <c r="F39"/>
  <c r="F23"/>
  <c r="F13"/>
  <c r="E9"/>
  <c r="D9"/>
  <c r="D14"/>
  <c r="E84"/>
  <c r="E87"/>
  <c r="E91"/>
  <c r="E80"/>
  <c r="E103"/>
  <c r="E94"/>
  <c r="E115"/>
  <c r="D103"/>
  <c r="F78"/>
  <c r="F79"/>
  <c r="D84"/>
  <c r="D87"/>
  <c r="D91"/>
  <c r="D80"/>
  <c r="F80"/>
  <c r="F82"/>
  <c r="F83"/>
  <c r="F84"/>
  <c r="F85"/>
  <c r="F86"/>
  <c r="F87"/>
  <c r="F88"/>
  <c r="F89"/>
  <c r="F90"/>
  <c r="F91"/>
  <c r="F92"/>
  <c r="F93"/>
  <c r="D94"/>
  <c r="F94"/>
  <c r="F95"/>
  <c r="F96"/>
  <c r="F97"/>
  <c r="F98"/>
  <c r="F99"/>
  <c r="F100"/>
  <c r="F101"/>
  <c r="F103"/>
  <c r="F104"/>
  <c r="F105"/>
  <c r="F106"/>
  <c r="F108"/>
  <c r="F109"/>
  <c r="D115"/>
  <c r="F115"/>
  <c r="F116"/>
  <c r="F77"/>
  <c r="E44"/>
  <c r="D44"/>
  <c r="F44"/>
  <c r="F45"/>
  <c r="F46"/>
  <c r="F47"/>
  <c r="F50"/>
  <c r="F51"/>
  <c r="F52"/>
  <c r="F54"/>
  <c r="F55"/>
  <c r="F58"/>
  <c r="F59"/>
  <c r="D25"/>
  <c r="D24"/>
  <c r="D65"/>
  <c r="E16"/>
  <c r="E14"/>
  <c r="E24"/>
  <c r="E65"/>
  <c r="F65"/>
  <c r="F24"/>
  <c r="F25"/>
  <c r="F26"/>
  <c r="F27"/>
  <c r="F28"/>
  <c r="F30"/>
  <c r="F32"/>
  <c r="F33"/>
  <c r="F34"/>
  <c r="F35"/>
  <c r="F36"/>
  <c r="F37"/>
  <c r="F40"/>
  <c r="F10"/>
  <c r="F11"/>
  <c r="F12"/>
  <c r="F14"/>
  <c r="F16"/>
  <c r="F17"/>
  <c r="F19"/>
  <c r="F21"/>
  <c r="F22"/>
  <c r="F9"/>
  <c r="C9"/>
  <c r="C16"/>
  <c r="C14"/>
  <c r="C25"/>
  <c r="C30"/>
  <c r="C35"/>
  <c r="C24"/>
  <c r="C45"/>
  <c r="C44"/>
  <c r="C58"/>
  <c r="C84"/>
  <c r="C87"/>
  <c r="C91"/>
  <c r="C80"/>
  <c r="C103"/>
  <c r="C94"/>
  <c r="C115"/>
  <c r="C65"/>
</calcChain>
</file>

<file path=xl/sharedStrings.xml><?xml version="1.0" encoding="utf-8"?>
<sst xmlns="http://schemas.openxmlformats.org/spreadsheetml/2006/main" count="217" uniqueCount="186">
  <si>
    <t>MŰKÖDÉSI TÖBBLET</t>
  </si>
  <si>
    <t>MŰKÖDÉSI KIADÁSOK ÖSSZESEN</t>
  </si>
  <si>
    <t>Egyéb finanszírozás kiadásai</t>
  </si>
  <si>
    <t>IX.4.</t>
  </si>
  <si>
    <t>Forgatási célú értékpapír vásárlás</t>
  </si>
  <si>
    <t>IX.3.</t>
  </si>
  <si>
    <t>Rövid lejáratú hitel törlesztése</t>
  </si>
  <si>
    <t>IX.2.</t>
  </si>
  <si>
    <t>Likvid hitel törlesztése</t>
  </si>
  <si>
    <t>IX.1.</t>
  </si>
  <si>
    <t>Működési célú finanszírozási kiadások</t>
  </si>
  <si>
    <t>B/XIV.</t>
  </si>
  <si>
    <t>Működési tartalék, céltartalék</t>
  </si>
  <si>
    <t>XIII.1.</t>
  </si>
  <si>
    <t>Pénzforgalom nélküli kiadások</t>
  </si>
  <si>
    <t>B/XIII.</t>
  </si>
  <si>
    <t>Támogatási kölcsönök nyújtása, törlesztése</t>
  </si>
  <si>
    <t>B/XII.</t>
  </si>
  <si>
    <t>Egyéb társadalmi szervezetek</t>
  </si>
  <si>
    <t>V.2.3.</t>
  </si>
  <si>
    <t>Őrségi Vízrendezési és Talajvédelmi Társulat</t>
  </si>
  <si>
    <t>V.2.2.</t>
  </si>
  <si>
    <t>Kolping Lenti</t>
  </si>
  <si>
    <t>V.2.1.</t>
  </si>
  <si>
    <t xml:space="preserve">Működési célú pénzeszköz átadás </t>
  </si>
  <si>
    <t>V.2.</t>
  </si>
  <si>
    <t>NYD Regionális Hulladékgazdálkodási Önkormányzati Társulás</t>
  </si>
  <si>
    <t>V.1.6.</t>
  </si>
  <si>
    <t>Zalamenti és Őrségi Önkormányzatok Szociális és Gyermekjóléti Társulása</t>
  </si>
  <si>
    <t>V.1.5.</t>
  </si>
  <si>
    <t>Őrségi Többcélú Kistérségi Társulás</t>
  </si>
  <si>
    <t>V.1.4.</t>
  </si>
  <si>
    <t>Fizioterápia</t>
  </si>
  <si>
    <t>V.1.3.</t>
  </si>
  <si>
    <t>V.1.2.</t>
  </si>
  <si>
    <t>Pöttömsziget Óvoda és Egységes Óvoda-Bölcsőde</t>
  </si>
  <si>
    <t>V.1.1.</t>
  </si>
  <si>
    <t>Támogatásértékű működési kiadás</t>
  </si>
  <si>
    <t>V.1.</t>
  </si>
  <si>
    <t>Egyéb működési kiadások</t>
  </si>
  <si>
    <t>B/V.</t>
  </si>
  <si>
    <t>Átvállalt szemétszállítási díj</t>
  </si>
  <si>
    <t>IV.6.2.</t>
  </si>
  <si>
    <t>Átvállalt térítési díj</t>
  </si>
  <si>
    <t>IV.6.1.</t>
  </si>
  <si>
    <t>Természetben nyújtott ellátások</t>
  </si>
  <si>
    <t>IV.6.</t>
  </si>
  <si>
    <t>Karácsonyi támogatás</t>
  </si>
  <si>
    <t>IV.5.3.</t>
  </si>
  <si>
    <t>Tanulmányi támogatás</t>
  </si>
  <si>
    <t>IV.5.2.</t>
  </si>
  <si>
    <t>Beiskolázási támogatás</t>
  </si>
  <si>
    <t>IV.5.1.</t>
  </si>
  <si>
    <t>Önkormányzat által biztosított támogatások</t>
  </si>
  <si>
    <t>IV.5.</t>
  </si>
  <si>
    <t>Temetési segély</t>
  </si>
  <si>
    <t>IV.4.2.</t>
  </si>
  <si>
    <t>Átmeneti segély</t>
  </si>
  <si>
    <t>IV.4.1.</t>
  </si>
  <si>
    <t>Önkormányzati rendeletben megállapított segélyek</t>
  </si>
  <si>
    <t>IV.4.</t>
  </si>
  <si>
    <t>Normatív lakásfenntartási támogatás</t>
  </si>
  <si>
    <t>IV.3.</t>
  </si>
  <si>
    <t>Foglalkoztatást helyettesítő támogatás</t>
  </si>
  <si>
    <t>IV.2.</t>
  </si>
  <si>
    <t>Rendszeres szociális segély</t>
  </si>
  <si>
    <t>IV.1.</t>
  </si>
  <si>
    <t>Ellátottak pénzbeli juttatásai</t>
  </si>
  <si>
    <t>B/IV.</t>
  </si>
  <si>
    <t>Dologi kiadások</t>
  </si>
  <si>
    <t>B/III.</t>
  </si>
  <si>
    <t>Munkaadót terhelő járulékok és szociális hozzájárulási adó</t>
  </si>
  <si>
    <t>B/II.</t>
  </si>
  <si>
    <t>Személyi juttatások</t>
  </si>
  <si>
    <t>B/I.</t>
  </si>
  <si>
    <t>MŰKÖDÉSI CÉLÚ KIADÁSOK</t>
  </si>
  <si>
    <t>2014. évi eredeti előirányzat</t>
  </si>
  <si>
    <t>Megnevezés</t>
  </si>
  <si>
    <t>Ssz.</t>
  </si>
  <si>
    <t>adatok ezer Ft-ban</t>
  </si>
  <si>
    <t>2. sz. melléklet</t>
  </si>
  <si>
    <t xml:space="preserve">MŰKÖDÉSI HIÁNY </t>
  </si>
  <si>
    <t>MŰKÖDÉSI BEVÉTELEK ÖSSZESEN</t>
  </si>
  <si>
    <t>Egyéb finanszírozás bevételei</t>
  </si>
  <si>
    <t>Forgatási célú értékpapír értékesítés bevétele</t>
  </si>
  <si>
    <t>Rövid lejáratú hitel felvétele</t>
  </si>
  <si>
    <t>Likvid hitel felvétele</t>
  </si>
  <si>
    <t>Működési célú finanszírozási bevételek</t>
  </si>
  <si>
    <t>A/IX.</t>
  </si>
  <si>
    <t>Előző évi pénzmaradvány működési igénybevétele</t>
  </si>
  <si>
    <t>VIII.1.</t>
  </si>
  <si>
    <t>Pénzforgalom nélküli bevételek</t>
  </si>
  <si>
    <t>A/VIII.</t>
  </si>
  <si>
    <t>Támogatási kölcsönök igénybevétele, visszatérülése</t>
  </si>
  <si>
    <t>A/VII.</t>
  </si>
  <si>
    <t>Működési célú pénzeszköz átvétel</t>
  </si>
  <si>
    <t>A/VI.</t>
  </si>
  <si>
    <t>Ügyfélfogadás biztosítása miatti támogatás</t>
  </si>
  <si>
    <t>Helyi önkormányzatoktól és költségvetési szerveiktől</t>
  </si>
  <si>
    <t>Leader pályázat: rendezvények, egyéb költségek támogatása</t>
  </si>
  <si>
    <t>Téli átmeneti közfoglalkoztatás támogatása</t>
  </si>
  <si>
    <t>Elkülönített állampi pénzalapokból</t>
  </si>
  <si>
    <t>Támogatásértékű működési bevételek</t>
  </si>
  <si>
    <t>A/V.</t>
  </si>
  <si>
    <t>Egyéb központi támogatás</t>
  </si>
  <si>
    <t>Üdülőhelyi feladatok támogatása</t>
  </si>
  <si>
    <t>Központosított előirányzatok</t>
  </si>
  <si>
    <t>Nyilvános könyvtári és közművelődési feladatok támogatása</t>
  </si>
  <si>
    <t>IV.4.4.</t>
  </si>
  <si>
    <t>Kulturális feladatok támogatása</t>
  </si>
  <si>
    <t>Kistelepülések szociális feladatainak támogatása</t>
  </si>
  <si>
    <t>IV.3.4.</t>
  </si>
  <si>
    <t>IV.3.3.</t>
  </si>
  <si>
    <t>Falugondnoki szolgáltatás</t>
  </si>
  <si>
    <t>IV.3.2.</t>
  </si>
  <si>
    <t>Hozzájárulás pénzbeli szociális ellátásokhoz</t>
  </si>
  <si>
    <t>IV.3.1.</t>
  </si>
  <si>
    <t>Szociális és gyermekjóléti feladatok támogatása</t>
  </si>
  <si>
    <t>Egyes köznevelési és gyermekétkeztetési feladatok támogatása</t>
  </si>
  <si>
    <t>Egyéb önkormányzati feladatok támogatása</t>
  </si>
  <si>
    <t>IV.1.2.</t>
  </si>
  <si>
    <t>Település-üzemeltetéshez kapcsolódó feladatellátás támogatása</t>
  </si>
  <si>
    <t>IV.1.1.</t>
  </si>
  <si>
    <t>Helyi önkormányzatok működésének általános támogatása</t>
  </si>
  <si>
    <t>Támogatások</t>
  </si>
  <si>
    <t>A/IV.</t>
  </si>
  <si>
    <t>Bírságok, pótlékok és egyéb sajátos bevételek</t>
  </si>
  <si>
    <t>II.4.</t>
  </si>
  <si>
    <t>Gépjárműadó 40 %-a</t>
  </si>
  <si>
    <t>II.3.1.</t>
  </si>
  <si>
    <t>Átengedett központi adók</t>
  </si>
  <si>
    <t>II.3.</t>
  </si>
  <si>
    <t>Talajterhelési díj</t>
  </si>
  <si>
    <t>II.2.4.</t>
  </si>
  <si>
    <t>Iparűzési adó</t>
  </si>
  <si>
    <t>II.2.3.</t>
  </si>
  <si>
    <t>Idegenforgalmi adó tartózkodás utáni</t>
  </si>
  <si>
    <t>II.2.2.</t>
  </si>
  <si>
    <t>Magánszemélyek kommunális adója</t>
  </si>
  <si>
    <t>II.2.1.</t>
  </si>
  <si>
    <t>Helyi adók</t>
  </si>
  <si>
    <t>II.2.</t>
  </si>
  <si>
    <t>Illetékek</t>
  </si>
  <si>
    <t>II.1.</t>
  </si>
  <si>
    <t>Közhatalmi bevételek</t>
  </si>
  <si>
    <t>A/II.</t>
  </si>
  <si>
    <t>Szolgáltatások ellenértéke</t>
  </si>
  <si>
    <t>I.1.</t>
  </si>
  <si>
    <t>Intézményi működési bevételek</t>
  </si>
  <si>
    <t>A/I.</t>
  </si>
  <si>
    <t>MŰKÖDÉSI CÉLÚ BEVÉTELEK</t>
  </si>
  <si>
    <t xml:space="preserve">2014. évi módosított előirányzat </t>
  </si>
  <si>
    <t>l.2.</t>
  </si>
  <si>
    <t xml:space="preserve">Készletértékesítés </t>
  </si>
  <si>
    <t>l.3.</t>
  </si>
  <si>
    <t xml:space="preserve">Egyéb müködési bevételek </t>
  </si>
  <si>
    <t>IV.1.3.</t>
  </si>
  <si>
    <t xml:space="preserve">kistérségi start munka </t>
  </si>
  <si>
    <t>V.3.</t>
  </si>
  <si>
    <t xml:space="preserve">Társulásoktól és költségvetési szerveitől </t>
  </si>
  <si>
    <t xml:space="preserve">V.3.1. </t>
  </si>
  <si>
    <t xml:space="preserve">Őrségi Többcélú társulás autóbusz értékesítés </t>
  </si>
  <si>
    <t xml:space="preserve">Pöttömsziget óvoda 2013 évi elszámolás </t>
  </si>
  <si>
    <t xml:space="preserve">Teljesítés %-a </t>
  </si>
  <si>
    <t xml:space="preserve"> </t>
  </si>
  <si>
    <t>Egyes jövedelempótlő támogatások kiegészítése. Ágazati pótlék</t>
  </si>
  <si>
    <t xml:space="preserve">Orvosi ügyelet+ 2013 évi elszámolása </t>
  </si>
  <si>
    <t xml:space="preserve">BEVÉTELEK </t>
  </si>
  <si>
    <t xml:space="preserve">KERKÁSKÁPOLNA KÖZSÉG ÖNKORMÁNYZATA
2014. ÉVI MŰKÖDÉSI BEVÉTELEI ÉS KIADÁSAI </t>
  </si>
  <si>
    <t xml:space="preserve">KIADÁSOK </t>
  </si>
  <si>
    <t xml:space="preserve">/2015. ( ) zárszámadási rendelethez </t>
  </si>
  <si>
    <t>KERKÁSKÁPOLNA KÖZSÉG ÖNKORMÁNYZATA
2014. ÉVI  ÉVI MŰKÖDÉSI BEVÉTELEI ÉS KIADÁSAI</t>
  </si>
  <si>
    <t>2014.évi teljesít.</t>
  </si>
  <si>
    <t>l.4.</t>
  </si>
  <si>
    <t xml:space="preserve">Tulajdonosi bevételek </t>
  </si>
  <si>
    <t>2013-ról áthuzódó bérkompenzáció</t>
  </si>
  <si>
    <t>IV.6.1</t>
  </si>
  <si>
    <t>IV.6.2</t>
  </si>
  <si>
    <t>IV.6.3</t>
  </si>
  <si>
    <t xml:space="preserve">ágazati pótlék </t>
  </si>
  <si>
    <t xml:space="preserve">Kincstár pótelőirányazt </t>
  </si>
  <si>
    <t>bérkompenzáció</t>
  </si>
  <si>
    <t xml:space="preserve">2014.novembertől induló közmunka </t>
  </si>
  <si>
    <t xml:space="preserve">KÖH-től egyéb támogatás </t>
  </si>
  <si>
    <t>V.1.7.</t>
  </si>
  <si>
    <t xml:space="preserve">KÖH-nek pénzátadás 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</si>
</sst>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i/>
      <sz val="10"/>
      <name val="Arial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0" fontId="3" fillId="0" borderId="11" xfId="0" applyFont="1" applyFill="1" applyBorder="1" applyAlignment="1">
      <alignment wrapText="1"/>
    </xf>
    <xf numFmtId="0" fontId="3" fillId="0" borderId="12" xfId="0" applyFont="1" applyBorder="1" applyAlignment="1">
      <alignment horizontal="right"/>
    </xf>
    <xf numFmtId="0" fontId="3" fillId="0" borderId="7" xfId="0" applyFont="1" applyFill="1" applyBorder="1" applyAlignment="1">
      <alignment wrapText="1"/>
    </xf>
    <xf numFmtId="0" fontId="3" fillId="0" borderId="8" xfId="0" applyFont="1" applyBorder="1" applyAlignment="1">
      <alignment horizontal="right"/>
    </xf>
    <xf numFmtId="0" fontId="2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5" xfId="0" applyFont="1" applyBorder="1"/>
    <xf numFmtId="0" fontId="3" fillId="0" borderId="16" xfId="0" applyFont="1" applyBorder="1" applyAlignment="1">
      <alignment horizontal="right"/>
    </xf>
    <xf numFmtId="0" fontId="3" fillId="0" borderId="7" xfId="0" applyFont="1" applyBorder="1"/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3" fontId="1" fillId="0" borderId="21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3" fillId="0" borderId="24" xfId="0" applyNumberFormat="1" applyFont="1" applyFill="1" applyBorder="1"/>
    <xf numFmtId="3" fontId="2" fillId="0" borderId="24" xfId="0" applyNumberFormat="1" applyFont="1" applyBorder="1"/>
    <xf numFmtId="3" fontId="1" fillId="0" borderId="20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2" fillId="0" borderId="25" xfId="0" applyNumberFormat="1" applyFont="1" applyBorder="1"/>
    <xf numFmtId="0" fontId="1" fillId="0" borderId="21" xfId="0" applyFont="1" applyBorder="1"/>
    <xf numFmtId="0" fontId="2" fillId="0" borderId="24" xfId="0" applyFont="1" applyBorder="1"/>
    <xf numFmtId="0" fontId="2" fillId="0" borderId="26" xfId="0" applyFont="1" applyBorder="1"/>
    <xf numFmtId="0" fontId="1" fillId="0" borderId="27" xfId="0" applyFont="1" applyBorder="1"/>
    <xf numFmtId="3" fontId="1" fillId="0" borderId="22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3" fillId="0" borderId="25" xfId="0" applyNumberFormat="1" applyFont="1" applyFill="1" applyBorder="1"/>
    <xf numFmtId="3" fontId="1" fillId="0" borderId="27" xfId="0" applyNumberFormat="1" applyFont="1" applyBorder="1"/>
    <xf numFmtId="0" fontId="0" fillId="0" borderId="28" xfId="0" applyBorder="1"/>
    <xf numFmtId="3" fontId="2" fillId="0" borderId="11" xfId="0" applyNumberFormat="1" applyFont="1" applyBorder="1" applyAlignment="1">
      <alignment horizontal="right"/>
    </xf>
    <xf numFmtId="0" fontId="0" fillId="0" borderId="0" xfId="0" applyBorder="1"/>
    <xf numFmtId="3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right"/>
    </xf>
    <xf numFmtId="0" fontId="3" fillId="0" borderId="5" xfId="0" applyFont="1" applyFill="1" applyBorder="1" applyAlignment="1">
      <alignment wrapText="1"/>
    </xf>
    <xf numFmtId="3" fontId="3" fillId="0" borderId="26" xfId="0" applyNumberFormat="1" applyFont="1" applyFill="1" applyBorder="1"/>
    <xf numFmtId="0" fontId="2" fillId="0" borderId="7" xfId="0" applyFont="1" applyFill="1" applyBorder="1" applyAlignment="1">
      <alignment wrapText="1"/>
    </xf>
    <xf numFmtId="3" fontId="2" fillId="0" borderId="7" xfId="0" applyNumberFormat="1" applyFont="1" applyFill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wrapText="1"/>
    </xf>
    <xf numFmtId="3" fontId="1" fillId="0" borderId="7" xfId="0" applyNumberFormat="1" applyFont="1" applyBorder="1"/>
    <xf numFmtId="0" fontId="1" fillId="0" borderId="20" xfId="0" applyFont="1" applyBorder="1" applyAlignment="1">
      <alignment wrapText="1"/>
    </xf>
    <xf numFmtId="0" fontId="0" fillId="0" borderId="20" xfId="0" applyBorder="1"/>
    <xf numFmtId="0" fontId="2" fillId="0" borderId="25" xfId="0" applyFont="1" applyBorder="1"/>
    <xf numFmtId="0" fontId="3" fillId="0" borderId="24" xfId="0" applyFont="1" applyBorder="1"/>
    <xf numFmtId="3" fontId="2" fillId="0" borderId="24" xfId="0" applyNumberFormat="1" applyFont="1" applyBorder="1" applyAlignment="1">
      <alignment horizontal="right"/>
    </xf>
    <xf numFmtId="0" fontId="2" fillId="0" borderId="27" xfId="0" applyFont="1" applyBorder="1"/>
    <xf numFmtId="0" fontId="2" fillId="0" borderId="21" xfId="0" applyFont="1" applyBorder="1"/>
    <xf numFmtId="0" fontId="2" fillId="0" borderId="20" xfId="0" applyFont="1" applyBorder="1"/>
    <xf numFmtId="0" fontId="2" fillId="0" borderId="9" xfId="0" applyFont="1" applyBorder="1"/>
    <xf numFmtId="0" fontId="1" fillId="0" borderId="1" xfId="0" applyFont="1" applyBorder="1" applyAlignment="1">
      <alignment wrapText="1"/>
    </xf>
    <xf numFmtId="0" fontId="1" fillId="0" borderId="27" xfId="0" applyFont="1" applyBorder="1" applyAlignment="1">
      <alignment wrapText="1"/>
    </xf>
    <xf numFmtId="9" fontId="2" fillId="0" borderId="9" xfId="0" applyNumberFormat="1" applyFont="1" applyBorder="1"/>
    <xf numFmtId="9" fontId="1" fillId="0" borderId="9" xfId="0" applyNumberFormat="1" applyFont="1" applyBorder="1"/>
    <xf numFmtId="9" fontId="2" fillId="0" borderId="11" xfId="0" applyNumberFormat="1" applyFont="1" applyBorder="1"/>
    <xf numFmtId="9" fontId="2" fillId="0" borderId="3" xfId="0" applyNumberFormat="1" applyFont="1" applyBorder="1"/>
    <xf numFmtId="9" fontId="2" fillId="0" borderId="1" xfId="0" applyNumberFormat="1" applyFont="1" applyBorder="1"/>
    <xf numFmtId="9" fontId="2" fillId="0" borderId="7" xfId="0" applyNumberFormat="1" applyFont="1" applyBorder="1"/>
    <xf numFmtId="9" fontId="2" fillId="0" borderId="13" xfId="0" applyNumberFormat="1" applyFont="1" applyBorder="1"/>
    <xf numFmtId="0" fontId="1" fillId="0" borderId="0" xfId="0" applyFont="1"/>
    <xf numFmtId="0" fontId="3" fillId="0" borderId="5" xfId="0" applyFont="1" applyBorder="1"/>
    <xf numFmtId="3" fontId="2" fillId="0" borderId="24" xfId="0" applyNumberFormat="1" applyFont="1" applyFill="1" applyBorder="1"/>
    <xf numFmtId="0" fontId="2" fillId="0" borderId="24" xfId="0" applyFont="1" applyFill="1" applyBorder="1"/>
    <xf numFmtId="9" fontId="2" fillId="0" borderId="9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7"/>
  <sheetViews>
    <sheetView tabSelected="1" view="pageBreakPreview" zoomScaleNormal="100" workbookViewId="0">
      <selection activeCell="F116" sqref="F116"/>
    </sheetView>
  </sheetViews>
  <sheetFormatPr defaultRowHeight="12.75"/>
  <cols>
    <col min="1" max="1" width="6.28515625" customWidth="1"/>
    <col min="2" max="2" width="43.5703125" customWidth="1"/>
    <col min="3" max="3" width="10.85546875" customWidth="1"/>
    <col min="4" max="4" width="10" customWidth="1"/>
    <col min="5" max="5" width="10.28515625" customWidth="1"/>
    <col min="6" max="6" width="9.7109375" customWidth="1"/>
    <col min="7" max="7" width="9.140625" hidden="1" customWidth="1"/>
  </cols>
  <sheetData>
    <row r="1" spans="1:6">
      <c r="A1" s="37"/>
      <c r="B1" s="37"/>
      <c r="C1" s="36" t="s">
        <v>80</v>
      </c>
    </row>
    <row r="2" spans="1:6" ht="12.75" customHeight="1">
      <c r="A2" s="37"/>
      <c r="B2" s="37"/>
      <c r="C2" s="36"/>
    </row>
    <row r="3" spans="1:6" ht="25.5" customHeight="1">
      <c r="A3" s="110" t="s">
        <v>170</v>
      </c>
      <c r="B3" s="110"/>
      <c r="C3" s="110"/>
    </row>
    <row r="4" spans="1:6" ht="39.75" customHeight="1">
      <c r="A4" s="111" t="s">
        <v>171</v>
      </c>
      <c r="B4" s="112"/>
      <c r="C4" s="112"/>
    </row>
    <row r="5" spans="1:6" ht="12.75" customHeight="1">
      <c r="A5" s="39"/>
      <c r="B5" s="38"/>
      <c r="C5" s="38"/>
    </row>
    <row r="6" spans="1:6" ht="13.5" thickBot="1">
      <c r="A6" s="37"/>
      <c r="B6" s="105" t="s">
        <v>167</v>
      </c>
      <c r="C6" s="36" t="s">
        <v>79</v>
      </c>
      <c r="D6" s="72"/>
      <c r="E6" s="72"/>
      <c r="F6" s="72"/>
    </row>
    <row r="7" spans="1:6" ht="43.5" customHeight="1" thickTop="1" thickBot="1">
      <c r="A7" s="35" t="s">
        <v>78</v>
      </c>
      <c r="B7" s="34" t="s">
        <v>77</v>
      </c>
      <c r="C7" s="49" t="s">
        <v>76</v>
      </c>
      <c r="D7" s="87" t="s">
        <v>151</v>
      </c>
      <c r="E7" s="96" t="s">
        <v>172</v>
      </c>
      <c r="F7" s="96" t="s">
        <v>163</v>
      </c>
    </row>
    <row r="8" spans="1:6" ht="15" customHeight="1" thickTop="1" thickBot="1">
      <c r="A8" s="30" t="s">
        <v>150</v>
      </c>
      <c r="B8" s="33"/>
      <c r="C8" s="50"/>
      <c r="D8" s="88"/>
      <c r="E8" s="3"/>
      <c r="F8" s="3"/>
    </row>
    <row r="9" spans="1:6" ht="15" customHeight="1" thickTop="1">
      <c r="A9" s="48" t="s">
        <v>149</v>
      </c>
      <c r="B9" s="47" t="s">
        <v>148</v>
      </c>
      <c r="C9" s="51">
        <f>C10+C11+C12</f>
        <v>25</v>
      </c>
      <c r="D9" s="51">
        <f>D10+D11+D12+D13</f>
        <v>1544</v>
      </c>
      <c r="E9" s="51">
        <f>E10+E11+E12+E13</f>
        <v>1418</v>
      </c>
      <c r="F9" s="99">
        <f>E9/D9</f>
        <v>0.91839378238341973</v>
      </c>
    </row>
    <row r="10" spans="1:6" ht="15" customHeight="1">
      <c r="A10" s="42" t="s">
        <v>147</v>
      </c>
      <c r="B10" s="41" t="s">
        <v>146</v>
      </c>
      <c r="C10" s="54">
        <v>25</v>
      </c>
      <c r="D10" s="64">
        <v>402</v>
      </c>
      <c r="E10" s="7">
        <v>394</v>
      </c>
      <c r="F10" s="98">
        <f t="shared" ref="F10:F65" si="0">E10/D10</f>
        <v>0.98009950248756217</v>
      </c>
    </row>
    <row r="11" spans="1:6" ht="15" customHeight="1">
      <c r="A11" s="76" t="s">
        <v>152</v>
      </c>
      <c r="B11" s="7" t="s">
        <v>153</v>
      </c>
      <c r="C11" s="7">
        <v>0</v>
      </c>
      <c r="D11" s="63">
        <v>950</v>
      </c>
      <c r="E11" s="7">
        <v>950</v>
      </c>
      <c r="F11" s="98">
        <f t="shared" si="0"/>
        <v>1</v>
      </c>
    </row>
    <row r="12" spans="1:6" ht="15" customHeight="1">
      <c r="A12" s="77" t="s">
        <v>154</v>
      </c>
      <c r="B12" s="78" t="s">
        <v>155</v>
      </c>
      <c r="C12" s="75">
        <v>0</v>
      </c>
      <c r="D12" s="63">
        <v>105</v>
      </c>
      <c r="E12" s="7">
        <v>74</v>
      </c>
      <c r="F12" s="98">
        <f t="shared" si="0"/>
        <v>0.70476190476190481</v>
      </c>
    </row>
    <row r="13" spans="1:6" ht="15" customHeight="1">
      <c r="A13" s="77" t="s">
        <v>173</v>
      </c>
      <c r="B13" s="45" t="s">
        <v>174</v>
      </c>
      <c r="C13" s="52">
        <v>0</v>
      </c>
      <c r="D13" s="93">
        <v>87</v>
      </c>
      <c r="E13" s="93">
        <v>0</v>
      </c>
      <c r="F13" s="98">
        <f t="shared" si="0"/>
        <v>0</v>
      </c>
    </row>
    <row r="14" spans="1:6" ht="15" customHeight="1">
      <c r="A14" s="48" t="s">
        <v>145</v>
      </c>
      <c r="B14" s="47" t="s">
        <v>144</v>
      </c>
      <c r="C14" s="51">
        <f>C15+C16+C21+C23</f>
        <v>1580</v>
      </c>
      <c r="D14" s="51">
        <f>D15+D16+D21+D23</f>
        <v>1736</v>
      </c>
      <c r="E14" s="51">
        <f>E15+E16+E21+E23</f>
        <v>1374</v>
      </c>
      <c r="F14" s="99">
        <f t="shared" si="0"/>
        <v>0.79147465437788023</v>
      </c>
    </row>
    <row r="15" spans="1:6" ht="15" customHeight="1">
      <c r="A15" s="46" t="s">
        <v>143</v>
      </c>
      <c r="B15" s="45" t="s">
        <v>142</v>
      </c>
      <c r="C15" s="52">
        <v>0</v>
      </c>
      <c r="D15" s="63">
        <v>0</v>
      </c>
      <c r="E15" s="7">
        <v>0</v>
      </c>
      <c r="F15" s="98">
        <v>0</v>
      </c>
    </row>
    <row r="16" spans="1:6" ht="15" customHeight="1">
      <c r="A16" s="46" t="s">
        <v>141</v>
      </c>
      <c r="B16" s="45" t="s">
        <v>140</v>
      </c>
      <c r="C16" s="52">
        <f>SUM(C17:C20)</f>
        <v>1400</v>
      </c>
      <c r="D16" s="52">
        <v>1502</v>
      </c>
      <c r="E16" s="52">
        <f>SUM(E17:E20)</f>
        <v>1150</v>
      </c>
      <c r="F16" s="98">
        <f t="shared" si="0"/>
        <v>0.76564580559254325</v>
      </c>
    </row>
    <row r="17" spans="1:6" ht="15" customHeight="1">
      <c r="A17" s="44" t="s">
        <v>139</v>
      </c>
      <c r="B17" s="43" t="s">
        <v>138</v>
      </c>
      <c r="C17" s="53">
        <v>200</v>
      </c>
      <c r="D17" s="63">
        <v>236</v>
      </c>
      <c r="E17" s="7">
        <v>215</v>
      </c>
      <c r="F17" s="98">
        <f t="shared" si="0"/>
        <v>0.91101694915254239</v>
      </c>
    </row>
    <row r="18" spans="1:6" ht="15" customHeight="1">
      <c r="A18" s="44" t="s">
        <v>137</v>
      </c>
      <c r="B18" s="43" t="s">
        <v>136</v>
      </c>
      <c r="C18" s="53">
        <v>0</v>
      </c>
      <c r="D18" s="63">
        <v>6</v>
      </c>
      <c r="E18" s="7">
        <v>0</v>
      </c>
      <c r="F18" s="98">
        <v>0</v>
      </c>
    </row>
    <row r="19" spans="1:6" ht="15" customHeight="1">
      <c r="A19" s="44" t="s">
        <v>135</v>
      </c>
      <c r="B19" s="43" t="s">
        <v>134</v>
      </c>
      <c r="C19" s="53">
        <v>1200</v>
      </c>
      <c r="D19" s="63">
        <v>1260</v>
      </c>
      <c r="E19" s="7">
        <v>935</v>
      </c>
      <c r="F19" s="98">
        <f t="shared" si="0"/>
        <v>0.74206349206349209</v>
      </c>
    </row>
    <row r="20" spans="1:6" ht="15" customHeight="1">
      <c r="A20" s="44" t="s">
        <v>133</v>
      </c>
      <c r="B20" s="43" t="s">
        <v>132</v>
      </c>
      <c r="C20" s="53">
        <v>0</v>
      </c>
      <c r="D20" s="63">
        <v>0</v>
      </c>
      <c r="E20" s="7">
        <v>0</v>
      </c>
      <c r="F20" s="98">
        <v>0</v>
      </c>
    </row>
    <row r="21" spans="1:6" ht="15" customHeight="1">
      <c r="A21" s="46" t="s">
        <v>131</v>
      </c>
      <c r="B21" s="45" t="s">
        <v>130</v>
      </c>
      <c r="C21" s="52">
        <v>180</v>
      </c>
      <c r="D21" s="52">
        <v>200</v>
      </c>
      <c r="E21" s="52">
        <v>197</v>
      </c>
      <c r="F21" s="98">
        <f t="shared" si="0"/>
        <v>0.98499999999999999</v>
      </c>
    </row>
    <row r="22" spans="1:6" ht="15" customHeight="1">
      <c r="A22" s="44" t="s">
        <v>129</v>
      </c>
      <c r="B22" s="43" t="s">
        <v>128</v>
      </c>
      <c r="C22" s="53">
        <v>180</v>
      </c>
      <c r="D22" s="63">
        <v>200</v>
      </c>
      <c r="E22" s="7">
        <v>197</v>
      </c>
      <c r="F22" s="98">
        <f t="shared" si="0"/>
        <v>0.98499999999999999</v>
      </c>
    </row>
    <row r="23" spans="1:6" ht="15" customHeight="1" thickBot="1">
      <c r="A23" s="42" t="s">
        <v>127</v>
      </c>
      <c r="B23" s="41" t="s">
        <v>126</v>
      </c>
      <c r="C23" s="54">
        <v>0</v>
      </c>
      <c r="D23" s="89">
        <v>34</v>
      </c>
      <c r="E23" s="11">
        <v>27</v>
      </c>
      <c r="F23" s="98">
        <f t="shared" si="0"/>
        <v>0.79411764705882348</v>
      </c>
    </row>
    <row r="24" spans="1:6" ht="15" customHeight="1" thickTop="1">
      <c r="A24" s="14" t="s">
        <v>125</v>
      </c>
      <c r="B24" s="13" t="s">
        <v>124</v>
      </c>
      <c r="C24" s="55">
        <f>C25+C29+C30+C35+C37+C40</f>
        <v>10804</v>
      </c>
      <c r="D24" s="55">
        <f>D25+D29+D30+D35+D37+D40</f>
        <v>11041</v>
      </c>
      <c r="E24" s="55">
        <f>E25+E29+E30+E35+E37+E40</f>
        <v>11041</v>
      </c>
      <c r="F24" s="98">
        <f t="shared" si="0"/>
        <v>1</v>
      </c>
    </row>
    <row r="25" spans="1:6" ht="15" customHeight="1">
      <c r="A25" s="8" t="s">
        <v>66</v>
      </c>
      <c r="B25" s="7" t="s">
        <v>123</v>
      </c>
      <c r="C25" s="52">
        <f>SUM(C26:C27)</f>
        <v>7362</v>
      </c>
      <c r="D25" s="63">
        <f>D26+D27+D28</f>
        <v>7404</v>
      </c>
      <c r="E25" s="63">
        <v>7404</v>
      </c>
      <c r="F25" s="98">
        <f t="shared" si="0"/>
        <v>1</v>
      </c>
    </row>
    <row r="26" spans="1:6" ht="15" customHeight="1">
      <c r="A26" s="20" t="s">
        <v>122</v>
      </c>
      <c r="B26" s="25" t="s">
        <v>121</v>
      </c>
      <c r="C26" s="53">
        <v>3608</v>
      </c>
      <c r="D26" s="63">
        <v>3608</v>
      </c>
      <c r="E26" s="7">
        <v>3608</v>
      </c>
      <c r="F26" s="98">
        <f t="shared" si="0"/>
        <v>1</v>
      </c>
    </row>
    <row r="27" spans="1:6" ht="15" customHeight="1">
      <c r="A27" s="20" t="s">
        <v>120</v>
      </c>
      <c r="B27" s="25" t="s">
        <v>119</v>
      </c>
      <c r="C27" s="53">
        <v>3754</v>
      </c>
      <c r="D27" s="63">
        <v>3754</v>
      </c>
      <c r="E27" s="7">
        <v>3754</v>
      </c>
      <c r="F27" s="98">
        <f t="shared" si="0"/>
        <v>1</v>
      </c>
    </row>
    <row r="28" spans="1:6" ht="15" customHeight="1">
      <c r="A28" s="20" t="s">
        <v>156</v>
      </c>
      <c r="B28" s="25" t="s">
        <v>115</v>
      </c>
      <c r="C28" s="53">
        <v>0</v>
      </c>
      <c r="D28" s="63">
        <v>42</v>
      </c>
      <c r="E28" s="7">
        <v>42</v>
      </c>
      <c r="F28" s="98">
        <f t="shared" si="0"/>
        <v>1</v>
      </c>
    </row>
    <row r="29" spans="1:6" ht="15" customHeight="1">
      <c r="A29" s="8" t="s">
        <v>64</v>
      </c>
      <c r="B29" s="7" t="s">
        <v>118</v>
      </c>
      <c r="C29" s="52">
        <v>0</v>
      </c>
      <c r="D29" s="63">
        <v>0</v>
      </c>
      <c r="E29" s="7">
        <v>0</v>
      </c>
      <c r="F29" s="98">
        <v>0</v>
      </c>
    </row>
    <row r="30" spans="1:6" ht="15" customHeight="1">
      <c r="A30" s="8" t="s">
        <v>62</v>
      </c>
      <c r="B30" s="7" t="s">
        <v>117</v>
      </c>
      <c r="C30" s="52">
        <f>SUM(C31:C34)</f>
        <v>3342</v>
      </c>
      <c r="D30" s="63">
        <v>3330</v>
      </c>
      <c r="E30" s="63">
        <v>3330</v>
      </c>
      <c r="F30" s="98">
        <f t="shared" si="0"/>
        <v>1</v>
      </c>
    </row>
    <row r="31" spans="1:6" ht="15" customHeight="1">
      <c r="A31" s="20" t="s">
        <v>116</v>
      </c>
      <c r="B31" s="25" t="s">
        <v>115</v>
      </c>
      <c r="C31" s="53">
        <v>42</v>
      </c>
      <c r="D31" s="63">
        <v>0</v>
      </c>
      <c r="E31" s="7">
        <v>0</v>
      </c>
      <c r="F31" s="98">
        <v>0</v>
      </c>
    </row>
    <row r="32" spans="1:6" ht="15" customHeight="1">
      <c r="A32" s="20" t="s">
        <v>114</v>
      </c>
      <c r="B32" s="25" t="s">
        <v>113</v>
      </c>
      <c r="C32" s="53">
        <v>2500</v>
      </c>
      <c r="D32" s="63">
        <v>2500</v>
      </c>
      <c r="E32" s="7">
        <v>2500</v>
      </c>
      <c r="F32" s="98">
        <f t="shared" si="0"/>
        <v>1</v>
      </c>
    </row>
    <row r="33" spans="1:6" ht="15" customHeight="1">
      <c r="A33" s="20" t="s">
        <v>112</v>
      </c>
      <c r="B33" s="25" t="s">
        <v>165</v>
      </c>
      <c r="C33" s="53">
        <v>200</v>
      </c>
      <c r="D33" s="63">
        <v>277</v>
      </c>
      <c r="E33" s="7">
        <v>277</v>
      </c>
      <c r="F33" s="98">
        <f t="shared" si="0"/>
        <v>1</v>
      </c>
    </row>
    <row r="34" spans="1:6" ht="15" customHeight="1">
      <c r="A34" s="20" t="s">
        <v>111</v>
      </c>
      <c r="B34" s="25" t="s">
        <v>110</v>
      </c>
      <c r="C34" s="53">
        <v>600</v>
      </c>
      <c r="D34" s="63">
        <v>600</v>
      </c>
      <c r="E34" s="7">
        <v>600</v>
      </c>
      <c r="F34" s="98">
        <f t="shared" si="0"/>
        <v>1</v>
      </c>
    </row>
    <row r="35" spans="1:6" ht="15" customHeight="1">
      <c r="A35" s="8" t="s">
        <v>60</v>
      </c>
      <c r="B35" s="7" t="s">
        <v>109</v>
      </c>
      <c r="C35" s="52">
        <f>SUM(C36)</f>
        <v>97</v>
      </c>
      <c r="D35" s="63">
        <v>97</v>
      </c>
      <c r="E35" s="7">
        <v>97</v>
      </c>
      <c r="F35" s="98">
        <f t="shared" si="0"/>
        <v>1</v>
      </c>
    </row>
    <row r="36" spans="1:6" s="40" customFormat="1" ht="15" customHeight="1">
      <c r="A36" s="20" t="s">
        <v>108</v>
      </c>
      <c r="B36" s="25" t="s">
        <v>107</v>
      </c>
      <c r="C36" s="53">
        <v>97</v>
      </c>
      <c r="D36" s="90">
        <v>97</v>
      </c>
      <c r="E36" s="25">
        <v>97</v>
      </c>
      <c r="F36" s="98">
        <f t="shared" si="0"/>
        <v>1</v>
      </c>
    </row>
    <row r="37" spans="1:6" s="40" customFormat="1" ht="15" customHeight="1">
      <c r="A37" s="8" t="s">
        <v>54</v>
      </c>
      <c r="B37" s="7" t="s">
        <v>106</v>
      </c>
      <c r="C37" s="52">
        <f>C38+C39</f>
        <v>3</v>
      </c>
      <c r="D37" s="91">
        <v>10</v>
      </c>
      <c r="E37" s="25">
        <v>10</v>
      </c>
      <c r="F37" s="98">
        <f t="shared" si="0"/>
        <v>1</v>
      </c>
    </row>
    <row r="38" spans="1:6" s="40" customFormat="1" ht="15" customHeight="1">
      <c r="A38" s="8" t="s">
        <v>52</v>
      </c>
      <c r="B38" s="25" t="s">
        <v>105</v>
      </c>
      <c r="C38" s="53">
        <v>3</v>
      </c>
      <c r="D38" s="90">
        <v>2</v>
      </c>
      <c r="E38" s="25">
        <v>2</v>
      </c>
      <c r="F38" s="98">
        <f t="shared" si="0"/>
        <v>1</v>
      </c>
    </row>
    <row r="39" spans="1:6" s="40" customFormat="1" ht="15" customHeight="1">
      <c r="A39" s="8" t="s">
        <v>50</v>
      </c>
      <c r="B39" s="106" t="s">
        <v>175</v>
      </c>
      <c r="C39" s="53">
        <v>0</v>
      </c>
      <c r="D39" s="90">
        <v>8</v>
      </c>
      <c r="E39" s="25">
        <v>8</v>
      </c>
      <c r="F39" s="98">
        <f t="shared" si="0"/>
        <v>1</v>
      </c>
    </row>
    <row r="40" spans="1:6" ht="15" customHeight="1">
      <c r="A40" s="76" t="s">
        <v>46</v>
      </c>
      <c r="B40" s="7" t="s">
        <v>104</v>
      </c>
      <c r="C40" s="75">
        <v>0</v>
      </c>
      <c r="D40" s="7">
        <v>200</v>
      </c>
      <c r="E40" s="7">
        <v>200</v>
      </c>
      <c r="F40" s="103">
        <f t="shared" si="0"/>
        <v>1</v>
      </c>
    </row>
    <row r="41" spans="1:6" ht="15" customHeight="1">
      <c r="A41" s="76" t="s">
        <v>176</v>
      </c>
      <c r="B41" s="7" t="s">
        <v>179</v>
      </c>
      <c r="C41" s="75">
        <v>0</v>
      </c>
      <c r="D41" s="7">
        <v>116</v>
      </c>
      <c r="E41" s="7">
        <v>116</v>
      </c>
      <c r="F41" s="103">
        <f t="shared" si="0"/>
        <v>1</v>
      </c>
    </row>
    <row r="42" spans="1:6" ht="15" customHeight="1">
      <c r="A42" s="76" t="s">
        <v>177</v>
      </c>
      <c r="B42" s="7" t="s">
        <v>180</v>
      </c>
      <c r="C42" s="75">
        <v>0</v>
      </c>
      <c r="D42" s="7">
        <v>3</v>
      </c>
      <c r="E42" s="7">
        <v>3</v>
      </c>
      <c r="F42" s="103">
        <f t="shared" si="0"/>
        <v>1</v>
      </c>
    </row>
    <row r="43" spans="1:6" ht="15" customHeight="1" thickBot="1">
      <c r="A43" s="76" t="s">
        <v>178</v>
      </c>
      <c r="B43" s="11" t="s">
        <v>181</v>
      </c>
      <c r="C43" s="73">
        <v>0</v>
      </c>
      <c r="D43" s="11">
        <v>81</v>
      </c>
      <c r="E43" s="11">
        <v>81</v>
      </c>
      <c r="F43" s="100">
        <f t="shared" si="0"/>
        <v>1</v>
      </c>
    </row>
    <row r="44" spans="1:6" ht="15" customHeight="1" thickTop="1">
      <c r="A44" s="10" t="s">
        <v>103</v>
      </c>
      <c r="B44" s="9" t="s">
        <v>102</v>
      </c>
      <c r="C44" s="51">
        <f>C45+C50</f>
        <v>1174</v>
      </c>
      <c r="D44" s="51">
        <f>D45+D50+D54</f>
        <v>5846</v>
      </c>
      <c r="E44" s="51">
        <f>E45+E50+E54</f>
        <v>5846</v>
      </c>
      <c r="F44" s="98">
        <f t="shared" si="0"/>
        <v>1</v>
      </c>
    </row>
    <row r="45" spans="1:6" ht="15" customHeight="1">
      <c r="A45" s="8" t="s">
        <v>38</v>
      </c>
      <c r="B45" s="21" t="s">
        <v>101</v>
      </c>
      <c r="C45" s="52">
        <f>SUM(C46:C48)</f>
        <v>1074</v>
      </c>
      <c r="D45" s="52">
        <f>SUM(D46:D49)</f>
        <v>5138</v>
      </c>
      <c r="E45" s="52">
        <f>SUM(E46:E49)</f>
        <v>5137</v>
      </c>
      <c r="F45" s="98">
        <f t="shared" si="0"/>
        <v>0.99980537173997663</v>
      </c>
    </row>
    <row r="46" spans="1:6" ht="15" customHeight="1">
      <c r="A46" s="20" t="s">
        <v>36</v>
      </c>
      <c r="B46" s="19" t="s">
        <v>100</v>
      </c>
      <c r="C46" s="56">
        <v>702</v>
      </c>
      <c r="D46" s="63">
        <v>842</v>
      </c>
      <c r="E46" s="7">
        <v>842</v>
      </c>
      <c r="F46" s="98">
        <f t="shared" si="0"/>
        <v>1</v>
      </c>
    </row>
    <row r="47" spans="1:6" ht="15" customHeight="1">
      <c r="A47" s="20" t="s">
        <v>34</v>
      </c>
      <c r="B47" s="19" t="s">
        <v>157</v>
      </c>
      <c r="C47" s="56">
        <v>0</v>
      </c>
      <c r="D47" s="63">
        <v>2713</v>
      </c>
      <c r="E47" s="7">
        <v>2712</v>
      </c>
      <c r="F47" s="98">
        <f t="shared" si="0"/>
        <v>0.99963140434942865</v>
      </c>
    </row>
    <row r="48" spans="1:6" ht="15" customHeight="1">
      <c r="A48" s="20" t="s">
        <v>33</v>
      </c>
      <c r="B48" s="19" t="s">
        <v>99</v>
      </c>
      <c r="C48" s="56">
        <v>372</v>
      </c>
      <c r="D48" s="63">
        <v>0</v>
      </c>
      <c r="E48" s="7">
        <v>0</v>
      </c>
      <c r="F48" s="98">
        <v>0</v>
      </c>
    </row>
    <row r="49" spans="1:7" ht="15" customHeight="1">
      <c r="A49" s="20" t="s">
        <v>31</v>
      </c>
      <c r="B49" s="19" t="s">
        <v>182</v>
      </c>
      <c r="C49" s="56">
        <v>0</v>
      </c>
      <c r="D49" s="63">
        <v>1583</v>
      </c>
      <c r="E49" s="63">
        <v>1583</v>
      </c>
      <c r="F49" s="98">
        <f t="shared" si="0"/>
        <v>1</v>
      </c>
    </row>
    <row r="50" spans="1:7" ht="15" customHeight="1">
      <c r="A50" s="8" t="s">
        <v>25</v>
      </c>
      <c r="B50" s="21" t="s">
        <v>98</v>
      </c>
      <c r="C50" s="107">
        <v>100</v>
      </c>
      <c r="D50" s="108">
        <v>649</v>
      </c>
      <c r="E50" s="108">
        <f>E51+E52+E53</f>
        <v>649</v>
      </c>
      <c r="F50" s="109">
        <f t="shared" si="0"/>
        <v>1</v>
      </c>
    </row>
    <row r="51" spans="1:7" ht="15" customHeight="1">
      <c r="A51" s="79" t="s">
        <v>23</v>
      </c>
      <c r="B51" s="80" t="s">
        <v>97</v>
      </c>
      <c r="C51" s="81">
        <v>100</v>
      </c>
      <c r="D51" s="64">
        <v>100</v>
      </c>
      <c r="E51" s="7">
        <v>100</v>
      </c>
      <c r="F51" s="98">
        <f t="shared" si="0"/>
        <v>1</v>
      </c>
    </row>
    <row r="52" spans="1:7" ht="15" customHeight="1">
      <c r="A52" s="79" t="s">
        <v>21</v>
      </c>
      <c r="B52" s="80" t="s">
        <v>183</v>
      </c>
      <c r="C52" s="81">
        <v>0</v>
      </c>
      <c r="D52" s="64">
        <v>500</v>
      </c>
      <c r="E52" s="7">
        <v>500</v>
      </c>
      <c r="F52" s="98">
        <f t="shared" si="0"/>
        <v>1</v>
      </c>
    </row>
    <row r="53" spans="1:7" ht="15" customHeight="1">
      <c r="A53" s="79" t="s">
        <v>19</v>
      </c>
      <c r="B53" s="80" t="s">
        <v>162</v>
      </c>
      <c r="C53" s="81">
        <v>0</v>
      </c>
      <c r="D53" s="64">
        <v>49</v>
      </c>
      <c r="E53" s="7">
        <v>49</v>
      </c>
      <c r="F53" s="98">
        <f t="shared" si="0"/>
        <v>1</v>
      </c>
    </row>
    <row r="54" spans="1:7" ht="15" customHeight="1">
      <c r="A54" s="76" t="s">
        <v>158</v>
      </c>
      <c r="B54" s="82" t="s">
        <v>159</v>
      </c>
      <c r="C54" s="83">
        <v>0</v>
      </c>
      <c r="D54" s="63">
        <v>59</v>
      </c>
      <c r="E54" s="7">
        <v>60</v>
      </c>
      <c r="F54" s="98">
        <f t="shared" si="0"/>
        <v>1.0169491525423728</v>
      </c>
    </row>
    <row r="55" spans="1:7" ht="15" customHeight="1">
      <c r="A55" s="76" t="s">
        <v>160</v>
      </c>
      <c r="B55" s="82" t="s">
        <v>161</v>
      </c>
      <c r="C55" s="83">
        <v>0</v>
      </c>
      <c r="D55" s="63">
        <v>59</v>
      </c>
      <c r="E55" s="7">
        <v>60</v>
      </c>
      <c r="F55" s="98">
        <f t="shared" si="0"/>
        <v>1.0169491525423728</v>
      </c>
    </row>
    <row r="56" spans="1:7" ht="15" customHeight="1">
      <c r="A56" s="84" t="s">
        <v>96</v>
      </c>
      <c r="B56" s="85" t="s">
        <v>95</v>
      </c>
      <c r="C56" s="86">
        <v>0</v>
      </c>
      <c r="D56" s="63">
        <v>0</v>
      </c>
      <c r="E56" s="7">
        <v>0</v>
      </c>
      <c r="F56" s="98">
        <v>0</v>
      </c>
    </row>
    <row r="57" spans="1:7" ht="15" customHeight="1" thickBot="1">
      <c r="A57" s="16" t="s">
        <v>94</v>
      </c>
      <c r="B57" s="15" t="s">
        <v>93</v>
      </c>
      <c r="C57" s="59">
        <v>0</v>
      </c>
      <c r="D57" s="92">
        <v>0</v>
      </c>
      <c r="E57" s="11">
        <v>0</v>
      </c>
      <c r="F57" s="100">
        <v>0</v>
      </c>
    </row>
    <row r="58" spans="1:7" ht="15" customHeight="1" thickTop="1">
      <c r="A58" s="14" t="s">
        <v>92</v>
      </c>
      <c r="B58" s="13" t="s">
        <v>91</v>
      </c>
      <c r="C58" s="60">
        <f>SUM(C59)</f>
        <v>2297</v>
      </c>
      <c r="D58" s="93">
        <v>2297</v>
      </c>
      <c r="E58" s="93">
        <v>2297</v>
      </c>
      <c r="F58" s="98">
        <f t="shared" si="0"/>
        <v>1</v>
      </c>
    </row>
    <row r="59" spans="1:7" ht="15" customHeight="1" thickBot="1">
      <c r="A59" s="12" t="s">
        <v>90</v>
      </c>
      <c r="B59" s="11" t="s">
        <v>89</v>
      </c>
      <c r="C59" s="61">
        <v>2297</v>
      </c>
      <c r="D59" s="89">
        <v>2297</v>
      </c>
      <c r="E59" s="89">
        <v>2297</v>
      </c>
      <c r="F59" s="100">
        <f t="shared" si="0"/>
        <v>1</v>
      </c>
    </row>
    <row r="60" spans="1:7" ht="15" customHeight="1" thickTop="1" thickBot="1">
      <c r="A60" s="10" t="s">
        <v>88</v>
      </c>
      <c r="B60" s="9" t="s">
        <v>87</v>
      </c>
      <c r="C60" s="62">
        <v>0</v>
      </c>
      <c r="D60" s="93">
        <v>461</v>
      </c>
      <c r="E60" s="95">
        <v>461</v>
      </c>
      <c r="F60" s="100">
        <f t="shared" si="0"/>
        <v>1</v>
      </c>
      <c r="G60" t="s">
        <v>164</v>
      </c>
    </row>
    <row r="61" spans="1:7" ht="15" customHeight="1" thickTop="1">
      <c r="A61" s="8" t="s">
        <v>9</v>
      </c>
      <c r="B61" s="7" t="s">
        <v>86</v>
      </c>
      <c r="C61" s="63">
        <v>0</v>
      </c>
      <c r="D61" s="63">
        <v>0</v>
      </c>
      <c r="E61" s="7">
        <v>0</v>
      </c>
      <c r="F61" s="98">
        <v>0</v>
      </c>
    </row>
    <row r="62" spans="1:7" ht="15" customHeight="1">
      <c r="A62" s="8" t="s">
        <v>7</v>
      </c>
      <c r="B62" s="7" t="s">
        <v>85</v>
      </c>
      <c r="C62" s="63">
        <v>0</v>
      </c>
      <c r="D62" s="63">
        <v>0</v>
      </c>
      <c r="E62" s="7">
        <v>0</v>
      </c>
      <c r="F62" s="98">
        <v>0</v>
      </c>
    </row>
    <row r="63" spans="1:7" ht="15" customHeight="1">
      <c r="A63" s="8" t="s">
        <v>5</v>
      </c>
      <c r="B63" s="7" t="s">
        <v>84</v>
      </c>
      <c r="C63" s="63">
        <v>0</v>
      </c>
      <c r="D63" s="63">
        <v>0</v>
      </c>
      <c r="E63" s="7">
        <v>0</v>
      </c>
      <c r="F63" s="98">
        <v>0</v>
      </c>
    </row>
    <row r="64" spans="1:7" ht="15" customHeight="1" thickBot="1">
      <c r="A64" s="6" t="s">
        <v>3</v>
      </c>
      <c r="B64" s="5" t="s">
        <v>83</v>
      </c>
      <c r="C64" s="64">
        <v>0</v>
      </c>
      <c r="D64" s="63">
        <v>461</v>
      </c>
      <c r="E64" s="11">
        <v>461</v>
      </c>
      <c r="F64" s="98">
        <v>1</v>
      </c>
    </row>
    <row r="65" spans="1:6" ht="15" customHeight="1" thickTop="1" thickBot="1">
      <c r="A65" s="4" t="s">
        <v>82</v>
      </c>
      <c r="B65" s="3"/>
      <c r="C65" s="58">
        <f>C9+C14+C24+C44+C56+C57+C58+C60</f>
        <v>15880</v>
      </c>
      <c r="D65" s="58">
        <f>D9+D14+D24+D44+D56+D57+D58+D60</f>
        <v>22925</v>
      </c>
      <c r="E65" s="58">
        <f>E9+E14+E24+E44+E56+E57+E58+E60</f>
        <v>22437</v>
      </c>
      <c r="F65" s="98">
        <f t="shared" si="0"/>
        <v>0.97871319520174482</v>
      </c>
    </row>
    <row r="66" spans="1:6" ht="15" customHeight="1" thickTop="1" thickBot="1">
      <c r="A66" s="2" t="s">
        <v>81</v>
      </c>
      <c r="B66" s="1"/>
      <c r="C66" s="65">
        <v>0</v>
      </c>
      <c r="D66" s="94">
        <v>0</v>
      </c>
      <c r="E66" s="3">
        <v>0</v>
      </c>
      <c r="F66" s="3"/>
    </row>
    <row r="67" spans="1:6" ht="13.5" thickTop="1">
      <c r="D67" s="74"/>
    </row>
    <row r="68" spans="1:6">
      <c r="D68" s="74"/>
    </row>
    <row r="69" spans="1:6">
      <c r="A69" s="37"/>
      <c r="B69" s="37"/>
      <c r="C69" s="36" t="s">
        <v>80</v>
      </c>
    </row>
    <row r="70" spans="1:6" ht="12.75" customHeight="1">
      <c r="A70" s="37"/>
      <c r="B70" s="37"/>
      <c r="C70" s="36"/>
    </row>
    <row r="71" spans="1:6" ht="15" customHeight="1">
      <c r="A71" s="110" t="s">
        <v>170</v>
      </c>
      <c r="B71" s="110"/>
      <c r="C71" s="110"/>
    </row>
    <row r="72" spans="1:6" ht="38.25" customHeight="1">
      <c r="A72" s="111" t="s">
        <v>168</v>
      </c>
      <c r="B72" s="112"/>
      <c r="C72" s="112"/>
    </row>
    <row r="73" spans="1:6" ht="12.75" customHeight="1">
      <c r="A73" s="39"/>
      <c r="B73" s="38"/>
      <c r="C73" s="38"/>
    </row>
    <row r="74" spans="1:6" ht="12.75" customHeight="1" thickBot="1">
      <c r="A74" s="37"/>
      <c r="B74" s="105" t="s">
        <v>169</v>
      </c>
      <c r="C74" s="36" t="s">
        <v>79</v>
      </c>
      <c r="D74" s="72"/>
      <c r="E74" s="72"/>
      <c r="F74" s="72"/>
    </row>
    <row r="75" spans="1:6" ht="39.75" thickTop="1" thickBot="1">
      <c r="A75" s="35" t="s">
        <v>78</v>
      </c>
      <c r="B75" s="34" t="s">
        <v>77</v>
      </c>
      <c r="C75" s="49" t="s">
        <v>76</v>
      </c>
      <c r="D75" s="97" t="s">
        <v>151</v>
      </c>
      <c r="E75" s="96" t="s">
        <v>172</v>
      </c>
      <c r="F75" s="96" t="s">
        <v>163</v>
      </c>
    </row>
    <row r="76" spans="1:6" ht="15" customHeight="1" thickTop="1" thickBot="1">
      <c r="A76" s="30" t="s">
        <v>75</v>
      </c>
      <c r="B76" s="33"/>
      <c r="C76" s="50"/>
      <c r="D76" s="94"/>
      <c r="E76" s="3"/>
      <c r="F76" s="3"/>
    </row>
    <row r="77" spans="1:6" ht="15" customHeight="1" thickTop="1" thickBot="1">
      <c r="A77" s="32" t="s">
        <v>74</v>
      </c>
      <c r="B77" s="31" t="s">
        <v>73</v>
      </c>
      <c r="C77" s="66">
        <v>3994</v>
      </c>
      <c r="D77" s="94">
        <v>7275</v>
      </c>
      <c r="E77" s="3">
        <v>6683</v>
      </c>
      <c r="F77" s="101">
        <f>E77/D77</f>
        <v>0.91862542955326465</v>
      </c>
    </row>
    <row r="78" spans="1:6" ht="15" customHeight="1" thickTop="1" thickBot="1">
      <c r="A78" s="30" t="s">
        <v>72</v>
      </c>
      <c r="B78" s="29" t="s">
        <v>71</v>
      </c>
      <c r="C78" s="67">
        <v>1001</v>
      </c>
      <c r="D78" s="94">
        <v>1662</v>
      </c>
      <c r="E78" s="3">
        <v>1359</v>
      </c>
      <c r="F78" s="101">
        <f t="shared" ref="F78:F116" si="1">E78/D78</f>
        <v>0.81768953068592054</v>
      </c>
    </row>
    <row r="79" spans="1:6" ht="15" customHeight="1" thickTop="1" thickBot="1">
      <c r="A79" s="4" t="s">
        <v>70</v>
      </c>
      <c r="B79" s="28" t="s">
        <v>69</v>
      </c>
      <c r="C79" s="67">
        <v>3650</v>
      </c>
      <c r="D79" s="92">
        <v>5942</v>
      </c>
      <c r="E79" s="1">
        <v>5865</v>
      </c>
      <c r="F79" s="101">
        <f t="shared" si="1"/>
        <v>0.98704140020195219</v>
      </c>
    </row>
    <row r="80" spans="1:6" ht="15" customHeight="1" thickTop="1">
      <c r="A80" s="27" t="s">
        <v>68</v>
      </c>
      <c r="B80" s="26" t="s">
        <v>67</v>
      </c>
      <c r="C80" s="51">
        <f>C81+C82+C83+C84+C87+C91</f>
        <v>965</v>
      </c>
      <c r="D80" s="51">
        <f>D81+D82+D83+D84+D87+D91</f>
        <v>1024</v>
      </c>
      <c r="E80" s="51">
        <f>E81+E82+E83+E84+E87+E91</f>
        <v>744</v>
      </c>
      <c r="F80" s="98">
        <f t="shared" si="1"/>
        <v>0.7265625</v>
      </c>
    </row>
    <row r="81" spans="1:6" ht="15" customHeight="1">
      <c r="A81" s="8" t="s">
        <v>66</v>
      </c>
      <c r="B81" s="7" t="s">
        <v>65</v>
      </c>
      <c r="C81" s="52">
        <v>0</v>
      </c>
      <c r="D81" s="63">
        <v>0</v>
      </c>
      <c r="E81" s="7">
        <v>0</v>
      </c>
      <c r="F81" s="103">
        <v>0</v>
      </c>
    </row>
    <row r="82" spans="1:6" ht="15" customHeight="1">
      <c r="A82" s="8" t="s">
        <v>64</v>
      </c>
      <c r="B82" s="7" t="s">
        <v>63</v>
      </c>
      <c r="C82" s="52">
        <v>100</v>
      </c>
      <c r="D82" s="63">
        <v>276</v>
      </c>
      <c r="E82" s="7">
        <v>191</v>
      </c>
      <c r="F82" s="103">
        <f t="shared" si="1"/>
        <v>0.69202898550724634</v>
      </c>
    </row>
    <row r="83" spans="1:6" ht="15" customHeight="1">
      <c r="A83" s="8" t="s">
        <v>62</v>
      </c>
      <c r="B83" s="7" t="s">
        <v>61</v>
      </c>
      <c r="C83" s="52">
        <v>100</v>
      </c>
      <c r="D83" s="63">
        <v>111</v>
      </c>
      <c r="E83" s="7">
        <v>91</v>
      </c>
      <c r="F83" s="103">
        <f t="shared" si="1"/>
        <v>0.81981981981981977</v>
      </c>
    </row>
    <row r="84" spans="1:6" ht="15" customHeight="1">
      <c r="A84" s="8" t="s">
        <v>60</v>
      </c>
      <c r="B84" s="7" t="s">
        <v>59</v>
      </c>
      <c r="C84" s="52">
        <f>SUM(C85:C86)</f>
        <v>170</v>
      </c>
      <c r="D84" s="52">
        <f>SUM(D85:D86)</f>
        <v>170</v>
      </c>
      <c r="E84" s="52">
        <f>SUM(E85:E86)</f>
        <v>60</v>
      </c>
      <c r="F84" s="103">
        <f t="shared" si="1"/>
        <v>0.35294117647058826</v>
      </c>
    </row>
    <row r="85" spans="1:6" ht="15" customHeight="1">
      <c r="A85" s="20" t="s">
        <v>58</v>
      </c>
      <c r="B85" s="25" t="s">
        <v>57</v>
      </c>
      <c r="C85" s="53">
        <v>80</v>
      </c>
      <c r="D85" s="63">
        <v>80</v>
      </c>
      <c r="E85" s="7">
        <v>30</v>
      </c>
      <c r="F85" s="103">
        <f t="shared" si="1"/>
        <v>0.375</v>
      </c>
    </row>
    <row r="86" spans="1:6" ht="15" customHeight="1">
      <c r="A86" s="20" t="s">
        <v>56</v>
      </c>
      <c r="B86" s="25" t="s">
        <v>55</v>
      </c>
      <c r="C86" s="53">
        <v>90</v>
      </c>
      <c r="D86" s="63">
        <v>90</v>
      </c>
      <c r="E86" s="7">
        <v>30</v>
      </c>
      <c r="F86" s="103">
        <f t="shared" si="1"/>
        <v>0.33333333333333331</v>
      </c>
    </row>
    <row r="87" spans="1:6" ht="15" customHeight="1">
      <c r="A87" s="8" t="s">
        <v>54</v>
      </c>
      <c r="B87" s="7" t="s">
        <v>53</v>
      </c>
      <c r="C87" s="52">
        <f>SUM(C88:C90)</f>
        <v>265</v>
      </c>
      <c r="D87" s="52">
        <f>SUM(D88:D90)</f>
        <v>171</v>
      </c>
      <c r="E87" s="52">
        <f>SUM(E88:E90)</f>
        <v>107</v>
      </c>
      <c r="F87" s="103">
        <f t="shared" si="1"/>
        <v>0.6257309941520468</v>
      </c>
    </row>
    <row r="88" spans="1:6" ht="15" customHeight="1">
      <c r="A88" s="20" t="s">
        <v>52</v>
      </c>
      <c r="B88" s="25" t="s">
        <v>51</v>
      </c>
      <c r="C88" s="53">
        <v>120</v>
      </c>
      <c r="D88" s="63">
        <v>120</v>
      </c>
      <c r="E88" s="7">
        <v>107</v>
      </c>
      <c r="F88" s="103">
        <f t="shared" si="1"/>
        <v>0.89166666666666672</v>
      </c>
    </row>
    <row r="89" spans="1:6" ht="15" customHeight="1">
      <c r="A89" s="20" t="s">
        <v>50</v>
      </c>
      <c r="B89" s="25" t="s">
        <v>49</v>
      </c>
      <c r="C89" s="53">
        <v>15</v>
      </c>
      <c r="D89" s="63">
        <v>15</v>
      </c>
      <c r="E89" s="7">
        <v>0</v>
      </c>
      <c r="F89" s="103">
        <f t="shared" si="1"/>
        <v>0</v>
      </c>
    </row>
    <row r="90" spans="1:6" ht="15" customHeight="1">
      <c r="A90" s="20" t="s">
        <v>48</v>
      </c>
      <c r="B90" s="25" t="s">
        <v>47</v>
      </c>
      <c r="C90" s="53">
        <v>130</v>
      </c>
      <c r="D90" s="63">
        <v>36</v>
      </c>
      <c r="E90" s="7">
        <v>0</v>
      </c>
      <c r="F90" s="103">
        <f t="shared" si="1"/>
        <v>0</v>
      </c>
    </row>
    <row r="91" spans="1:6" ht="15" customHeight="1">
      <c r="A91" s="8" t="s">
        <v>46</v>
      </c>
      <c r="B91" s="7" t="s">
        <v>45</v>
      </c>
      <c r="C91" s="52">
        <f>SUM(C92:C93)</f>
        <v>330</v>
      </c>
      <c r="D91" s="52">
        <f>SUM(D92:D93)</f>
        <v>296</v>
      </c>
      <c r="E91" s="52">
        <f>SUM(E92:E93)</f>
        <v>295</v>
      </c>
      <c r="F91" s="103">
        <f t="shared" si="1"/>
        <v>0.9966216216216216</v>
      </c>
    </row>
    <row r="92" spans="1:6" ht="15" customHeight="1">
      <c r="A92" s="20" t="s">
        <v>44</v>
      </c>
      <c r="B92" s="25" t="s">
        <v>43</v>
      </c>
      <c r="C92" s="68">
        <v>80</v>
      </c>
      <c r="D92" s="63">
        <v>96</v>
      </c>
      <c r="E92" s="7">
        <v>96</v>
      </c>
      <c r="F92" s="103">
        <f t="shared" si="1"/>
        <v>1</v>
      </c>
    </row>
    <row r="93" spans="1:6" ht="15" customHeight="1" thickBot="1">
      <c r="A93" s="24" t="s">
        <v>42</v>
      </c>
      <c r="B93" s="23" t="s">
        <v>41</v>
      </c>
      <c r="C93" s="69">
        <v>250</v>
      </c>
      <c r="D93" s="89">
        <v>200</v>
      </c>
      <c r="E93" s="11">
        <v>199</v>
      </c>
      <c r="F93" s="100">
        <f t="shared" si="1"/>
        <v>0.995</v>
      </c>
    </row>
    <row r="94" spans="1:6" ht="15" customHeight="1" thickTop="1">
      <c r="A94" s="14" t="s">
        <v>40</v>
      </c>
      <c r="B94" s="13" t="s">
        <v>39</v>
      </c>
      <c r="C94" s="55">
        <f>C95+C103</f>
        <v>979</v>
      </c>
      <c r="D94" s="55">
        <f>D95+D103</f>
        <v>1336</v>
      </c>
      <c r="E94" s="55">
        <f>E95+E103</f>
        <v>1290</v>
      </c>
      <c r="F94" s="98">
        <f t="shared" si="1"/>
        <v>0.96556886227544914</v>
      </c>
    </row>
    <row r="95" spans="1:6" ht="15" customHeight="1">
      <c r="A95" s="8" t="s">
        <v>38</v>
      </c>
      <c r="B95" s="21" t="s">
        <v>37</v>
      </c>
      <c r="C95" s="52">
        <f>SUM(C96:C102)</f>
        <v>831</v>
      </c>
      <c r="D95" s="52">
        <f>SUM(D96:D102)</f>
        <v>1188</v>
      </c>
      <c r="E95" s="52">
        <f>SUM(E96:E102)</f>
        <v>1182</v>
      </c>
      <c r="F95" s="103">
        <f t="shared" si="1"/>
        <v>0.99494949494949492</v>
      </c>
    </row>
    <row r="96" spans="1:6" ht="15" customHeight="1">
      <c r="A96" s="20" t="s">
        <v>36</v>
      </c>
      <c r="B96" s="22" t="s">
        <v>35</v>
      </c>
      <c r="C96" s="53">
        <v>354</v>
      </c>
      <c r="D96" s="63">
        <v>248</v>
      </c>
      <c r="E96" s="7">
        <v>248</v>
      </c>
      <c r="F96" s="103">
        <f t="shared" si="1"/>
        <v>1</v>
      </c>
    </row>
    <row r="97" spans="1:6" ht="15" customHeight="1">
      <c r="A97" s="20" t="s">
        <v>34</v>
      </c>
      <c r="B97" s="22" t="s">
        <v>166</v>
      </c>
      <c r="C97" s="53">
        <v>340</v>
      </c>
      <c r="D97" s="63">
        <v>318</v>
      </c>
      <c r="E97" s="7">
        <v>318</v>
      </c>
      <c r="F97" s="103">
        <f t="shared" si="1"/>
        <v>1</v>
      </c>
    </row>
    <row r="98" spans="1:6" ht="15" customHeight="1">
      <c r="A98" s="20" t="s">
        <v>33</v>
      </c>
      <c r="B98" s="22" t="s">
        <v>32</v>
      </c>
      <c r="C98" s="53">
        <v>70</v>
      </c>
      <c r="D98" s="63">
        <v>49</v>
      </c>
      <c r="E98" s="7">
        <v>49</v>
      </c>
      <c r="F98" s="103">
        <f t="shared" si="1"/>
        <v>1</v>
      </c>
    </row>
    <row r="99" spans="1:6" ht="15" customHeight="1">
      <c r="A99" s="20" t="s">
        <v>31</v>
      </c>
      <c r="B99" s="22" t="s">
        <v>30</v>
      </c>
      <c r="C99" s="53">
        <v>30</v>
      </c>
      <c r="D99" s="63">
        <v>30</v>
      </c>
      <c r="E99" s="7">
        <v>24</v>
      </c>
      <c r="F99" s="103">
        <f t="shared" si="1"/>
        <v>0.8</v>
      </c>
    </row>
    <row r="100" spans="1:6" ht="27" customHeight="1">
      <c r="A100" s="20" t="s">
        <v>29</v>
      </c>
      <c r="B100" s="22" t="s">
        <v>28</v>
      </c>
      <c r="C100" s="53">
        <v>26</v>
      </c>
      <c r="D100" s="63">
        <v>32</v>
      </c>
      <c r="E100" s="7">
        <v>32</v>
      </c>
      <c r="F100" s="103">
        <f t="shared" si="1"/>
        <v>1</v>
      </c>
    </row>
    <row r="101" spans="1:6" ht="25.5" customHeight="1">
      <c r="A101" s="20" t="s">
        <v>27</v>
      </c>
      <c r="B101" s="19" t="s">
        <v>26</v>
      </c>
      <c r="C101" s="56">
        <v>11</v>
      </c>
      <c r="D101" s="63">
        <v>11</v>
      </c>
      <c r="E101" s="7">
        <v>11</v>
      </c>
      <c r="F101" s="103">
        <f t="shared" si="1"/>
        <v>1</v>
      </c>
    </row>
    <row r="102" spans="1:6" ht="25.5" customHeight="1">
      <c r="A102" s="20" t="s">
        <v>184</v>
      </c>
      <c r="B102" s="19" t="s">
        <v>185</v>
      </c>
      <c r="C102" s="56">
        <v>0</v>
      </c>
      <c r="D102" s="63">
        <v>500</v>
      </c>
      <c r="E102" s="63">
        <v>500</v>
      </c>
      <c r="F102" s="103">
        <f t="shared" si="1"/>
        <v>1</v>
      </c>
    </row>
    <row r="103" spans="1:6" ht="15" customHeight="1">
      <c r="A103" s="8" t="s">
        <v>25</v>
      </c>
      <c r="B103" s="21" t="s">
        <v>24</v>
      </c>
      <c r="C103" s="57">
        <f>SUM(C104:C106)</f>
        <v>148</v>
      </c>
      <c r="D103" s="57">
        <f>SUM(D104:D106)</f>
        <v>148</v>
      </c>
      <c r="E103" s="57">
        <f>SUM(E104:E106)</f>
        <v>108</v>
      </c>
      <c r="F103" s="103">
        <f t="shared" si="1"/>
        <v>0.72972972972972971</v>
      </c>
    </row>
    <row r="104" spans="1:6" ht="15" customHeight="1">
      <c r="A104" s="20" t="s">
        <v>23</v>
      </c>
      <c r="B104" s="19" t="s">
        <v>22</v>
      </c>
      <c r="C104" s="56">
        <v>20</v>
      </c>
      <c r="D104" s="63">
        <v>20</v>
      </c>
      <c r="E104" s="7">
        <v>0</v>
      </c>
      <c r="F104" s="103">
        <f t="shared" si="1"/>
        <v>0</v>
      </c>
    </row>
    <row r="105" spans="1:6" ht="15" customHeight="1">
      <c r="A105" s="20" t="s">
        <v>21</v>
      </c>
      <c r="B105" s="19" t="s">
        <v>20</v>
      </c>
      <c r="C105" s="56">
        <v>108</v>
      </c>
      <c r="D105" s="63">
        <v>108</v>
      </c>
      <c r="E105" s="7">
        <v>108</v>
      </c>
      <c r="F105" s="103">
        <f t="shared" si="1"/>
        <v>1</v>
      </c>
    </row>
    <row r="106" spans="1:6" ht="15" customHeight="1" thickBot="1">
      <c r="A106" s="18" t="s">
        <v>19</v>
      </c>
      <c r="B106" s="17" t="s">
        <v>18</v>
      </c>
      <c r="C106" s="70">
        <v>20</v>
      </c>
      <c r="D106" s="89">
        <v>20</v>
      </c>
      <c r="E106" s="11">
        <v>0</v>
      </c>
      <c r="F106" s="102">
        <f t="shared" si="1"/>
        <v>0</v>
      </c>
    </row>
    <row r="107" spans="1:6" ht="15" customHeight="1" thickTop="1" thickBot="1">
      <c r="A107" s="16" t="s">
        <v>17</v>
      </c>
      <c r="B107" s="15" t="s">
        <v>16</v>
      </c>
      <c r="C107" s="59">
        <v>0</v>
      </c>
      <c r="D107" s="93">
        <v>0</v>
      </c>
      <c r="E107" s="3">
        <v>0</v>
      </c>
      <c r="F107" s="101">
        <v>0</v>
      </c>
    </row>
    <row r="108" spans="1:6" ht="15" customHeight="1" thickTop="1" thickBot="1">
      <c r="A108" s="14" t="s">
        <v>15</v>
      </c>
      <c r="B108" s="13" t="s">
        <v>14</v>
      </c>
      <c r="C108" s="60">
        <v>5291</v>
      </c>
      <c r="D108" s="60">
        <v>1633</v>
      </c>
      <c r="E108" s="95">
        <v>0</v>
      </c>
      <c r="F108" s="102">
        <f t="shared" si="1"/>
        <v>0</v>
      </c>
    </row>
    <row r="109" spans="1:6" ht="15" customHeight="1" thickTop="1" thickBot="1">
      <c r="A109" s="12" t="s">
        <v>13</v>
      </c>
      <c r="B109" s="11" t="s">
        <v>12</v>
      </c>
      <c r="C109" s="61">
        <v>5291</v>
      </c>
      <c r="D109" s="89">
        <v>1633</v>
      </c>
      <c r="E109" s="11">
        <v>0</v>
      </c>
      <c r="F109" s="104">
        <f t="shared" si="1"/>
        <v>0</v>
      </c>
    </row>
    <row r="110" spans="1:6" ht="15" customHeight="1" thickTop="1">
      <c r="A110" s="10" t="s">
        <v>11</v>
      </c>
      <c r="B110" s="9" t="s">
        <v>10</v>
      </c>
      <c r="C110" s="62">
        <v>0</v>
      </c>
      <c r="D110" s="93">
        <v>461</v>
      </c>
      <c r="E110" s="95">
        <v>0</v>
      </c>
      <c r="F110" s="103">
        <v>0</v>
      </c>
    </row>
    <row r="111" spans="1:6" ht="15" customHeight="1">
      <c r="A111" s="8" t="s">
        <v>9</v>
      </c>
      <c r="B111" s="7" t="s">
        <v>8</v>
      </c>
      <c r="C111" s="63">
        <v>0</v>
      </c>
      <c r="D111" s="63">
        <v>0</v>
      </c>
      <c r="E111" s="7">
        <v>0</v>
      </c>
      <c r="F111" s="103">
        <v>0</v>
      </c>
    </row>
    <row r="112" spans="1:6" ht="15" customHeight="1">
      <c r="A112" s="8" t="s">
        <v>7</v>
      </c>
      <c r="B112" s="7" t="s">
        <v>6</v>
      </c>
      <c r="C112" s="63">
        <v>0</v>
      </c>
      <c r="D112" s="63">
        <v>0</v>
      </c>
      <c r="E112" s="7">
        <v>0</v>
      </c>
      <c r="F112" s="103">
        <v>0</v>
      </c>
    </row>
    <row r="113" spans="1:6" ht="15" customHeight="1">
      <c r="A113" s="8" t="s">
        <v>5</v>
      </c>
      <c r="B113" s="7" t="s">
        <v>4</v>
      </c>
      <c r="C113" s="63">
        <v>0</v>
      </c>
      <c r="D113" s="63">
        <v>0</v>
      </c>
      <c r="E113" s="7">
        <v>0</v>
      </c>
      <c r="F113" s="103">
        <v>0</v>
      </c>
    </row>
    <row r="114" spans="1:6" ht="15" customHeight="1" thickBot="1">
      <c r="A114" s="6" t="s">
        <v>3</v>
      </c>
      <c r="B114" s="5" t="s">
        <v>2</v>
      </c>
      <c r="C114" s="64">
        <v>0</v>
      </c>
      <c r="D114" s="63">
        <v>461</v>
      </c>
      <c r="E114" s="11">
        <v>461</v>
      </c>
      <c r="F114" s="103">
        <v>0</v>
      </c>
    </row>
    <row r="115" spans="1:6" ht="15" customHeight="1" thickTop="1" thickBot="1">
      <c r="A115" s="4" t="s">
        <v>1</v>
      </c>
      <c r="B115" s="3"/>
      <c r="C115" s="58">
        <f>C77+C78+C79+C80+C94+C107+C108+C110</f>
        <v>15880</v>
      </c>
      <c r="D115" s="58">
        <f>D77+D78+D79+D80+D94+D107+D108+D110</f>
        <v>19333</v>
      </c>
      <c r="E115" s="58">
        <f>E77+E78+E79+E80+E94+E107+E108+E110</f>
        <v>15941</v>
      </c>
      <c r="F115" s="102">
        <f t="shared" si="1"/>
        <v>0.82454869911550199</v>
      </c>
    </row>
    <row r="116" spans="1:6" ht="15" customHeight="1" thickTop="1" thickBot="1">
      <c r="A116" s="2" t="s">
        <v>0</v>
      </c>
      <c r="B116" s="1"/>
      <c r="C116" s="71">
        <v>0</v>
      </c>
      <c r="D116" s="94">
        <v>3592</v>
      </c>
      <c r="E116" s="3">
        <v>6496</v>
      </c>
      <c r="F116" s="101">
        <f t="shared" si="1"/>
        <v>1.8084632516703787</v>
      </c>
    </row>
    <row r="117" spans="1:6" ht="13.5" thickTop="1"/>
  </sheetData>
  <mergeCells count="4">
    <mergeCell ref="A71:C71"/>
    <mergeCell ref="A72:C72"/>
    <mergeCell ref="A3:C3"/>
    <mergeCell ref="A4:C4"/>
  </mergeCells>
  <phoneticPr fontId="0" type="noConversion"/>
  <printOptions horizontalCentered="1"/>
  <pageMargins left="0.5" right="0.6" top="0.43" bottom="0.19685039370078741" header="0.37" footer="0.23622047244094491"/>
  <pageSetup paperSize="9" orientation="portrait" horizontalDpi="300" verticalDpi="300" r:id="rId1"/>
  <headerFooter alignWithMargins="0">
    <oddFooter>&amp;R&amp;"Arial Narrow,Normál"&amp;P.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Tulajdonos</cp:lastModifiedBy>
  <cp:lastPrinted>2014-09-08T06:35:21Z</cp:lastPrinted>
  <dcterms:created xsi:type="dcterms:W3CDTF">2014-06-13T09:19:10Z</dcterms:created>
  <dcterms:modified xsi:type="dcterms:W3CDTF">2015-03-10T09:03:55Z</dcterms:modified>
</cp:coreProperties>
</file>