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7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6.xml" ContentType="application/vnd.openxmlformats-officedocument.spreadsheetml.worksheet+xml"/>
  <Override PartName="/xl/worksheets/sheet15.xml" ContentType="application/vnd.openxmlformats-officedocument.spreadsheetml.worksheet+xml"/>
  <Override PartName="/xl/worksheets/sheet5.xml" ContentType="application/vnd.openxmlformats-officedocument.spreadsheetml.worksheet+xml"/>
  <Override PartName="/xl/worksheets/sheet14.xml" ContentType="application/vnd.openxmlformats-officedocument.spreadsheetml.worksheet+xml"/>
  <Override PartName="/xl/worksheets/sheet4.xml" ContentType="application/vnd.openxmlformats-officedocument.spreadsheetml.worksheet+xml"/>
  <Override PartName="/xl/worksheets/sheet13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3" firstSheet="0" activeTab="7"/>
  </bookViews>
  <sheets>
    <sheet name="1.1.összevont mérleg" sheetId="1" state="visible" r:id="rId2"/>
    <sheet name="1.2.kötelező" sheetId="2" state="visible" r:id="rId3"/>
    <sheet name="1.3.önként" sheetId="3" state="visible" r:id="rId4"/>
    <sheet name="1.4.állami" sheetId="4" state="visible" r:id="rId5"/>
    <sheet name="2.1.működési mérleg  " sheetId="5" state="visible" r:id="rId6"/>
    <sheet name="2.2.felhalmozási mérleg  " sheetId="6" state="visible" r:id="rId7"/>
    <sheet name="3.akü  " sheetId="7" state="visible" r:id="rId8"/>
    <sheet name="4.saját bevételek" sheetId="8" state="visible" r:id="rId9"/>
    <sheet name="5.fejlesztési célok" sheetId="9" state="visible" r:id="rId10"/>
    <sheet name="6.beruházás" sheetId="10" state="visible" r:id="rId11"/>
    <sheet name="7.felújítás" sheetId="11" state="visible" r:id="rId12"/>
    <sheet name="8. EU-s projekt" sheetId="12" state="visible" r:id="rId13"/>
    <sheet name="9.1. önkormányzat" sheetId="13" state="visible" r:id="rId14"/>
    <sheet name="9.1.1. önk. kötelező" sheetId="14" state="visible" r:id="rId15"/>
    <sheet name="9.1.2. önk. önként" sheetId="15" state="visible" r:id="rId16"/>
    <sheet name="9.1.3. önk. állami" sheetId="16" state="visible" r:id="rId17"/>
    <sheet name="9.2. közös hivatal" sheetId="17" state="visible" r:id="rId18"/>
    <sheet name="9.3. óvoda" sheetId="18" state="visible" r:id="rId19"/>
    <sheet name="9.4. konyha" sheetId="19" state="visible" r:id="rId20"/>
  </sheets>
  <definedNames>
    <definedName function="false" hidden="false" localSheetId="0" name="_xlnm.Print_Area" vbProcedure="false">'1.1.összevont mérleg'!$A$1:$D$159</definedName>
    <definedName function="false" hidden="false" localSheetId="1" name="_xlnm.Print_Area" vbProcedure="false">'1.2.kötelező'!$A$1:$D$159</definedName>
    <definedName function="false" hidden="false" localSheetId="2" name="_xlnm.Print_Area" vbProcedure="false">'1.3.önként'!$A$1:$D$159</definedName>
    <definedName function="false" hidden="false" localSheetId="3" name="_xlnm.Print_Area" vbProcedure="false">'1.4.állami'!$A$1:$D$159</definedName>
    <definedName function="false" hidden="false" localSheetId="12" name="_xlnm.Print_Titles" vbProcedure="false">'9.1. önkormányzat'!$1:$6</definedName>
    <definedName function="false" hidden="false" localSheetId="13" name="_xlnm.Print_Titles" vbProcedure="false">'9.1.1. önk. kötelező'!$1:$6</definedName>
    <definedName function="false" hidden="false" localSheetId="14" name="_xlnm.Print_Titles" vbProcedure="false">'9.1.2. önk. önként'!$1:$6</definedName>
    <definedName function="false" hidden="false" localSheetId="15" name="_xlnm.Print_Titles" vbProcedure="false">'9.1.3. önk. állami'!$1:$6</definedName>
    <definedName function="false" hidden="false" localSheetId="16" name="_xlnm.Print_Titles" vbProcedure="false">'9.2. közös hivatal'!$1:$6</definedName>
    <definedName function="false" hidden="false" localSheetId="17" name="_xlnm.Print_Titles" vbProcedure="false">'9.3. óvoda'!$1:$6</definedName>
    <definedName function="false" hidden="false" localSheetId="18" name="_xlnm.Print_Titles" vbProcedure="false">'9.4. konyha'!$1:$6</definedName>
    <definedName function="false" hidden="false" localSheetId="0" name="_xlnm.Print_Area" vbProcedure="false">'1.1.összevont mérleg'!$A$1:$D$159</definedName>
    <definedName function="false" hidden="false" localSheetId="1" name="_xlnm.Print_Area" vbProcedure="false">'1.2.kötelező'!$A$1:$D$159</definedName>
    <definedName function="false" hidden="false" localSheetId="2" name="_xlnm.Print_Area" vbProcedure="false">'1.3.önként'!$A$1:$D$159</definedName>
    <definedName function="false" hidden="false" localSheetId="3" name="_xlnm.Print_Area" vbProcedure="false">'1.4.állami'!$A$1:$D$159</definedName>
    <definedName function="false" hidden="false" localSheetId="12" name="_xlnm.Print_Titles" vbProcedure="false">'9.1. önkormányzat'!$1:$6</definedName>
    <definedName function="false" hidden="false" localSheetId="13" name="_xlnm.Print_Titles" vbProcedure="false">'9.1.1. önk. kötelező'!$1:$6</definedName>
    <definedName function="false" hidden="false" localSheetId="14" name="_xlnm.Print_Titles" vbProcedure="false">'9.1.2. önk. önként'!$1:$6</definedName>
    <definedName function="false" hidden="false" localSheetId="15" name="_xlnm.Print_Titles" vbProcedure="false">'9.1.3. önk. állami'!$1:$6</definedName>
    <definedName function="false" hidden="false" localSheetId="16" name="_xlnm.Print_Titles" vbProcedure="false">'9.2. közös hivatal'!$1:$6</definedName>
    <definedName function="false" hidden="false" localSheetId="17" name="_xlnm.Print_Titles" vbProcedure="false">'9.3. óvoda'!$1:$6</definedName>
    <definedName function="false" hidden="false" localSheetId="18" name="_xlnm.Print_Titles" vbProcedure="false">'9.4. konyha'!$1:$6</definedName>
  </definedNames>
  <calcPr iterateCount="100" refMode="A1" iterate="false" iterateDelta="0.0001"/>
</workbook>
</file>

<file path=xl/sharedStrings.xml><?xml version="1.0" encoding="utf-8"?>
<sst xmlns="http://schemas.openxmlformats.org/spreadsheetml/2006/main" count="3144" uniqueCount="493">
  <si>
    <t>B E V É T E L E K</t>
  </si>
  <si>
    <t>1. sz. táblázat</t>
  </si>
  <si>
    <t>forintban</t>
  </si>
  <si>
    <t>Sor-
szám</t>
  </si>
  <si>
    <t>Bevételi jogcím</t>
  </si>
  <si>
    <t>Eredeti
előirányzat</t>
  </si>
  <si>
    <t>Módosított
előirányzat</t>
  </si>
  <si>
    <t>A</t>
  </si>
  <si>
    <t>B</t>
  </si>
  <si>
    <t>C</t>
  </si>
  <si>
    <t>1.</t>
  </si>
  <si>
    <t>Önkormányzat működési támogatásai (1.1.+…+.1.6.)</t>
  </si>
  <si>
    <t>1.1.</t>
  </si>
  <si>
    <t>Helyi önkormányzatok működésének általános támogatása</t>
  </si>
  <si>
    <t>1.2.</t>
  </si>
  <si>
    <t>Önkormányzatok egyes köznevelési feladatainak támogatása</t>
  </si>
  <si>
    <t>1.3.</t>
  </si>
  <si>
    <t>Önkormányzatok szociális és gyermekjóléti feladatainak támogatása</t>
  </si>
  <si>
    <t>1.4.</t>
  </si>
  <si>
    <t>Önkormányzatok kulturális feladatainak támogatása</t>
  </si>
  <si>
    <t>1.5.</t>
  </si>
  <si>
    <t>Működési célú kvi támogatások és kiegészítő támogatások </t>
  </si>
  <si>
    <t>1.6.</t>
  </si>
  <si>
    <t>Elszámolásból származó bevételek</t>
  </si>
  <si>
    <t>2.</t>
  </si>
  <si>
    <t>Működési célú támogatások államháztartáson belülről (2.1.+…+.2.5.)</t>
  </si>
  <si>
    <t>2.1.</t>
  </si>
  <si>
    <t>Elvonások és befizetések bevételei</t>
  </si>
  <si>
    <t>2.2.</t>
  </si>
  <si>
    <t>Működési célú garancia- és kezességvállalásból megtérülések </t>
  </si>
  <si>
    <t>2.3.</t>
  </si>
  <si>
    <t>Működési célú visszatérítendő támogatások, kölcsönök visszatérülése </t>
  </si>
  <si>
    <t>2.4.</t>
  </si>
  <si>
    <t>Működési célú visszatérítendő támogatások, kölcsönök igénybevétele</t>
  </si>
  <si>
    <t>2.5.</t>
  </si>
  <si>
    <t>Egyéb működési célú támogatások bevételei </t>
  </si>
  <si>
    <t>2.6.</t>
  </si>
  <si>
    <t>2.5.-ből EU-s támogatás</t>
  </si>
  <si>
    <t>3.</t>
  </si>
  <si>
    <t>Felhalmozási célú támogatások államháztartáson belülről (3.1.+…+3.5.)</t>
  </si>
  <si>
    <t>3.1.</t>
  </si>
  <si>
    <t>Felhalmozási célú önkormányzati támogatások</t>
  </si>
  <si>
    <t>3.2.</t>
  </si>
  <si>
    <t>Felhalmozási célú garancia- és kezességvállalásból megtérülések</t>
  </si>
  <si>
    <t>3.3.</t>
  </si>
  <si>
    <t>Felhalmozási célú visszatérítendő támogatások, kölcsönök visszatérülése</t>
  </si>
  <si>
    <t>3.4.</t>
  </si>
  <si>
    <t>Felhalmozási célú visszatérítendő támogatások, kölcsönök igénybevétele</t>
  </si>
  <si>
    <t>3.5.</t>
  </si>
  <si>
    <t>Egyéb felhalmozási célú támogatások bevételei</t>
  </si>
  <si>
    <t>3.6.</t>
  </si>
  <si>
    <t>3.5.-ből EU-s támogatás</t>
  </si>
  <si>
    <t>4. </t>
  </si>
  <si>
    <t>Közhatalmi bevételek (4.1.+4.2.+4.3.+4.4.)</t>
  </si>
  <si>
    <t>4.1.</t>
  </si>
  <si>
    <t>Helyi adók  (4.1.1.+...+4.1.3.)</t>
  </si>
  <si>
    <t>4.1.1.</t>
  </si>
  <si>
    <t>- Vagyoni típusú adók</t>
  </si>
  <si>
    <t>4.1.2.</t>
  </si>
  <si>
    <t>- Termékek és szolgáltatások adói</t>
  </si>
  <si>
    <t>4.1.3.</t>
  </si>
  <si>
    <t>- Értékesítési és forgalmi adók (iparűzési adó)</t>
  </si>
  <si>
    <t>4.2.</t>
  </si>
  <si>
    <t>Gépjárműadó</t>
  </si>
  <si>
    <t>4.3.</t>
  </si>
  <si>
    <t>Egyéb áruhasználati és szolgáltatási adók</t>
  </si>
  <si>
    <t>4.4.</t>
  </si>
  <si>
    <t>Egyéb közhatalmi bevételek</t>
  </si>
  <si>
    <t>5.</t>
  </si>
  <si>
    <t>Működési bevételek (5.1.+…+ 5.11.)</t>
  </si>
  <si>
    <t>5.1.</t>
  </si>
  <si>
    <t>Készletértékesítés ellenértéke</t>
  </si>
  <si>
    <t>5.2.</t>
  </si>
  <si>
    <t>Szolgáltatások ellenértéke</t>
  </si>
  <si>
    <t>5.3.</t>
  </si>
  <si>
    <t>Közvetített szolgáltatások értéke</t>
  </si>
  <si>
    <t>5.4.</t>
  </si>
  <si>
    <t>Tulajdonosi bevételek</t>
  </si>
  <si>
    <t>5.5.</t>
  </si>
  <si>
    <t>Ellátási díjak</t>
  </si>
  <si>
    <t>5.6.</t>
  </si>
  <si>
    <t>Kiszámlázott általános forgalmi adó </t>
  </si>
  <si>
    <t>5.7.</t>
  </si>
  <si>
    <t>Általános forgalmi adó visszatérítése</t>
  </si>
  <si>
    <t>5.8.</t>
  </si>
  <si>
    <t>Kamatbevételek</t>
  </si>
  <si>
    <t>5.9.</t>
  </si>
  <si>
    <t>Egyéb pénzügyi műveletek bevételei</t>
  </si>
  <si>
    <t>5.10.</t>
  </si>
  <si>
    <t>Biztosító által fizetett kártérítés</t>
  </si>
  <si>
    <t>5.11.</t>
  </si>
  <si>
    <t>Egyéb működési bevételek</t>
  </si>
  <si>
    <t>6.</t>
  </si>
  <si>
    <t>Felhalmozási bevételek (6.1.+…+6.5.)</t>
  </si>
  <si>
    <t>6.1.</t>
  </si>
  <si>
    <t>Immateriális javak értékesítése</t>
  </si>
  <si>
    <t>6.2.</t>
  </si>
  <si>
    <t>Ingatlanok értékesítése</t>
  </si>
  <si>
    <t>6.3.</t>
  </si>
  <si>
    <t>Egyéb tárgyi eszközök értékesítése</t>
  </si>
  <si>
    <t>6.4.</t>
  </si>
  <si>
    <t>Részesedések értékesítése</t>
  </si>
  <si>
    <t>6.5.</t>
  </si>
  <si>
    <t>Részesedések megszűnéséhez kapcsolódó bevételek</t>
  </si>
  <si>
    <t>7. </t>
  </si>
  <si>
    <t>Működési célú átvett pénzeszközök (7.1. + … + 7.3.)</t>
  </si>
  <si>
    <t>7.1.</t>
  </si>
  <si>
    <t>Működési célú garancia- és kezességvállalásból megtérülések ÁH-n kívülről</t>
  </si>
  <si>
    <t>7.2.</t>
  </si>
  <si>
    <t>Működési célú visszatérítendő támogatások, kölcsönök visszatér. ÁH-n kívülről</t>
  </si>
  <si>
    <t>7.3.</t>
  </si>
  <si>
    <t>Egyéb működési célú átvett pénzeszköz</t>
  </si>
  <si>
    <t>7.4.</t>
  </si>
  <si>
    <t>7.3.-ból EU-s támogatás (közvetlen)</t>
  </si>
  <si>
    <t>8.</t>
  </si>
  <si>
    <t>Felhalmozási célú átvett pénzeszközök (8.1.+8.2.+8.3.)</t>
  </si>
  <si>
    <t>8.1.</t>
  </si>
  <si>
    <t>Felhalm. célú garancia- és kezességvállalásból megtérülések ÁH-n kívülről</t>
  </si>
  <si>
    <t>8.2.</t>
  </si>
  <si>
    <t>Felhalm. célú visszatérítendő támogatások, kölcsönök visszatér. ÁH-n kívülről</t>
  </si>
  <si>
    <t>8.3.</t>
  </si>
  <si>
    <t>Egyéb felhalmozási célú átvett pénzeszköz</t>
  </si>
  <si>
    <t>8.4.</t>
  </si>
  <si>
    <t>8.3.-ból EU-s támogatás (közvetlen)</t>
  </si>
  <si>
    <t>   9.</t>
  </si>
  <si>
    <t>KÖLTSÉGVETÉSI BEVÉTELEK ÖSSZESEN: (1+…+8)</t>
  </si>
  <si>
    <t>   10.</t>
  </si>
  <si>
    <t>Hitel-, kölcsönfelvétel államháztartáson kívülről  (10.1.+10.3.)</t>
  </si>
  <si>
    <t>10.1.</t>
  </si>
  <si>
    <t>Hosszú lejáratú  hitelek, kölcsönök felvétele</t>
  </si>
  <si>
    <t>10.2.</t>
  </si>
  <si>
    <t>Likviditási célú  hitelek, kölcsönök felvétele pénzügyi vállalkozástól</t>
  </si>
  <si>
    <t>10.3.</t>
  </si>
  <si>
    <t>   Rövid lejáratú  hitelek, kölcsönök felvétele</t>
  </si>
  <si>
    <t>   11.</t>
  </si>
  <si>
    <t>Belföldi értékpapírok bevételei (11.1. +…+ 11.4.)</t>
  </si>
  <si>
    <t>11.1.</t>
  </si>
  <si>
    <t>Forgatási célú belföldi értékpapírok beváltása,  értékesítése</t>
  </si>
  <si>
    <t>11.2.</t>
  </si>
  <si>
    <t>Forgatási célú belföldi értékpapírok kibocsátása</t>
  </si>
  <si>
    <t>11.3.</t>
  </si>
  <si>
    <t>Befektetési célú belföldi értékpapírok beváltása,  értékesítése</t>
  </si>
  <si>
    <t>11.4.</t>
  </si>
  <si>
    <t>Befektetési célú belföldi értékpapírok kibocsátása</t>
  </si>
  <si>
    <t>    12.</t>
  </si>
  <si>
    <t>Maradvány igénybevétele (12.1. + 12.2.)</t>
  </si>
  <si>
    <t>12.1.</t>
  </si>
  <si>
    <t>Előző év költségvetési maradványának igénybevétele</t>
  </si>
  <si>
    <t>12.2.</t>
  </si>
  <si>
    <t>Előző év vállalkozási maradványának igénybevétele</t>
  </si>
  <si>
    <t>    13.</t>
  </si>
  <si>
    <t>Belföldi finanszírozás bevételei (13.1. + … + 13.3.)</t>
  </si>
  <si>
    <t>13.1.</t>
  </si>
  <si>
    <t>Államháztartáson belüli megelőlegezések</t>
  </si>
  <si>
    <t>13.2.</t>
  </si>
  <si>
    <t>Államháztartáson belüli megelőlegezések törlesztése</t>
  </si>
  <si>
    <t>13.3.</t>
  </si>
  <si>
    <t>Betétek megszüntetése</t>
  </si>
  <si>
    <t>    14.</t>
  </si>
  <si>
    <t>Külföldi finanszírozás bevételei (14.1.+…14.4.)</t>
  </si>
  <si>
    <t>    14.1.</t>
  </si>
  <si>
    <t>Forgatási célú külföldi értékpapírok beváltása,  értékesítése</t>
  </si>
  <si>
    <t>    14.2.</t>
  </si>
  <si>
    <t>Befektetési célú külföldi értékpapírok beváltása,  értékesítése</t>
  </si>
  <si>
    <t>    14.3.</t>
  </si>
  <si>
    <t>Külföldi értékpapírok kibocsátása</t>
  </si>
  <si>
    <t>    14.4.</t>
  </si>
  <si>
    <t>Külföldi hitelek, kölcsönök felvétele</t>
  </si>
  <si>
    <t>    15.</t>
  </si>
  <si>
    <t>Váltóbevételek</t>
  </si>
  <si>
    <t>    16.</t>
  </si>
  <si>
    <t>Adóssághoz nem kapcsolódó származékos ügyletek bevételei</t>
  </si>
  <si>
    <t>    17.</t>
  </si>
  <si>
    <t>FINANSZÍROZÁSI BEVÉTELEK ÖSSZESEN: (10. + … +16.)</t>
  </si>
  <si>
    <t>    18.</t>
  </si>
  <si>
    <t>KÖLTSÉGVETÉSI ÉS FINANSZÍROZÁSI BEVÉTELEK ÖSSZESEN: (9+17)</t>
  </si>
  <si>
    <t>K I A D Á S O K</t>
  </si>
  <si>
    <t>2. sz. táblázat</t>
  </si>
  <si>
    <t>Kiadási jogcímek</t>
  </si>
  <si>
    <r>
      <t>   Működési költségvetés kiadásai </t>
    </r>
    <r>
      <rPr>
        <sz val="8"/>
        <rFont val="Times New Roman CE"/>
        <family val="1"/>
        <charset val="238"/>
      </rPr>
      <t>(1.1+…+1.5.+1.18.)</t>
    </r>
  </si>
  <si>
    <t>Személyi  juttatások</t>
  </si>
  <si>
    <t>Munkaadókat terhelő járulékok és szociális hozzájárulási adó</t>
  </si>
  <si>
    <t>Dologi  kiadások</t>
  </si>
  <si>
    <t>Ellátottak pénzbeli juttatásai</t>
  </si>
  <si>
    <t>1.5</t>
  </si>
  <si>
    <t>Egyéb működési célú kiadások</t>
  </si>
  <si>
    <t> - az 1.5-ből: - Előző évi elszámolásból származó befizetések</t>
  </si>
  <si>
    <t>1.7.</t>
  </si>
  <si>
    <t>   - Törvényi előíráson alapuló befizetések</t>
  </si>
  <si>
    <t>1.8.</t>
  </si>
  <si>
    <t>   - Elvonások és befizetések</t>
  </si>
  <si>
    <t>1.9.</t>
  </si>
  <si>
    <t>   - Garancia- és kezességvállalásból kifizetés ÁH-n belülre</t>
  </si>
  <si>
    <t>1.10.</t>
  </si>
  <si>
    <t>   -Visszatérítendő támogatások, kölcsönök nyújtása ÁH-n belülre</t>
  </si>
  <si>
    <t>1.11.</t>
  </si>
  <si>
    <t>   - Visszatérítendő támogatások, kölcsönök törlesztése ÁH-n belülre</t>
  </si>
  <si>
    <t>1.12.</t>
  </si>
  <si>
    <t>   - Egyéb működési célú támogatások ÁH-n belülre</t>
  </si>
  <si>
    <t>1.13.</t>
  </si>
  <si>
    <t>   - Garancia és kezességvállalásból kifizetés ÁH-n kívülre</t>
  </si>
  <si>
    <t>1.14.</t>
  </si>
  <si>
    <t>   - Visszatérítendő támogatások, kölcsönök nyújtása ÁH-n kívülre</t>
  </si>
  <si>
    <t>1.15.</t>
  </si>
  <si>
    <t>   - Árkiegészítések, ártámogatások</t>
  </si>
  <si>
    <t>1.16.</t>
  </si>
  <si>
    <t>   - Kamattámogatások</t>
  </si>
  <si>
    <t>1.17.</t>
  </si>
  <si>
    <t>   - Egyéb működési célú támogatások államháztartáson kívülre</t>
  </si>
  <si>
    <t>1.18.</t>
  </si>
  <si>
    <t>Tartalékok</t>
  </si>
  <si>
    <t>1.19.</t>
  </si>
  <si>
    <t> - az 1.18-ból: - Általános tartalék</t>
  </si>
  <si>
    <t>1.20.</t>
  </si>
  <si>
    <t>   - Céltartalék</t>
  </si>
  <si>
    <r>
      <t>   Felhalmozási költségvetés kiadásai </t>
    </r>
    <r>
      <rPr>
        <sz val="8"/>
        <rFont val="Times New Roman CE"/>
        <family val="1"/>
        <charset val="238"/>
      </rPr>
      <t>(2.1.+2.3.+2.5.)</t>
    </r>
  </si>
  <si>
    <t>Beruházások</t>
  </si>
  <si>
    <t>2.1.-ből EU-s forrásból megvalósuló beruházás</t>
  </si>
  <si>
    <t>Felújítások</t>
  </si>
  <si>
    <t>2.3.-ból EU-s forrásból megvalósuló felújítás</t>
  </si>
  <si>
    <t>Egyéb felhalmozási kiadások</t>
  </si>
  <si>
    <t>2.5.-ből        - Garancia- és kezességvállalásból kifizetés ÁH-n belülre</t>
  </si>
  <si>
    <t>2.7.</t>
  </si>
  <si>
    <t>   - Visszatérítendő támogatások, kölcsönök nyújtása ÁH-n belülre</t>
  </si>
  <si>
    <t>2.8.</t>
  </si>
  <si>
    <t>2.9.</t>
  </si>
  <si>
    <t>   - Egyéb felhalmozási célú támogatások ÁH-n belülre</t>
  </si>
  <si>
    <t>2.10.</t>
  </si>
  <si>
    <t>   - Garancia- és kezességvállalásból kifizetés ÁH-n kívülre</t>
  </si>
  <si>
    <t>2.11.</t>
  </si>
  <si>
    <t>2.12.</t>
  </si>
  <si>
    <t>   - Lakástámogatás</t>
  </si>
  <si>
    <t>2.13.</t>
  </si>
  <si>
    <t>   - Egyéb felhalmozási célú támogatások államháztartáson kívülre</t>
  </si>
  <si>
    <t>KÖLTSÉGVETÉSI KIADÁSOK ÖSSZESEN (1+2)</t>
  </si>
  <si>
    <t>4.</t>
  </si>
  <si>
    <t>Hitel-, kölcsöntörlesztés államháztartáson kívülre (4.1. + … + 4.3.)</t>
  </si>
  <si>
    <t>Hosszú lejáratú hitelek, kölcsönök törlesztése pénzügyi vállalkozásnak</t>
  </si>
  <si>
    <t>Likviditási célú hitelek, kölcsönök törlesztése pénzügyi vállalkozásnak</t>
  </si>
  <si>
    <t>Rövid lejáratú hitelek, kölcsönök törlesztése pénzügyi vállalkozásnak</t>
  </si>
  <si>
    <t>Belföldi értékpapírok kiadásai (5.1. + … + 5.6.)</t>
  </si>
  <si>
    <t>Forgatási célú belföldi értékpapírok vásárlása</t>
  </si>
  <si>
    <t>Befektetési célú belföldi értékpapírok vásárlása</t>
  </si>
  <si>
    <t>Kincstárjegyek beváltása</t>
  </si>
  <si>
    <t>Éven belüli lejáratú belföldi értékpapírok beváltása</t>
  </si>
  <si>
    <t>Belföldi kötvények beváltása</t>
  </si>
  <si>
    <t>Éven túli lejáratú belföldi értékpapírok beváltása</t>
  </si>
  <si>
    <t>Belföldi finanszírozás kiadásai (6.1. + … + 6.4.)</t>
  </si>
  <si>
    <t>Államháztartáson belüli megelőlegezések folyósítása</t>
  </si>
  <si>
    <t>Államháztartáson belüli megelőlegezések visszafizetése</t>
  </si>
  <si>
    <t>Pénzeszközök lekötött betétként elhelyezése, pénzügyi lízing kiadásai</t>
  </si>
  <si>
    <t>Intézmény finanszírozás</t>
  </si>
  <si>
    <t>7.</t>
  </si>
  <si>
    <t>Külföldi finanszírozás kiadásai (7.1. + … + 7.5.)</t>
  </si>
  <si>
    <t>Forgatási célú külföldi értékpapírok vásárlása</t>
  </si>
  <si>
    <t>Befektetési célú külföldi értékpapírok vásárlása</t>
  </si>
  <si>
    <t>Külföldi értékpapírok beváltása</t>
  </si>
  <si>
    <t>Hitelek, kölcsönök törlesztése külföldi kormányoknak nemz. Szervezeteknek</t>
  </si>
  <si>
    <t>7.5.</t>
  </si>
  <si>
    <t>Hitelek, kölcsönök törlesztése külföldi pénzintézeteknek</t>
  </si>
  <si>
    <t>Adóssághoz nem kapcsolódó származékos ügyletek</t>
  </si>
  <si>
    <t>9.</t>
  </si>
  <si>
    <t>Váltókiadások</t>
  </si>
  <si>
    <t>10.</t>
  </si>
  <si>
    <t>FINANSZÍROZÁSI KIADÁSOK ÖSSZESEN: (4.+…+9.)</t>
  </si>
  <si>
    <t>11.</t>
  </si>
  <si>
    <t>KIADÁSOK ÖSSZESEN: (3.+10.)</t>
  </si>
  <si>
    <t>NEMLEGES</t>
  </si>
  <si>
    <t>I. Működési célú bevételek és kiadások mérlege
(Önkormányzati szinten)</t>
  </si>
  <si>
    <t>2.1.melléklet a ………./2017. (……..) önkormányzati rendelethez</t>
  </si>
  <si>
    <t> forintban</t>
  </si>
  <si>
    <t>Bevételek</t>
  </si>
  <si>
    <t>Kiadások</t>
  </si>
  <si>
    <t>Megnevezés</t>
  </si>
  <si>
    <t>D</t>
  </si>
  <si>
    <t>E</t>
  </si>
  <si>
    <t>Önkormányzatok működési támogatásai</t>
  </si>
  <si>
    <t>Személyi juttatások</t>
  </si>
  <si>
    <t>Működési célú támogatások államháztartáson belülről</t>
  </si>
  <si>
    <t>2.-ból EU-s támogatás</t>
  </si>
  <si>
    <t>Dologi kiadások </t>
  </si>
  <si>
    <t>Közhatalmi bevételek</t>
  </si>
  <si>
    <t>Működési bevételek</t>
  </si>
  <si>
    <t>Működési célú átvett pénzeszközök</t>
  </si>
  <si>
    <t>6.-ból EU-s támogatás (közvetlen)</t>
  </si>
  <si>
    <t>12.</t>
  </si>
  <si>
    <t>13.</t>
  </si>
  <si>
    <t>Költségvetési bevételek összesen (1.+2.+4.+5.+6.+8.+…+12.)</t>
  </si>
  <si>
    <t>Költségvetési kiadások összesen (1.+...+12.)</t>
  </si>
  <si>
    <t>14.</t>
  </si>
  <si>
    <t>Hiány belső finanszírozásának bevételei (15.+…+18. )</t>
  </si>
  <si>
    <t>Értékpapír vásárlása, visszavásárlása</t>
  </si>
  <si>
    <t>15.</t>
  </si>
  <si>
    <t>   Költségvetési maradvány igénybevétele </t>
  </si>
  <si>
    <t>Likviditási célú hitelek törlesztése</t>
  </si>
  <si>
    <t>16.</t>
  </si>
  <si>
    <t>   Vállalkozási maradvány igénybevétele </t>
  </si>
  <si>
    <t>Rövid lejáratú hitelek törlesztése</t>
  </si>
  <si>
    <t>17.</t>
  </si>
  <si>
    <t>   Betét visszavonásából származó bevétel </t>
  </si>
  <si>
    <t>Hosszú lejáratú hitelek törlesztése</t>
  </si>
  <si>
    <t>18.</t>
  </si>
  <si>
    <t>   Egyéb belső finanszírozási bevételek</t>
  </si>
  <si>
    <t>Kölcsön törlesztése</t>
  </si>
  <si>
    <t>19.</t>
  </si>
  <si>
    <t>Hiány külső finanszírozásának bevételei (20.+…+21.) </t>
  </si>
  <si>
    <t>Forgatási célú belföldi, külföldi értékpapírok vásárlása</t>
  </si>
  <si>
    <t>20.</t>
  </si>
  <si>
    <t>   Likviditási célú hitelek, kölcsönök felvétele</t>
  </si>
  <si>
    <t>Pénzeszközök lekötött betétként elhelyezése</t>
  </si>
  <si>
    <t>21.</t>
  </si>
  <si>
    <t>   Értékpapírok bevételei</t>
  </si>
  <si>
    <t>22.</t>
  </si>
  <si>
    <t>ÁH-n belüli megelőlegezések vissazfizetése</t>
  </si>
  <si>
    <t>23.</t>
  </si>
  <si>
    <t>Intézmény finanszírozása</t>
  </si>
  <si>
    <t>24.</t>
  </si>
  <si>
    <t>Működési célú finanszírozási bevételek összesen (14.+19.+22.+23.)</t>
  </si>
  <si>
    <t>Működési célú finanszírozási kiadások összesen (14.+...+23.)</t>
  </si>
  <si>
    <t>25.</t>
  </si>
  <si>
    <t>BEVÉTEL ÖSSZESEN (13.+24.)</t>
  </si>
  <si>
    <t>KIADÁSOK ÖSSZESEN (13.+24.)</t>
  </si>
  <si>
    <t>26.</t>
  </si>
  <si>
    <t>Költségvetési hiány:</t>
  </si>
  <si>
    <t>Költségvetési többlet:</t>
  </si>
  <si>
    <t>27.</t>
  </si>
  <si>
    <t>Tárgyévi  hiány:</t>
  </si>
  <si>
    <t>Tárgyévi  többlet:</t>
  </si>
  <si>
    <t>II. Felhalmozási célú bevételek és kiadások mérlege
(Önkormányzati szinten)</t>
  </si>
  <si>
    <t>2.2. melléklet a ……/2017. (…….) önkormányzati rendelethez</t>
  </si>
  <si>
    <t>Felhalmozási célú támogatások államháztartáson belülről</t>
  </si>
  <si>
    <t>1.-ből EU-s támogatás</t>
  </si>
  <si>
    <t>1.-ből EU-s forrásból megvalósuló beruházás</t>
  </si>
  <si>
    <t>Felhalmozási bevételek</t>
  </si>
  <si>
    <t>Felhalmozási célú átvett pénzeszközök átvétele</t>
  </si>
  <si>
    <t>3.-ból EU-s forrásból megvalósuló felújítás</t>
  </si>
  <si>
    <t>4.-ből EU-s támogatás (közvetlen)</t>
  </si>
  <si>
    <t>Egyéb felhalmozási célú bevételek</t>
  </si>
  <si>
    <t>Költségvetési bevételek összesen: (1.+3.+4.+6.+…+11.)</t>
  </si>
  <si>
    <t>Költségvetési kiadások összesen: (1.+3.+5.+...+11.)</t>
  </si>
  <si>
    <t>Hiány belső finanszírozás bevételei ( 14+…+18)</t>
  </si>
  <si>
    <t>Költségvetési maradvány igénybevétele</t>
  </si>
  <si>
    <t>Vállalkozási maradvány igénybevétele </t>
  </si>
  <si>
    <t>Betét visszavonásából származó bevétel </t>
  </si>
  <si>
    <t>Értékpapír értékesítése</t>
  </si>
  <si>
    <t>Egyéb belső finanszírozási bevételek</t>
  </si>
  <si>
    <t>Befektetési célú belföldi, külföldi értékpapírok vásárlása</t>
  </si>
  <si>
    <t>Hiány külső finanszírozásának bevételei (20+…+24 )</t>
  </si>
  <si>
    <t>Betét elhelyezése</t>
  </si>
  <si>
    <t>Hosszú lejáratú hitelek, kölcsönök felvétele</t>
  </si>
  <si>
    <t>Pénzügyi lízing kiadásai</t>
  </si>
  <si>
    <t>Likviditási célú hitelek, kölcsönök felvétele</t>
  </si>
  <si>
    <t>Rövid lejáratú hitelek, kölcsönök felvétele</t>
  </si>
  <si>
    <t>Értékpapírok kibocsátása</t>
  </si>
  <si>
    <t>Egyéb külső finanszírozási bevételek</t>
  </si>
  <si>
    <t>Felhalmozási célú finanszírozási bevételek összesen (13.+19.)</t>
  </si>
  <si>
    <t>Felhalmozási célú finanszírozási kiadások összesen
(13.+...+24.)</t>
  </si>
  <si>
    <t>BEVÉTEL ÖSSZESEN (12+25)</t>
  </si>
  <si>
    <t>KIADÁSOK ÖSSZESEN (12+25)</t>
  </si>
  <si>
    <t>28.</t>
  </si>
  <si>
    <t>Tiszatarján Község  Önkormányzata adósságot keletkeztető ügyletekből és kezességvállalásokból fennálló kötelezettségei</t>
  </si>
  <si>
    <t>forintban </t>
  </si>
  <si>
    <t>Sor-szám</t>
  </si>
  <si>
    <t>MEGNEVEZÉS</t>
  </si>
  <si>
    <t>Évek</t>
  </si>
  <si>
    <t>Összesen
(F=C+D+E)</t>
  </si>
  <si>
    <t>2016.</t>
  </si>
  <si>
    <t>2017.</t>
  </si>
  <si>
    <t>2018.</t>
  </si>
  <si>
    <t>F</t>
  </si>
  <si>
    <t>ÖSSZES KÖTELEZETTSÉG</t>
  </si>
  <si>
    <t>Tiszatarján Község  Önkormányzata saját bevételeinek részletezése az adósságot keletkeztető ügyletből származó tárgyévi fizetési kötelezettség megállapításához</t>
  </si>
  <si>
    <t>Bevételi jogcímek</t>
  </si>
  <si>
    <t>Helyi adóból és a települési adóból származó bevétel</t>
  </si>
  <si>
    <t>Az önkormányzati vagyon és az önkormányzatot megillető vagyoni értékű jog értékesítéséből és hasznosításából származó bevétel</t>
  </si>
  <si>
    <t>Osztalék, koncessziós díj és hozambevétel</t>
  </si>
  <si>
    <t>Tárgyi eszköz és az immateriális jószág, részvény, részesedés, vállalat értékesítéséből vagy privatizációból származó bevétel</t>
  </si>
  <si>
    <t>Bírság-, pótlék- és díjbevétel</t>
  </si>
  <si>
    <t>Kezesség-, illetve garanciavállalással kapcsolatos megtérülés</t>
  </si>
  <si>
    <t>SAJÁT BEVÉTELEK ÖSSZESEN*</t>
  </si>
  <si>
    <t>*Az adósságot keletkeztető ügyletekhez történő hozzájárulás részletes szabályairól szóló 353/2011. (XII.31.) Korm. Rendelet 2.§ (1) bekezdése alapján.</t>
  </si>
  <si>
    <t>ADÓSSÁGOT KELETKEZTETŐ FEJLESZTÉSI CÉLOK</t>
  </si>
  <si>
    <t>Fejlesztési cél leírása</t>
  </si>
  <si>
    <t>Fejlesztés várható kiadása</t>
  </si>
  <si>
    <t>ADÓSSÁGOT KELETKEZTETŐ ÜGYLETEK VÁRHATÓ EGYÜTTES ÖSSZEGE</t>
  </si>
  <si>
    <t>Beruházási (felhalmozási) kiadások előirányzata beruházásonként</t>
  </si>
  <si>
    <t>Beruházás  megnevezése</t>
  </si>
  <si>
    <t>Teljes költség</t>
  </si>
  <si>
    <t>Kivitelezés kezdési és befejezési éve</t>
  </si>
  <si>
    <t>Termőföld vásárlás</t>
  </si>
  <si>
    <t>2016</t>
  </si>
  <si>
    <t>Ingatlan vásárlás (bisztró)</t>
  </si>
  <si>
    <t>2016,2017</t>
  </si>
  <si>
    <t>Húsüzem építése, eszközök beszerzése</t>
  </si>
  <si>
    <t>Informatikai eszközök beszerzése (ASP)</t>
  </si>
  <si>
    <t>Start programok eszközbeszerzései (traktor, hűtőkamra, stb.)</t>
  </si>
  <si>
    <t>Informatikai eszközök beszerzése (óvoda)</t>
  </si>
  <si>
    <t>ÖSSZESEN:</t>
  </si>
  <si>
    <t>Felújítási kiadások előirányzata felújításonként</t>
  </si>
  <si>
    <t>Felújítás  megnevezése</t>
  </si>
  <si>
    <t>Közös Hivatal épületének energetikai korszerűsítése</t>
  </si>
  <si>
    <t>Bekötő út felújítása, tornaterem közműfejlesztés</t>
  </si>
  <si>
    <t>Közfürdő kialakítása</t>
  </si>
  <si>
    <t>Malacól felújítása</t>
  </si>
  <si>
    <t>EU-s projekt neve, azonosítója:</t>
  </si>
  <si>
    <t>Források</t>
  </si>
  <si>
    <t>Összesen</t>
  </si>
  <si>
    <t>Saját erő</t>
  </si>
  <si>
    <t>- saját erőből központi támogatás</t>
  </si>
  <si>
    <t>EU-s forrás</t>
  </si>
  <si>
    <t>Társfinanszírozás</t>
  </si>
  <si>
    <t>Hitel</t>
  </si>
  <si>
    <t>Egyéb forrás</t>
  </si>
  <si>
    <t>Források összesen:</t>
  </si>
  <si>
    <t>Kiadások, költségek</t>
  </si>
  <si>
    <t>Személyi jellegű</t>
  </si>
  <si>
    <t>Beruházások, beszerzések</t>
  </si>
  <si>
    <t>Szolgáltatások igénybe vétele</t>
  </si>
  <si>
    <t>Adminisztratív költségek</t>
  </si>
  <si>
    <t>Összesen:</t>
  </si>
  <si>
    <t>Támogatott neve</t>
  </si>
  <si>
    <t>Hozzájárulás  (Ft)</t>
  </si>
  <si>
    <t>9.1. melléklet a …../2017. (……) önkormányzati rendelethez</t>
  </si>
  <si>
    <t>Költségvetési szerv megnevezése</t>
  </si>
  <si>
    <t>Tiszatarján Község Önkormányzata</t>
  </si>
  <si>
    <t>01</t>
  </si>
  <si>
    <t>Feladat megnevezése</t>
  </si>
  <si>
    <t>Összes bevétel, kiadás</t>
  </si>
  <si>
    <t>Száma</t>
  </si>
  <si>
    <t>Előirányzat-csoport, kiemelt előirányzat megnevezése</t>
  </si>
  <si>
    <t>Eredeti ei.</t>
  </si>
  <si>
    <t>Módosított ei.</t>
  </si>
  <si>
    <t>Működési célú kvi támogatások és kiegészítő támogatások</t>
  </si>
  <si>
    <t>Helyi adók  (4.1.1.+…+4.1.3.)</t>
  </si>
  <si>
    <t> 10.</t>
  </si>
  <si>
    <t>    Rövid lejáratú  hitelek, kölcsönök felvétele</t>
  </si>
  <si>
    <t>   16.</t>
  </si>
  <si>
    <t>   17.</t>
  </si>
  <si>
    <t>   18.</t>
  </si>
  <si>
    <t>BEVÉTELEK ÖSSZESEN: (9+17)</t>
  </si>
  <si>
    <r>
      <t>   Működési költségvetés kiadásai </t>
    </r>
    <r>
      <rPr>
        <sz val="8"/>
        <rFont val="Times New Roman CE"/>
        <family val="1"/>
        <charset val="238"/>
      </rPr>
      <t>(1.1+…+1.5+1.18.)</t>
    </r>
  </si>
  <si>
    <t> az 1.5-ből: - Előző évi elszámolásból származó befizetések</t>
  </si>
  <si>
    <t> az 1.18-ból: - Általános tartalék</t>
  </si>
  <si>
    <t>     - Céltartalék</t>
  </si>
  <si>
    <t>Hosszú lejáratú hitelek, kölcsönök törlesztése</t>
  </si>
  <si>
    <t>Rövid lejáratú hitelek, kölcsönök törlesztése</t>
  </si>
  <si>
    <t>Éven belüli lejáatú belföldi értékpapírok beváltása</t>
  </si>
  <si>
    <t>Belföldi finanszírozás kiadásai (6.1. + … + 6.5.)</t>
  </si>
  <si>
    <t>Központi, irányító szervi támogatás</t>
  </si>
  <si>
    <t>Hitelek, kölcsönök törlesztése külföldi kormányoknak nemz. szervezeteknek</t>
  </si>
  <si>
    <t>Éves tervezett létszám előirányzat (fő)</t>
  </si>
  <si>
    <t>Közfoglalkoztatottak létszáma (fő)</t>
  </si>
  <si>
    <t>9.1.1. melléklet a …../2017. (……) önkormányzati rendelethez</t>
  </si>
  <si>
    <t>Kötelező feladatok bevételei, kiadásai</t>
  </si>
  <si>
    <t>9.1.2. melléklet a …../2017. (……) önkormányzati rendelethez</t>
  </si>
  <si>
    <t>Önként vállalt feladatok bevételei, kiadásai</t>
  </si>
  <si>
    <t>9.1.3. melléklet a …../2017. (..……) önkormányzati rendelethez</t>
  </si>
  <si>
    <t>Államigazgatási feladatok bevételei, kiadásai</t>
  </si>
  <si>
    <t>9.3. melléklet a ….. /2017. (…….) önkormányzati rendelethez</t>
  </si>
  <si>
    <t>Tiszatarjáni Közös Önkormányzati Hivatal</t>
  </si>
  <si>
    <t>02</t>
  </si>
  <si>
    <t>Működési bevételek (1.1.+…+1.11.)</t>
  </si>
  <si>
    <t>Kiszámlázott általános forgalmi adó</t>
  </si>
  <si>
    <t>Általános forgalmi adó visszatérülése</t>
  </si>
  <si>
    <t>Működési célú támogatások államháztartáson belülről (2.1.+…+2.3.)</t>
  </si>
  <si>
    <t>Visszatérítendő támogatások, kölcsönök visszatérülése ÁH-n belülről</t>
  </si>
  <si>
    <t>Egyéb működési célú támogatások bevételei államháztartáson belülről</t>
  </si>
  <si>
    <t>  2.3-ból EU támogatás</t>
  </si>
  <si>
    <t>Felhalmozási célú támogatások államháztartáson belülről (4.1.+…+4.3.)</t>
  </si>
  <si>
    <t>Egyéb felhalmozási célú támogatások bevételei államháztartáson belülről</t>
  </si>
  <si>
    <t>  4.3.-ból EU-s támogatás</t>
  </si>
  <si>
    <t>Felhalmozási bevételek (5.1.+…+5.3.)</t>
  </si>
  <si>
    <t>Felhalmozási célú átvett pénzeszközök</t>
  </si>
  <si>
    <t>Költségvetési bevételek összesen (1.+…+7.)</t>
  </si>
  <si>
    <t>Finanszírozási bevételek (9.1.+…+9.3.)</t>
  </si>
  <si>
    <t>9.1.</t>
  </si>
  <si>
    <t>9.2.</t>
  </si>
  <si>
    <t>Vállalkozási maradvány igénybevétele</t>
  </si>
  <si>
    <t>9.3.</t>
  </si>
  <si>
    <t>Irányító szervi (önkormányzati) támogatás (intézményfinanszírozás)</t>
  </si>
  <si>
    <t>BEVÉTELEK ÖSSZESEN: (8.+9.)</t>
  </si>
  <si>
    <t>Működési költségvetés kiadásai (1.1+…+1.5.)</t>
  </si>
  <si>
    <t>Felhalmozási költségvetés kiadásai (2.1.+…+2.3.)</t>
  </si>
  <si>
    <t>Egyéb fejlesztési célú kiadások</t>
  </si>
  <si>
    <t> 2.3.-ból EU-s támogatásból megvalósuló programok, projektek kiadása</t>
  </si>
  <si>
    <t>Finanszírozási kiadások</t>
  </si>
  <si>
    <t>KIADÁSOK ÖSSZESEN: (1.+2.+3.)</t>
  </si>
  <si>
    <t>9.4. melléklet a ….. /2017. (……..) önkormányzati rendelethez</t>
  </si>
  <si>
    <t>Tiszatarjáni Micimackó Napközi Otthonos Óvoda és Bölcsőde</t>
  </si>
  <si>
    <t>03</t>
  </si>
  <si>
    <t>9.5. melléklet a ….. /2017. (……..) önkormányzati rendelethez</t>
  </si>
  <si>
    <t>Tiszatarjáni Élelmezési és Gondozási Központ</t>
  </si>
  <si>
    <t>04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</si>
</sst>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#,###"/>
    <numFmt numFmtId="166" formatCode="#,##0"/>
    <numFmt numFmtId="167" formatCode="@"/>
    <numFmt numFmtId="168" formatCode="0\."/>
    <numFmt numFmtId="169" formatCode="_-* #,##0.00,_F_t_-;\-* #,##0.00,_F_t_-;_-* \-??\ _F_t_-;_-@_-"/>
    <numFmt numFmtId="170" formatCode="_-* #,##0,_F_t_-;\-* #,##0,_F_t_-;_-* \-??\ _F_t_-;_-@_-"/>
    <numFmt numFmtId="171" formatCode="0"/>
    <numFmt numFmtId="172" formatCode="DD/MMM"/>
  </numFmts>
  <fonts count="29">
    <font>
      <sz val="10"/>
      <name val="Times New Roman CE"/>
      <family val="1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u val="single"/>
      <sz val="12"/>
      <color rgb="FF0000FF"/>
      <name val="Times New Roman CE"/>
      <family val="1"/>
      <charset val="238"/>
    </font>
    <font>
      <u val="single"/>
      <sz val="12"/>
      <color rgb="FF800080"/>
      <name val="Times New Roman CE"/>
      <family val="1"/>
      <charset val="238"/>
    </font>
    <font>
      <sz val="12"/>
      <name val="Times New Roman CE"/>
      <family val="1"/>
      <charset val="238"/>
    </font>
    <font>
      <b val="true"/>
      <sz val="12"/>
      <name val="Times New Roman CE"/>
      <family val="1"/>
      <charset val="238"/>
    </font>
    <font>
      <b val="true"/>
      <i val="true"/>
      <sz val="9"/>
      <name val="Times New Roman CE"/>
      <family val="1"/>
      <charset val="238"/>
    </font>
    <font>
      <b val="true"/>
      <i val="true"/>
      <sz val="10"/>
      <name val="Times New Roman CE"/>
      <family val="1"/>
      <charset val="238"/>
    </font>
    <font>
      <b val="true"/>
      <sz val="9"/>
      <name val="Times New Roman CE"/>
      <family val="1"/>
      <charset val="238"/>
    </font>
    <font>
      <b val="true"/>
      <sz val="8"/>
      <name val="Times New Roman CE"/>
      <family val="1"/>
      <charset val="238"/>
    </font>
    <font>
      <sz val="8"/>
      <name val="Times New Roman CE"/>
      <family val="1"/>
      <charset val="238"/>
    </font>
    <font>
      <b val="true"/>
      <sz val="10"/>
      <name val="Times New Roman CE"/>
      <family val="1"/>
      <charset val="238"/>
    </font>
    <font>
      <sz val="8"/>
      <name val="Times New Roman"/>
      <family val="1"/>
      <charset val="238"/>
    </font>
    <font>
      <b val="true"/>
      <sz val="8"/>
      <name val="Times New Roman"/>
      <family val="1"/>
      <charset val="238"/>
    </font>
    <font>
      <b val="true"/>
      <sz val="10"/>
      <name val="Times New Roman"/>
      <family val="1"/>
      <charset val="238"/>
    </font>
    <font>
      <b val="true"/>
      <sz val="12"/>
      <color rgb="FFFF0000"/>
      <name val="Times New Roman CE"/>
      <family val="1"/>
      <charset val="238"/>
    </font>
    <font>
      <b val="true"/>
      <sz val="9"/>
      <name val="Times New Roman"/>
      <family val="1"/>
      <charset val="238"/>
    </font>
    <font>
      <i val="true"/>
      <sz val="10"/>
      <name val="Times New Roman CE"/>
      <family val="1"/>
      <charset val="238"/>
    </font>
    <font>
      <i val="true"/>
      <sz val="8"/>
      <name val="Times New Roman CE"/>
      <family val="1"/>
      <charset val="238"/>
    </font>
    <font>
      <b val="true"/>
      <sz val="11"/>
      <name val="Times New Roman CE"/>
      <family val="1"/>
      <charset val="238"/>
    </font>
    <font>
      <b val="true"/>
      <i val="true"/>
      <sz val="11"/>
      <name val="Times New Roman CE"/>
      <family val="1"/>
      <charset val="238"/>
    </font>
    <font>
      <sz val="9"/>
      <name val="Times New Roman CE"/>
      <family val="1"/>
      <charset val="238"/>
    </font>
    <font>
      <sz val="9"/>
      <name val="Times New Roman"/>
      <family val="1"/>
      <charset val="238"/>
    </font>
    <font>
      <b val="true"/>
      <i val="true"/>
      <sz val="8"/>
      <name val="Times New Roman CE"/>
      <family val="1"/>
      <charset val="238"/>
    </font>
    <font>
      <i val="true"/>
      <sz val="11"/>
      <name val="Times New Roman CE"/>
      <family val="1"/>
      <charset val="238"/>
    </font>
    <font>
      <sz val="11"/>
      <name val="Times New Roman CE"/>
      <family val="1"/>
      <charset val="238"/>
    </font>
    <font>
      <b val="true"/>
      <sz val="9"/>
      <color rgb="FF000000"/>
      <name val="Times New Roman"/>
      <family val="1"/>
      <charset val="238"/>
    </font>
  </fonts>
  <fills count="3">
    <fill>
      <patternFill patternType="none"/>
    </fill>
    <fill>
      <patternFill patternType="gray125"/>
    </fill>
    <fill>
      <patternFill patternType="solid">
        <fgColor rgb="FFBFBFC0"/>
        <bgColor rgb="FFCCCCFF"/>
      </patternFill>
    </fill>
  </fills>
  <borders count="57">
    <border diagonalUp="false" diagonalDown="false">
      <left/>
      <right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thin"/>
      <top/>
      <bottom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medium"/>
      <top/>
      <bottom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 style="thin"/>
      <right/>
      <top style="medium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 style="medium"/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5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0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8" fillId="0" borderId="1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10" fillId="0" borderId="2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3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4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5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6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4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0" xfId="22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11" fillId="0" borderId="2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1" fillId="0" borderId="3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6" fontId="13" fillId="0" borderId="3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6" fontId="13" fillId="0" borderId="4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0" fillId="0" borderId="0" xfId="22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7" fontId="12" fillId="0" borderId="7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4" fillId="0" borderId="8" xfId="0" applyFont="true" applyBorder="true" applyAlignment="true" applyProtection="true">
      <alignment horizontal="left" vertical="bottom" textRotation="0" wrapText="true" indent="1" shrinkToFit="false"/>
      <protection locked="true" hidden="false"/>
    </xf>
    <xf numFmtId="166" fontId="0" fillId="0" borderId="8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6" fontId="0" fillId="0" borderId="9" xfId="22" applyFont="true" applyBorder="true" applyAlignment="true" applyProtection="true">
      <alignment horizontal="right" vertical="bottom" textRotation="0" wrapText="false" indent="1" shrinkToFit="false"/>
      <protection locked="true" hidden="false"/>
    </xf>
    <xf numFmtId="167" fontId="12" fillId="0" borderId="10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4" fillId="0" borderId="11" xfId="0" applyFont="true" applyBorder="true" applyAlignment="true" applyProtection="true">
      <alignment horizontal="left" vertical="bottom" textRotation="0" wrapText="true" indent="1" shrinkToFit="false"/>
      <protection locked="true" hidden="false"/>
    </xf>
    <xf numFmtId="166" fontId="0" fillId="0" borderId="11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6" fontId="0" fillId="0" borderId="12" xfId="22" applyFont="true" applyBorder="true" applyAlignment="true" applyProtection="true">
      <alignment horizontal="right" vertical="bottom" textRotation="0" wrapText="false" indent="1" shrinkToFit="false"/>
      <protection locked="true" hidden="false"/>
    </xf>
    <xf numFmtId="164" fontId="14" fillId="0" borderId="11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7" fontId="12" fillId="0" borderId="13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4" fillId="0" borderId="14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6" fontId="0" fillId="0" borderId="14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6" fontId="0" fillId="0" borderId="15" xfId="22" applyFont="true" applyBorder="true" applyAlignment="true" applyProtection="true">
      <alignment horizontal="right" vertical="bottom" textRotation="0" wrapText="false" indent="1" shrinkToFit="false"/>
      <protection locked="true" hidden="false"/>
    </xf>
    <xf numFmtId="164" fontId="15" fillId="0" borderId="3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4" fillId="0" borderId="14" xfId="0" applyFont="true" applyBorder="true" applyAlignment="true" applyProtection="true">
      <alignment horizontal="left" vertical="bottom" textRotation="0" wrapText="true" indent="1" shrinkToFit="false"/>
      <protection locked="true" hidden="false"/>
    </xf>
    <xf numFmtId="166" fontId="0" fillId="0" borderId="8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6" fontId="0" fillId="0" borderId="9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11" fillId="0" borderId="2" xfId="22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5" fillId="0" borderId="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4" fillId="0" borderId="14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4" fillId="0" borderId="7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4" fillId="0" borderId="10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4" fillId="0" borderId="13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6" fontId="13" fillId="0" borderId="3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6" fontId="13" fillId="0" borderId="4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6" fontId="0" fillId="0" borderId="4" xfId="22" applyFont="true" applyBorder="true" applyAlignment="true" applyProtection="true">
      <alignment horizontal="right" vertical="bottom" textRotation="0" wrapText="false" indent="1" shrinkToFit="false"/>
      <protection locked="true" hidden="false"/>
    </xf>
    <xf numFmtId="164" fontId="15" fillId="0" borderId="3" xfId="0" applyFont="true" applyBorder="true" applyAlignment="true" applyProtection="true">
      <alignment horizontal="left" vertical="bottom" textRotation="0" wrapText="true" indent="1" shrinkToFit="false"/>
      <protection locked="true" hidden="false"/>
    </xf>
    <xf numFmtId="164" fontId="15" fillId="0" borderId="16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5" fillId="0" borderId="17" xfId="0" applyFont="true" applyBorder="true" applyAlignment="true" applyProtection="true">
      <alignment horizontal="left" vertical="bottom" textRotation="0" wrapText="true" indent="1" shrinkToFit="false"/>
      <protection locked="true" hidden="false"/>
    </xf>
    <xf numFmtId="164" fontId="7" fillId="0" borderId="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0" xfId="2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7" fillId="0" borderId="0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8" fillId="0" borderId="0" xfId="22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" fillId="0" borderId="0" xfId="22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2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3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5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1" fillId="0" borderId="6" xfId="2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7" fontId="12" fillId="0" borderId="18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2" fillId="0" borderId="19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2" fillId="0" borderId="11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2" fillId="0" borderId="20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2" fillId="0" borderId="0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6" fontId="0" fillId="0" borderId="12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4" fontId="12" fillId="0" borderId="14" xfId="22" applyFont="true" applyBorder="true" applyAlignment="true" applyProtection="true">
      <alignment horizontal="left" vertical="center" textRotation="0" wrapText="true" indent="8" shrinkToFit="false"/>
      <protection locked="true" hidden="false"/>
    </xf>
    <xf numFmtId="164" fontId="12" fillId="0" borderId="11" xfId="22" applyFont="true" applyBorder="true" applyAlignment="true" applyProtection="true">
      <alignment horizontal="left" vertical="bottom" textRotation="0" wrapText="false" indent="8" shrinkToFit="false"/>
      <protection locked="true" hidden="false"/>
    </xf>
    <xf numFmtId="164" fontId="12" fillId="0" borderId="11" xfId="22" applyFont="true" applyBorder="true" applyAlignment="true" applyProtection="true">
      <alignment horizontal="left" vertical="center" textRotation="0" wrapText="true" indent="8" shrinkToFit="false"/>
      <protection locked="true" hidden="false"/>
    </xf>
    <xf numFmtId="164" fontId="6" fillId="0" borderId="0" xfId="22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67" fontId="12" fillId="0" borderId="21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7" fontId="12" fillId="0" borderId="22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2" fillId="0" borderId="23" xfId="22" applyFont="true" applyBorder="true" applyAlignment="true" applyProtection="true">
      <alignment horizontal="left" vertical="center" textRotation="0" wrapText="true" indent="9" shrinkToFit="false"/>
      <protection locked="true" hidden="false"/>
    </xf>
    <xf numFmtId="164" fontId="11" fillId="0" borderId="16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1" fillId="0" borderId="17" xfId="2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2" fillId="0" borderId="14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2" fillId="0" borderId="8" xfId="22" applyFont="true" applyBorder="true" applyAlignment="true" applyProtection="true">
      <alignment horizontal="left" vertical="center" textRotation="0" wrapText="true" indent="8" shrinkToFit="false"/>
      <protection locked="true" hidden="false"/>
    </xf>
    <xf numFmtId="164" fontId="12" fillId="0" borderId="8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2" fillId="0" borderId="24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6" fontId="16" fillId="0" borderId="3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6" fontId="16" fillId="0" borderId="4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6" fontId="16" fillId="0" borderId="3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6" fontId="16" fillId="0" borderId="4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4" fontId="17" fillId="0" borderId="0" xfId="22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7" fillId="0" borderId="0" xfId="22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15" fillId="0" borderId="16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8" fillId="0" borderId="17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6" fontId="7" fillId="0" borderId="12" xfId="22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0" fillId="0" borderId="0" xfId="0" applyFont="false" applyBorder="false" applyAlignment="true" applyProtection="true">
      <alignment horizontal="general" vertical="bottom" textRotation="0" wrapText="true" indent="0" shrinkToFit="false"/>
      <protection locked="true" hidden="false"/>
    </xf>
    <xf numFmtId="165" fontId="0" fillId="0" borderId="0" xfId="0" applyFont="false" applyBorder="false" applyAlignment="true" applyProtection="true">
      <alignment horizontal="center" vertical="bottom" textRotation="0" wrapText="true" indent="0" shrinkToFit="false"/>
      <protection locked="true" hidden="false"/>
    </xf>
    <xf numFmtId="165" fontId="7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9" fillId="0" borderId="0" xfId="0" applyFont="true" applyBorder="true" applyAlignment="true" applyProtection="true">
      <alignment horizontal="center" vertical="bottom" textRotation="180" wrapText="true" indent="0" shrinkToFit="false"/>
      <protection locked="true" hidden="false"/>
    </xf>
    <xf numFmtId="165" fontId="9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5" fontId="10" fillId="0" borderId="2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0" borderId="2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0" borderId="1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0" borderId="2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0" borderId="2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3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2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5" fontId="0" fillId="0" borderId="28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2" fillId="0" borderId="7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0" fillId="0" borderId="19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0" fillId="0" borderId="29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0" fillId="0" borderId="8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0" fillId="0" borderId="9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0" fillId="0" borderId="30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2" fillId="0" borderId="10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0" fillId="0" borderId="11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0" fillId="0" borderId="20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0" fillId="0" borderId="12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2" fillId="0" borderId="31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6" fontId="0" fillId="0" borderId="11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0" fillId="0" borderId="32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2" fillId="0" borderId="10" xfId="0" applyFont="true" applyBorder="true" applyAlignment="true" applyProtection="true">
      <alignment horizontal="left" vertical="center" textRotation="0" wrapText="true" indent="1" shrinkToFit="false"/>
      <protection locked="false" hidden="false"/>
    </xf>
    <xf numFmtId="165" fontId="12" fillId="0" borderId="0" xfId="0" applyFont="true" applyBorder="true" applyAlignment="true" applyProtection="true">
      <alignment horizontal="left" vertical="center" textRotation="0" wrapText="true" indent="1" shrinkToFit="false"/>
      <protection locked="false" hidden="false"/>
    </xf>
    <xf numFmtId="165" fontId="12" fillId="0" borderId="13" xfId="0" applyFont="true" applyBorder="true" applyAlignment="true" applyProtection="true">
      <alignment horizontal="left" vertical="center" textRotation="0" wrapText="true" indent="1" shrinkToFit="false"/>
      <protection locked="false" hidden="false"/>
    </xf>
    <xf numFmtId="165" fontId="0" fillId="0" borderId="23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0" fillId="0" borderId="33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0" fillId="0" borderId="14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0" fillId="0" borderId="15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3" fillId="0" borderId="25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1" fillId="0" borderId="2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3" fillId="0" borderId="3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13" fillId="0" borderId="4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0" fillId="0" borderId="34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2" fillId="0" borderId="21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0" fillId="0" borderId="24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0" fillId="0" borderId="35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0" fillId="0" borderId="11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0" fillId="0" borderId="20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6" fontId="0" fillId="0" borderId="24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0" fillId="0" borderId="24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2" fillId="0" borderId="21" xfId="0" applyFont="true" applyBorder="true" applyAlignment="true" applyProtection="true">
      <alignment horizontal="left" vertical="center" textRotation="0" wrapText="true" indent="1" shrinkToFit="false"/>
      <protection locked="false" hidden="false"/>
    </xf>
    <xf numFmtId="166" fontId="13" fillId="0" borderId="3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13" fillId="0" borderId="2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3" fillId="0" borderId="36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13" fillId="0" borderId="37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6" fontId="0" fillId="0" borderId="19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6" fontId="0" fillId="0" borderId="8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12" fillId="0" borderId="10" xfId="0" applyFont="true" applyBorder="true" applyAlignment="true" applyProtection="true">
      <alignment horizontal="left" vertical="center" textRotation="0" wrapText="true" indent="8" shrinkToFit="false"/>
      <protection locked="false" hidden="false"/>
    </xf>
    <xf numFmtId="165" fontId="13" fillId="0" borderId="1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13" fillId="0" borderId="12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11" fillId="0" borderId="20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12" fillId="0" borderId="10" xfId="0" applyFont="true" applyBorder="true" applyAlignment="true" applyProtection="true">
      <alignment horizontal="left" vertical="center" textRotation="0" wrapText="true" indent="4" shrinkToFit="false"/>
      <protection locked="false" hidden="false"/>
    </xf>
    <xf numFmtId="165" fontId="0" fillId="0" borderId="17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0" fillId="0" borderId="0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6" fontId="0" fillId="0" borderId="14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5" fontId="20" fillId="0" borderId="21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9" fillId="0" borderId="8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19" fillId="0" borderId="29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12" fillId="0" borderId="10" xfId="0" applyFont="true" applyBorder="true" applyAlignment="true" applyProtection="true">
      <alignment horizontal="left" vertical="center" textRotation="0" wrapText="true" indent="3" shrinkToFit="false"/>
      <protection locked="true" hidden="false"/>
    </xf>
    <xf numFmtId="165" fontId="12" fillId="0" borderId="11" xfId="0" applyFont="true" applyBorder="true" applyAlignment="true" applyProtection="true">
      <alignment horizontal="left" vertical="center" textRotation="0" wrapText="true" indent="3" shrinkToFit="false"/>
      <protection locked="true" hidden="false"/>
    </xf>
    <xf numFmtId="165" fontId="20" fillId="0" borderId="11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9" fillId="0" borderId="11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12" fillId="0" borderId="7" xfId="0" applyFont="true" applyBorder="true" applyAlignment="true" applyProtection="true">
      <alignment horizontal="left" vertical="center" textRotation="0" wrapText="true" indent="1" shrinkToFit="false"/>
      <protection locked="false" hidden="false"/>
    </xf>
    <xf numFmtId="165" fontId="12" fillId="0" borderId="7" xfId="0" applyFont="true" applyBorder="true" applyAlignment="true" applyProtection="true">
      <alignment horizontal="left" vertical="center" textRotation="0" wrapText="true" indent="3" shrinkToFit="false"/>
      <protection locked="true" hidden="false"/>
    </xf>
    <xf numFmtId="165" fontId="12" fillId="0" borderId="13" xfId="0" applyFont="true" applyBorder="true" applyAlignment="true" applyProtection="true">
      <alignment horizontal="left" vertical="center" textRotation="0" wrapText="true" indent="3" shrinkToFit="false"/>
      <protection locked="true" hidden="false"/>
    </xf>
    <xf numFmtId="166" fontId="13" fillId="0" borderId="4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5" fontId="21" fillId="0" borderId="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2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5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6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19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38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3" fillId="0" borderId="14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2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3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4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7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8" xfId="22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0" fillId="0" borderId="8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0" fontId="0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0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1" xfId="22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13" fillId="0" borderId="11" xfId="15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0" fillId="0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3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4" xfId="22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0" fillId="0" borderId="14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3" fillId="0" borderId="2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3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3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4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18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19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39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38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2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3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4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18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3" fillId="0" borderId="8" xfId="22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6" fontId="0" fillId="0" borderId="40" xfId="15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6" fontId="0" fillId="0" borderId="9" xfId="22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2" fillId="0" borderId="10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11" xfId="0" applyFont="true" applyBorder="true" applyAlignment="true" applyProtection="false">
      <alignment horizontal="justify" vertical="bottom" textRotation="0" wrapText="true" indent="0" shrinkToFit="false"/>
      <protection locked="true" hidden="false"/>
    </xf>
    <xf numFmtId="166" fontId="0" fillId="0" borderId="32" xfId="15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6" fontId="0" fillId="0" borderId="12" xfId="22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4" fillId="0" borderId="1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2" fillId="0" borderId="13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0" fillId="0" borderId="41" xfId="15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24" fillId="0" borderId="23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0" fillId="0" borderId="15" xfId="22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0" fillId="0" borderId="2" xfId="22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6" fontId="13" fillId="0" borderId="42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3" fillId="0" borderId="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2" fillId="0" borderId="43" xfId="22" applyFont="true" applyBorder="true" applyAlignment="true" applyProtection="false">
      <alignment horizontal="justify" vertical="bottom" textRotation="0" wrapText="true" indent="0" shrinkToFit="false"/>
      <protection locked="true" hidden="false"/>
    </xf>
    <xf numFmtId="165" fontId="21" fillId="0" borderId="0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1" fillId="0" borderId="18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19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44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2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3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4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19" xfId="22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12" fillId="0" borderId="44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3" fillId="0" borderId="11" xfId="22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12" fillId="0" borderId="12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2" fillId="0" borderId="14" xfId="22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12" fillId="0" borderId="15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1" fillId="0" borderId="3" xfId="22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0" fontId="11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center" vertical="bottom" textRotation="0" wrapText="true" indent="0" shrinkToFit="false"/>
      <protection locked="true" hidden="false"/>
    </xf>
    <xf numFmtId="165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5" fontId="7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0" borderId="0" xfId="0" applyFont="false" applyBorder="false" applyAlignment="true" applyProtection="true">
      <alignment horizontal="center" vertical="center" textRotation="0" wrapText="true" indent="0" shrinkToFit="false"/>
      <protection locked="true" hidden="false"/>
    </xf>
    <xf numFmtId="165" fontId="0" fillId="0" borderId="0" xfId="0" applyFont="false" applyBorder="false" applyAlignment="true" applyProtection="true">
      <alignment horizontal="general" vertical="center" textRotation="0" wrapText="true" indent="0" shrinkToFit="false"/>
      <protection locked="true" hidden="false"/>
    </xf>
    <xf numFmtId="165" fontId="9" fillId="0" borderId="1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5" fontId="13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11" fillId="0" borderId="1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1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2" fillId="0" borderId="10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5" fontId="12" fillId="0" borderId="1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7" fontId="12" fillId="0" borderId="1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12" fillId="0" borderId="11" xfId="0" applyFont="true" applyBorder="true" applyAlignment="true" applyProtection="true">
      <alignment horizontal="right" vertical="center" textRotation="0" wrapText="true" indent="0" shrinkToFit="false"/>
      <protection locked="false" hidden="false"/>
    </xf>
    <xf numFmtId="166" fontId="12" fillId="0" borderId="1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12" fillId="0" borderId="2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5" fontId="12" fillId="0" borderId="14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7" fontId="12" fillId="0" borderId="14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12" fillId="0" borderId="14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10" fillId="0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11" fillId="0" borderId="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1" fillId="2" borderId="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6" fontId="11" fillId="0" borderId="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6" fontId="11" fillId="0" borderId="4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3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5" fontId="9" fillId="0" borderId="0" xfId="0" applyFont="true" applyBorder="false" applyAlignment="true" applyProtection="true">
      <alignment horizontal="right" vertical="bottom" textRotation="0" wrapText="true" indent="0" shrinkToFit="false"/>
      <protection locked="true" hidden="false"/>
    </xf>
    <xf numFmtId="165" fontId="10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4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23" fillId="0" borderId="10" xfId="0" applyFont="true" applyBorder="true" applyAlignment="true" applyProtection="true">
      <alignment horizontal="left" vertical="center" textRotation="0" wrapText="true" indent="1" shrinkToFit="false"/>
      <protection locked="false" hidden="false"/>
    </xf>
    <xf numFmtId="165" fontId="23" fillId="0" borderId="1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7" fontId="23" fillId="0" borderId="1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23" fillId="0" borderId="1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23" fillId="0" borderId="1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1" fontId="23" fillId="0" borderId="1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10" fillId="0" borderId="1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6" fontId="10" fillId="0" borderId="1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23" fillId="0" borderId="13" xfId="0" applyFont="true" applyBorder="true" applyAlignment="true" applyProtection="true">
      <alignment horizontal="left" vertical="center" textRotation="0" wrapText="true" indent="1" shrinkToFit="false"/>
      <protection locked="false" hidden="false"/>
    </xf>
    <xf numFmtId="165" fontId="23" fillId="0" borderId="14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7" fontId="23" fillId="0" borderId="14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3" fillId="0" borderId="14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5" fontId="23" fillId="0" borderId="1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0" fillId="0" borderId="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0" fillId="2" borderId="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0" fillId="0" borderId="4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0" fillId="0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0" borderId="3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2" fillId="0" borderId="18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2" fillId="0" borderId="19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6" fontId="12" fillId="0" borderId="44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20" fillId="0" borderId="10" xfId="0" applyFont="true" applyBorder="true" applyAlignment="true" applyProtection="true">
      <alignment horizontal="left" vertical="center" textRotation="0" wrapText="false" indent="1" shrinkToFit="false"/>
      <protection locked="true" hidden="false"/>
    </xf>
    <xf numFmtId="166" fontId="20" fillId="0" borderId="1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6" fontId="20" fillId="0" borderId="1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12" fillId="0" borderId="1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2" fillId="0" borderId="1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6" fontId="12" fillId="0" borderId="1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12" fillId="0" borderId="13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6" fontId="12" fillId="0" borderId="14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7" fontId="10" fillId="0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2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2" fillId="0" borderId="4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7" fontId="12" fillId="0" borderId="1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12" fillId="0" borderId="1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7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0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3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2" fillId="0" borderId="18" xfId="0" applyFont="true" applyBorder="true" applyAlignment="true" applyProtection="true">
      <alignment horizontal="left" vertical="bottom" textRotation="0" wrapText="false" indent="1" shrinkToFit="false"/>
      <protection locked="false" hidden="false"/>
    </xf>
    <xf numFmtId="164" fontId="12" fillId="0" borderId="44" xfId="0" applyFont="true" applyBorder="true" applyAlignment="true" applyProtection="true">
      <alignment horizontal="right" vertical="bottom" textRotation="0" wrapText="false" indent="1" shrinkToFit="false"/>
      <protection locked="false" hidden="false"/>
    </xf>
    <xf numFmtId="164" fontId="12" fillId="0" borderId="13" xfId="0" applyFont="true" applyBorder="true" applyAlignment="true" applyProtection="true">
      <alignment horizontal="left" vertical="bottom" textRotation="0" wrapText="false" indent="1" shrinkToFit="false"/>
      <protection locked="false" hidden="false"/>
    </xf>
    <xf numFmtId="164" fontId="12" fillId="0" borderId="15" xfId="0" applyFont="true" applyBorder="true" applyAlignment="true" applyProtection="true">
      <alignment horizontal="right" vertical="bottom" textRotation="0" wrapText="false" indent="1" shrinkToFit="false"/>
      <protection locked="false" hidden="false"/>
    </xf>
    <xf numFmtId="164" fontId="10" fillId="0" borderId="2" xfId="0" applyFont="true" applyBorder="true" applyAlignment="true" applyProtection="true">
      <alignment horizontal="left" vertical="bottom" textRotation="0" wrapText="false" indent="1" shrinkToFit="false"/>
      <protection locked="true" hidden="false"/>
    </xf>
    <xf numFmtId="164" fontId="11" fillId="0" borderId="4" xfId="0" applyFont="true" applyBorder="true" applyAlignment="true" applyProtection="true">
      <alignment horizontal="right" vertical="bottom" textRotation="0" wrapText="false" indent="1" shrinkToFit="false"/>
      <protection locked="true" hidden="false"/>
    </xf>
    <xf numFmtId="164" fontId="0" fillId="0" borderId="0" xfId="0" applyFont="true" applyBorder="fals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true">
      <alignment horizontal="right" vertical="bottom" textRotation="0" wrapText="true" indent="1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4" fillId="0" borderId="0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5" fontId="6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10" fillId="0" borderId="4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1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0" fillId="0" borderId="44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4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2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0" fillId="0" borderId="48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9" fillId="0" borderId="43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49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5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3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5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2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42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7" fontId="12" fillId="0" borderId="7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4" fillId="0" borderId="51" xfId="0" applyFont="true" applyBorder="true" applyAlignment="true" applyProtection="true">
      <alignment horizontal="left" vertical="bottom" textRotation="0" wrapText="true" indent="1" shrinkToFit="false"/>
      <protection locked="true" hidden="false"/>
    </xf>
    <xf numFmtId="166" fontId="0" fillId="0" borderId="9" xfId="0" applyFont="true" applyBorder="true" applyAlignment="true" applyProtection="false">
      <alignment horizontal="right" vertical="center" textRotation="0" wrapText="true" indent="1" shrinkToFit="false"/>
      <protection locked="true" hidden="false"/>
    </xf>
    <xf numFmtId="164" fontId="26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7" fontId="12" fillId="0" borderId="1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4" fillId="0" borderId="52" xfId="0" applyFont="true" applyBorder="true" applyAlignment="true" applyProtection="true">
      <alignment horizontal="left" vertical="bottom" textRotation="0" wrapText="true" indent="1" shrinkToFit="false"/>
      <protection locked="true" hidden="false"/>
    </xf>
    <xf numFmtId="166" fontId="0" fillId="0" borderId="12" xfId="0" applyFont="true" applyBorder="true" applyAlignment="true" applyProtection="false">
      <alignment horizontal="right" vertical="center" textRotation="0" wrapText="true" indent="1" shrinkToFit="false"/>
      <protection locked="true" hidden="false"/>
    </xf>
    <xf numFmtId="164" fontId="27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7" fontId="12" fillId="0" borderId="13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4" fillId="0" borderId="53" xfId="0" applyFont="true" applyBorder="true" applyAlignment="true" applyProtection="true">
      <alignment horizontal="left" vertical="bottom" textRotation="0" wrapText="true" indent="1" shrinkToFit="false"/>
      <protection locked="true" hidden="false"/>
    </xf>
    <xf numFmtId="166" fontId="19" fillId="0" borderId="15" xfId="0" applyFont="true" applyBorder="true" applyAlignment="true" applyProtection="false">
      <alignment horizontal="right" vertical="center" textRotation="0" wrapText="true" indent="1" shrinkToFit="false"/>
      <protection locked="true" hidden="false"/>
    </xf>
    <xf numFmtId="164" fontId="15" fillId="0" borderId="42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6" fontId="19" fillId="0" borderId="9" xfId="0" applyFont="true" applyBorder="true" applyAlignment="true" applyProtection="false">
      <alignment horizontal="right" vertical="center" textRotation="0" wrapText="true" indent="1" shrinkToFit="false"/>
      <protection locked="true" hidden="false"/>
    </xf>
    <xf numFmtId="166" fontId="19" fillId="0" borderId="12" xfId="0" applyFont="true" applyBorder="true" applyAlignment="true" applyProtection="false">
      <alignment horizontal="right" vertical="center" textRotation="0" wrapText="true" indent="1" shrinkToFit="false"/>
      <protection locked="true" hidden="false"/>
    </xf>
    <xf numFmtId="166" fontId="0" fillId="0" borderId="15" xfId="0" applyFont="true" applyBorder="true" applyAlignment="true" applyProtection="false">
      <alignment horizontal="right" vertical="center" textRotation="0" wrapText="true" indent="1" shrinkToFit="false"/>
      <protection locked="true" hidden="false"/>
    </xf>
    <xf numFmtId="164" fontId="15" fillId="0" borderId="2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14" fillId="0" borderId="53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4" fillId="0" borderId="7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14" fillId="0" borderId="1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14" fillId="0" borderId="13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15" fillId="0" borderId="42" xfId="0" applyFont="true" applyBorder="true" applyAlignment="true" applyProtection="true">
      <alignment horizontal="left" vertical="bottom" textRotation="0" wrapText="true" indent="1" shrinkToFit="false"/>
      <protection locked="true" hidden="false"/>
    </xf>
    <xf numFmtId="164" fontId="15" fillId="0" borderId="16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15" fillId="0" borderId="54" xfId="0" applyFont="true" applyBorder="true" applyAlignment="true" applyProtection="true">
      <alignment horizontal="left" vertical="bottom" textRotation="0" wrapText="true" indent="1" shrinkToFit="false"/>
      <protection locked="true" hidden="false"/>
    </xf>
    <xf numFmtId="164" fontId="15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15" fillId="0" borderId="0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5" fontId="11" fillId="0" borderId="0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12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0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1" fillId="0" borderId="0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27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1" fillId="0" borderId="21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55" xfId="2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7" fontId="12" fillId="0" borderId="18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39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2" fillId="0" borderId="52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2" fillId="0" borderId="32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2" fillId="0" borderId="52" xfId="22" applyFont="true" applyBorder="true" applyAlignment="true" applyProtection="true">
      <alignment horizontal="left" vertical="bottom" textRotation="0" wrapText="false" indent="8" shrinkToFit="false"/>
      <protection locked="true" hidden="false"/>
    </xf>
    <xf numFmtId="164" fontId="12" fillId="0" borderId="52" xfId="22" applyFont="true" applyBorder="true" applyAlignment="true" applyProtection="true">
      <alignment horizontal="left" vertical="center" textRotation="0" wrapText="true" indent="8" shrinkToFit="false"/>
      <protection locked="true" hidden="false"/>
    </xf>
    <xf numFmtId="167" fontId="12" fillId="0" borderId="21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53" xfId="22" applyFont="true" applyBorder="true" applyAlignment="true" applyProtection="true">
      <alignment horizontal="left" vertical="center" textRotation="0" wrapText="true" indent="8" shrinkToFit="false"/>
      <protection locked="true" hidden="false"/>
    </xf>
    <xf numFmtId="167" fontId="12" fillId="0" borderId="22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56" xfId="22" applyFont="true" applyBorder="true" applyAlignment="true" applyProtection="true">
      <alignment horizontal="left" vertical="center" textRotation="0" wrapText="true" indent="8" shrinkToFit="false"/>
      <protection locked="true" hidden="false"/>
    </xf>
    <xf numFmtId="164" fontId="11" fillId="0" borderId="42" xfId="2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2" fillId="0" borderId="53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4" fillId="0" borderId="53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4" fillId="0" borderId="52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2" fillId="0" borderId="51" xfId="22" applyFont="true" applyBorder="true" applyAlignment="true" applyProtection="true">
      <alignment horizontal="left" vertical="center" textRotation="0" wrapText="true" indent="8" shrinkToFit="false"/>
      <protection locked="true" hidden="false"/>
    </xf>
    <xf numFmtId="164" fontId="12" fillId="0" borderId="51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2" fillId="0" borderId="55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72" fontId="0" fillId="0" borderId="0" xfId="0" applyFont="false" applyBorder="false" applyAlignment="true" applyProtection="false">
      <alignment horizontal="general" vertical="center" textRotation="0" wrapText="true" indent="0" shrinkToFit="false"/>
      <protection locked="true" hidden="false"/>
    </xf>
    <xf numFmtId="167" fontId="11" fillId="0" borderId="2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0" fillId="0" borderId="4" xfId="0" applyFont="true" applyBorder="true" applyAlignment="true" applyProtection="false">
      <alignment horizontal="right" vertical="center" textRotation="0" wrapText="true" indent="1" shrinkToFit="false"/>
      <protection locked="true" hidden="false"/>
    </xf>
    <xf numFmtId="164" fontId="15" fillId="0" borderId="1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0" borderId="54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5" fillId="0" borderId="4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0" borderId="43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18" fillId="0" borderId="43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0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0" fillId="0" borderId="1" xfId="0" applyFont="fals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3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37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6" fontId="13" fillId="0" borderId="3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4" fontId="13" fillId="0" borderId="4" xfId="0" applyFont="true" applyBorder="true" applyAlignment="true" applyProtection="false">
      <alignment horizontal="right" vertical="center" textRotation="0" wrapText="true" indent="1" shrinkToFit="false"/>
      <protection locked="true" hidden="false"/>
    </xf>
    <xf numFmtId="166" fontId="13" fillId="0" borderId="17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4" fontId="13" fillId="0" borderId="45" xfId="0" applyFont="true" applyBorder="true" applyAlignment="true" applyProtection="false">
      <alignment horizontal="right" vertical="center" textRotation="0" wrapText="true" indent="1" shrinkToFit="false"/>
      <protection locked="true" hidden="false"/>
    </xf>
    <xf numFmtId="166" fontId="11" fillId="0" borderId="3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6" fontId="11" fillId="0" borderId="4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6" fontId="12" fillId="0" borderId="8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6" fontId="12" fillId="0" borderId="9" xfId="0" applyFont="true" applyBorder="true" applyAlignment="true" applyProtection="false">
      <alignment horizontal="right" vertical="center" textRotation="0" wrapText="true" indent="1" shrinkToFit="false"/>
      <protection locked="true" hidden="false"/>
    </xf>
    <xf numFmtId="166" fontId="12" fillId="0" borderId="11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6" fontId="12" fillId="0" borderId="12" xfId="0" applyFont="true" applyBorder="true" applyAlignment="true" applyProtection="false">
      <alignment horizontal="right" vertical="center" textRotation="0" wrapText="true" indent="1" shrinkToFit="false"/>
      <protection locked="true" hidden="false"/>
    </xf>
    <xf numFmtId="166" fontId="12" fillId="0" borderId="14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6" fontId="20" fillId="0" borderId="15" xfId="0" applyFont="true" applyBorder="true" applyAlignment="true" applyProtection="false">
      <alignment horizontal="right" vertical="center" textRotation="0" wrapText="true" indent="1" shrinkToFit="false"/>
      <protection locked="true" hidden="false"/>
    </xf>
    <xf numFmtId="166" fontId="20" fillId="0" borderId="9" xfId="0" applyFont="true" applyBorder="true" applyAlignment="true" applyProtection="false">
      <alignment horizontal="right" vertical="center" textRotation="0" wrapText="true" indent="1" shrinkToFit="false"/>
      <protection locked="true" hidden="false"/>
    </xf>
    <xf numFmtId="166" fontId="20" fillId="0" borderId="12" xfId="0" applyFont="true" applyBorder="true" applyAlignment="true" applyProtection="false">
      <alignment horizontal="right" vertical="center" textRotation="0" wrapText="true" indent="1" shrinkToFit="false"/>
      <protection locked="true" hidden="false"/>
    </xf>
    <xf numFmtId="166" fontId="12" fillId="0" borderId="15" xfId="0" applyFont="true" applyBorder="true" applyAlignment="true" applyProtection="false">
      <alignment horizontal="right" vertical="center" textRotation="0" wrapText="true" indent="1" shrinkToFit="false"/>
      <protection locked="true" hidden="false"/>
    </xf>
    <xf numFmtId="166" fontId="12" fillId="0" borderId="8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6" fontId="12" fillId="0" borderId="9" xfId="22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6" fontId="11" fillId="0" borderId="3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6" fontId="11" fillId="0" borderId="4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6" fontId="12" fillId="0" borderId="12" xfId="22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6" fontId="15" fillId="0" borderId="3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6" fontId="15" fillId="0" borderId="4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6" fontId="12" fillId="0" borderId="4" xfId="0" applyFont="true" applyBorder="true" applyAlignment="true" applyProtection="false">
      <alignment horizontal="right" vertical="center" textRotation="0" wrapText="true" indent="1" shrinkToFit="false"/>
      <protection locked="true" hidden="false"/>
    </xf>
    <xf numFmtId="166" fontId="7" fillId="0" borderId="4" xfId="22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0" fillId="0" borderId="0" xfId="0" applyFont="false" applyBorder="fals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24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5" fontId="6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1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54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26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7" fontId="12" fillId="0" borderId="1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9" fillId="0" borderId="9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7" fontId="12" fillId="0" borderId="1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9" fillId="0" borderId="12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6" fontId="0" fillId="0" borderId="12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27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6" fontId="0" fillId="0" borderId="15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11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42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6" fontId="0" fillId="0" borderId="9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6" fontId="0" fillId="0" borderId="4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7" fontId="12" fillId="0" borderId="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54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6" fontId="19" fillId="0" borderId="4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15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8" fillId="0" borderId="37" xfId="0" applyFont="true" applyBorder="true" applyAlignment="true" applyProtection="true">
      <alignment horizontal="left" vertical="bottom" textRotation="0" wrapText="true" indent="1" shrinkToFit="false"/>
      <protection locked="true" hidden="false"/>
    </xf>
    <xf numFmtId="164" fontId="12" fillId="0" borderId="0" xfId="0" applyFont="true" applyBorder="false" applyAlignment="true" applyProtection="true">
      <alignment horizontal="left" vertical="center" textRotation="0" wrapText="true" indent="0" shrinkToFit="false"/>
      <protection locked="true" hidden="false"/>
    </xf>
    <xf numFmtId="164" fontId="12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12" fillId="0" borderId="0" xfId="0" applyFont="true" applyBorder="false" applyAlignment="true" applyProtection="true">
      <alignment horizontal="right" vertical="center" textRotation="0" wrapText="true" indent="1" shrinkToFit="false"/>
      <protection locked="true" hidden="false"/>
    </xf>
    <xf numFmtId="164" fontId="11" fillId="0" borderId="54" xfId="22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9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6" fontId="13" fillId="0" borderId="4" xfId="0" applyFont="true" applyBorder="true" applyAlignment="true" applyProtection="true">
      <alignment horizontal="right" vertical="center" textRotation="0" wrapText="true" indent="1" shrinkToFit="false"/>
      <protection locked="false" hidden="false"/>
    </xf>
    <xf numFmtId="164" fontId="10" fillId="0" borderId="42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1" fillId="0" borderId="4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43" xfId="0" applyFont="fals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1" xfId="0" applyFont="fals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1" xfId="0" applyFont="fals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3" fillId="0" borderId="4" xfId="0" applyFont="true" applyBorder="true" applyAlignment="true" applyProtection="true">
      <alignment horizontal="right" vertical="center" textRotation="0" wrapText="true" indent="1" shrinkToFit="false"/>
      <protection locked="true" hidden="false"/>
    </xf>
    <xf numFmtId="164" fontId="0" fillId="0" borderId="45" xfId="0" applyFont="fals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0" fillId="0" borderId="43" xfId="0" applyFont="false" applyBorder="true" applyAlignment="true" applyProtection="true">
      <alignment horizontal="left" vertical="center" textRotation="0" wrapText="true" indent="0" shrinkToFit="false"/>
      <protection locked="true" hidden="false"/>
    </xf>
  </cellXfs>
  <cellStyles count="9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Hiperhivatkozás" xfId="20" builtinId="53" customBuiltin="true"/>
    <cellStyle name="Már látott hiperhivatkozás" xfId="21" builtinId="53" customBuiltin="true"/>
    <cellStyle name="Normál_KVRENMUNKA" xfId="22" builtinId="53" customBuiltin="true"/>
  </cellStyles>
  <dxfs count="1">
    <dxf>
      <font>
        <sz val="10"/>
        <color rgb="FFFFFFFF"/>
        <name val="Times New Roman CE"/>
        <family val="1"/>
        <charset val="238"/>
      </font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2D05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159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4" activeCellId="0" sqref="F4"/>
    </sheetView>
  </sheetViews>
  <sheetFormatPr defaultRowHeight="15.75"/>
  <cols>
    <col collapsed="false" hidden="false" max="1" min="1" style="1" width="9.5"/>
    <col collapsed="false" hidden="false" max="2" min="2" style="1" width="91.6647727272727"/>
    <col collapsed="false" hidden="false" max="4" min="3" style="1" width="14.3295454545455"/>
    <col collapsed="false" hidden="false" max="1025" min="5" style="1" width="9.32954545454546"/>
  </cols>
  <sheetData>
    <row r="1" customFormat="false" ht="15.95" hidden="false" customHeight="true" outlineLevel="0" collapsed="false">
      <c r="A1" s="2" t="s">
        <v>0</v>
      </c>
      <c r="B1" s="2"/>
      <c r="C1" s="2"/>
      <c r="D1" s="2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5.95" hidden="false" customHeight="true" outlineLevel="0" collapsed="false">
      <c r="A2" s="3" t="s">
        <v>1</v>
      </c>
      <c r="B2" s="3"/>
      <c r="C2" s="4" t="s">
        <v>2</v>
      </c>
      <c r="D2" s="4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38.1" hidden="false" customHeight="true" outlineLevel="0" collapsed="false">
      <c r="A3" s="5" t="s">
        <v>3</v>
      </c>
      <c r="B3" s="6" t="s">
        <v>4</v>
      </c>
      <c r="C3" s="6" t="s">
        <v>5</v>
      </c>
      <c r="D3" s="7" t="s">
        <v>6</v>
      </c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11" customFormat="true" ht="12" hidden="false" customHeight="true" outlineLevel="0" collapsed="false">
      <c r="A4" s="8" t="s">
        <v>7</v>
      </c>
      <c r="B4" s="9" t="s">
        <v>8</v>
      </c>
      <c r="C4" s="10" t="s">
        <v>9</v>
      </c>
      <c r="D4" s="10"/>
    </row>
    <row r="5" s="16" customFormat="true" ht="12" hidden="false" customHeight="true" outlineLevel="0" collapsed="false">
      <c r="A5" s="12" t="s">
        <v>10</v>
      </c>
      <c r="B5" s="13" t="s">
        <v>11</v>
      </c>
      <c r="C5" s="14" t="n">
        <f aca="false">+C6+C7+C8+C9+C10+C11</f>
        <v>158447375</v>
      </c>
      <c r="D5" s="15" t="n">
        <f aca="false">+D6+D7+D8+D9+D10+D11</f>
        <v>171877261</v>
      </c>
    </row>
    <row r="6" s="16" customFormat="true" ht="12" hidden="false" customHeight="true" outlineLevel="0" collapsed="false">
      <c r="A6" s="17" t="s">
        <v>12</v>
      </c>
      <c r="B6" s="18" t="s">
        <v>13</v>
      </c>
      <c r="C6" s="19" t="n">
        <v>77651073</v>
      </c>
      <c r="D6" s="20" t="n">
        <v>77651073</v>
      </c>
    </row>
    <row r="7" s="16" customFormat="true" ht="12" hidden="false" customHeight="true" outlineLevel="0" collapsed="false">
      <c r="A7" s="21" t="s">
        <v>14</v>
      </c>
      <c r="B7" s="22" t="s">
        <v>15</v>
      </c>
      <c r="C7" s="23" t="n">
        <v>34293933</v>
      </c>
      <c r="D7" s="24" t="n">
        <v>34588133</v>
      </c>
    </row>
    <row r="8" s="16" customFormat="true" ht="12" hidden="false" customHeight="true" outlineLevel="0" collapsed="false">
      <c r="A8" s="21" t="s">
        <v>16</v>
      </c>
      <c r="B8" s="22" t="s">
        <v>17</v>
      </c>
      <c r="C8" s="23" t="n">
        <v>44877869</v>
      </c>
      <c r="D8" s="24" t="n">
        <v>41279482</v>
      </c>
    </row>
    <row r="9" s="16" customFormat="true" ht="12" hidden="false" customHeight="true" outlineLevel="0" collapsed="false">
      <c r="A9" s="21" t="s">
        <v>18</v>
      </c>
      <c r="B9" s="22" t="s">
        <v>19</v>
      </c>
      <c r="C9" s="23" t="n">
        <v>1624500</v>
      </c>
      <c r="D9" s="24" t="n">
        <v>1624500</v>
      </c>
    </row>
    <row r="10" s="16" customFormat="true" ht="12" hidden="false" customHeight="true" outlineLevel="0" collapsed="false">
      <c r="A10" s="21" t="s">
        <v>20</v>
      </c>
      <c r="B10" s="25" t="s">
        <v>21</v>
      </c>
      <c r="C10" s="23" t="n">
        <v>0</v>
      </c>
      <c r="D10" s="24" t="n">
        <v>16734073</v>
      </c>
    </row>
    <row r="11" s="16" customFormat="true" ht="12" hidden="false" customHeight="true" outlineLevel="0" collapsed="false">
      <c r="A11" s="26" t="s">
        <v>22</v>
      </c>
      <c r="B11" s="27" t="s">
        <v>23</v>
      </c>
      <c r="C11" s="28"/>
      <c r="D11" s="29"/>
    </row>
    <row r="12" s="16" customFormat="true" ht="12" hidden="false" customHeight="true" outlineLevel="0" collapsed="false">
      <c r="A12" s="12" t="s">
        <v>24</v>
      </c>
      <c r="B12" s="30" t="s">
        <v>25</v>
      </c>
      <c r="C12" s="14" t="n">
        <f aca="false">+C13+C14+C15+C16+C17</f>
        <v>11702235</v>
      </c>
      <c r="D12" s="15" t="n">
        <f aca="false">+D13+D14+D15+D16+D17</f>
        <v>241108678</v>
      </c>
    </row>
    <row r="13" s="16" customFormat="true" ht="12" hidden="false" customHeight="true" outlineLevel="0" collapsed="false">
      <c r="A13" s="17" t="s">
        <v>26</v>
      </c>
      <c r="B13" s="18" t="s">
        <v>27</v>
      </c>
      <c r="C13" s="19"/>
      <c r="D13" s="20"/>
    </row>
    <row r="14" s="16" customFormat="true" ht="12" hidden="false" customHeight="true" outlineLevel="0" collapsed="false">
      <c r="A14" s="21" t="s">
        <v>28</v>
      </c>
      <c r="B14" s="22" t="s">
        <v>29</v>
      </c>
      <c r="C14" s="23"/>
      <c r="D14" s="24"/>
    </row>
    <row r="15" s="16" customFormat="true" ht="12" hidden="false" customHeight="true" outlineLevel="0" collapsed="false">
      <c r="A15" s="21" t="s">
        <v>30</v>
      </c>
      <c r="B15" s="22" t="s">
        <v>31</v>
      </c>
      <c r="C15" s="23"/>
      <c r="D15" s="24"/>
    </row>
    <row r="16" s="16" customFormat="true" ht="12" hidden="false" customHeight="true" outlineLevel="0" collapsed="false">
      <c r="A16" s="21" t="s">
        <v>32</v>
      </c>
      <c r="B16" s="22" t="s">
        <v>33</v>
      </c>
      <c r="C16" s="23"/>
      <c r="D16" s="24"/>
    </row>
    <row r="17" s="16" customFormat="true" ht="12" hidden="false" customHeight="true" outlineLevel="0" collapsed="false">
      <c r="A17" s="21" t="s">
        <v>34</v>
      </c>
      <c r="B17" s="22" t="s">
        <v>35</v>
      </c>
      <c r="C17" s="23" t="n">
        <v>11702235</v>
      </c>
      <c r="D17" s="24" t="n">
        <v>241108678</v>
      </c>
    </row>
    <row r="18" s="16" customFormat="true" ht="12" hidden="false" customHeight="true" outlineLevel="0" collapsed="false">
      <c r="A18" s="26" t="s">
        <v>36</v>
      </c>
      <c r="B18" s="27" t="s">
        <v>37</v>
      </c>
      <c r="C18" s="28"/>
      <c r="D18" s="29"/>
    </row>
    <row r="19" s="16" customFormat="true" ht="12" hidden="false" customHeight="true" outlineLevel="0" collapsed="false">
      <c r="A19" s="12" t="s">
        <v>38</v>
      </c>
      <c r="B19" s="13" t="s">
        <v>39</v>
      </c>
      <c r="C19" s="14" t="n">
        <f aca="false">+C20+C21+C22+C23+C24</f>
        <v>106000000</v>
      </c>
      <c r="D19" s="15" t="n">
        <f aca="false">+D20+D21+D22+D23+D24</f>
        <v>108832970</v>
      </c>
    </row>
    <row r="20" s="16" customFormat="true" ht="12" hidden="false" customHeight="true" outlineLevel="0" collapsed="false">
      <c r="A20" s="17" t="s">
        <v>40</v>
      </c>
      <c r="B20" s="18" t="s">
        <v>41</v>
      </c>
      <c r="C20" s="19" t="n">
        <v>0</v>
      </c>
      <c r="D20" s="20" t="n">
        <v>108644957</v>
      </c>
    </row>
    <row r="21" s="16" customFormat="true" ht="12" hidden="false" customHeight="true" outlineLevel="0" collapsed="false">
      <c r="A21" s="21" t="s">
        <v>42</v>
      </c>
      <c r="B21" s="22" t="s">
        <v>43</v>
      </c>
      <c r="C21" s="23"/>
      <c r="D21" s="24"/>
    </row>
    <row r="22" s="16" customFormat="true" ht="12" hidden="false" customHeight="true" outlineLevel="0" collapsed="false">
      <c r="A22" s="21" t="s">
        <v>44</v>
      </c>
      <c r="B22" s="22" t="s">
        <v>45</v>
      </c>
      <c r="C22" s="23"/>
      <c r="D22" s="24"/>
    </row>
    <row r="23" s="16" customFormat="true" ht="12" hidden="false" customHeight="true" outlineLevel="0" collapsed="false">
      <c r="A23" s="21" t="s">
        <v>46</v>
      </c>
      <c r="B23" s="22" t="s">
        <v>47</v>
      </c>
      <c r="C23" s="23"/>
      <c r="D23" s="24"/>
    </row>
    <row r="24" s="16" customFormat="true" ht="12" hidden="false" customHeight="true" outlineLevel="0" collapsed="false">
      <c r="A24" s="21" t="s">
        <v>48</v>
      </c>
      <c r="B24" s="22" t="s">
        <v>49</v>
      </c>
      <c r="C24" s="23" t="n">
        <v>106000000</v>
      </c>
      <c r="D24" s="24" t="n">
        <v>188013</v>
      </c>
    </row>
    <row r="25" s="16" customFormat="true" ht="12" hidden="false" customHeight="true" outlineLevel="0" collapsed="false">
      <c r="A25" s="26" t="s">
        <v>50</v>
      </c>
      <c r="B25" s="31" t="s">
        <v>51</v>
      </c>
      <c r="C25" s="28"/>
      <c r="D25" s="29"/>
    </row>
    <row r="26" s="16" customFormat="true" ht="12" hidden="false" customHeight="true" outlineLevel="0" collapsed="false">
      <c r="A26" s="12" t="s">
        <v>52</v>
      </c>
      <c r="B26" s="13" t="s">
        <v>53</v>
      </c>
      <c r="C26" s="14" t="n">
        <f aca="false">+C27+C31+C32+C33</f>
        <v>16420000</v>
      </c>
      <c r="D26" s="15" t="n">
        <f aca="false">+D27+D31+D32+D33</f>
        <v>25322201</v>
      </c>
    </row>
    <row r="27" s="16" customFormat="true" ht="12" hidden="false" customHeight="true" outlineLevel="0" collapsed="false">
      <c r="A27" s="17" t="s">
        <v>54</v>
      </c>
      <c r="B27" s="18" t="s">
        <v>55</v>
      </c>
      <c r="C27" s="32" t="n">
        <f aca="false">SUM(C28:C30)</f>
        <v>14500000</v>
      </c>
      <c r="D27" s="33" t="n">
        <f aca="false">SUM(D28:D30)</f>
        <v>18479109</v>
      </c>
    </row>
    <row r="28" s="16" customFormat="true" ht="12" hidden="false" customHeight="true" outlineLevel="0" collapsed="false">
      <c r="A28" s="21" t="s">
        <v>56</v>
      </c>
      <c r="B28" s="22" t="s">
        <v>57</v>
      </c>
      <c r="C28" s="23" t="n">
        <v>2500000</v>
      </c>
      <c r="D28" s="24" t="n">
        <v>3600000</v>
      </c>
    </row>
    <row r="29" s="16" customFormat="true" ht="12" hidden="false" customHeight="true" outlineLevel="0" collapsed="false">
      <c r="A29" s="21" t="s">
        <v>58</v>
      </c>
      <c r="B29" s="22" t="s">
        <v>59</v>
      </c>
      <c r="C29" s="23"/>
      <c r="D29" s="24"/>
    </row>
    <row r="30" s="16" customFormat="true" ht="12" hidden="false" customHeight="true" outlineLevel="0" collapsed="false">
      <c r="A30" s="21" t="s">
        <v>60</v>
      </c>
      <c r="B30" s="22" t="s">
        <v>61</v>
      </c>
      <c r="C30" s="23" t="n">
        <v>12000000</v>
      </c>
      <c r="D30" s="24" t="n">
        <v>14879109</v>
      </c>
    </row>
    <row r="31" s="16" customFormat="true" ht="12" hidden="false" customHeight="true" outlineLevel="0" collapsed="false">
      <c r="A31" s="21" t="s">
        <v>62</v>
      </c>
      <c r="B31" s="22" t="s">
        <v>63</v>
      </c>
      <c r="C31" s="23" t="n">
        <v>1450000</v>
      </c>
      <c r="D31" s="24" t="n">
        <v>3500000</v>
      </c>
    </row>
    <row r="32" s="16" customFormat="true" ht="12" hidden="false" customHeight="true" outlineLevel="0" collapsed="false">
      <c r="A32" s="21" t="s">
        <v>64</v>
      </c>
      <c r="B32" s="22" t="s">
        <v>65</v>
      </c>
      <c r="C32" s="23" t="n">
        <v>100000</v>
      </c>
      <c r="D32" s="24" t="n">
        <v>0</v>
      </c>
    </row>
    <row r="33" s="16" customFormat="true" ht="12" hidden="false" customHeight="true" outlineLevel="0" collapsed="false">
      <c r="A33" s="26" t="s">
        <v>66</v>
      </c>
      <c r="B33" s="31" t="s">
        <v>67</v>
      </c>
      <c r="C33" s="28" t="n">
        <v>370000</v>
      </c>
      <c r="D33" s="29" t="n">
        <v>3343092</v>
      </c>
    </row>
    <row r="34" s="16" customFormat="true" ht="12" hidden="false" customHeight="true" outlineLevel="0" collapsed="false">
      <c r="A34" s="12" t="s">
        <v>68</v>
      </c>
      <c r="B34" s="13" t="s">
        <v>69</v>
      </c>
      <c r="C34" s="14" t="n">
        <f aca="false">SUM(C35:C45)</f>
        <v>9735600</v>
      </c>
      <c r="D34" s="15" t="n">
        <f aca="false">SUM(D35:D45)</f>
        <v>13375767</v>
      </c>
    </row>
    <row r="35" s="16" customFormat="true" ht="12" hidden="false" customHeight="true" outlineLevel="0" collapsed="false">
      <c r="A35" s="17" t="s">
        <v>70</v>
      </c>
      <c r="B35" s="18" t="s">
        <v>71</v>
      </c>
      <c r="C35" s="19" t="n">
        <v>0</v>
      </c>
      <c r="D35" s="20" t="n">
        <v>1893356</v>
      </c>
    </row>
    <row r="36" s="16" customFormat="true" ht="12" hidden="false" customHeight="true" outlineLevel="0" collapsed="false">
      <c r="A36" s="21" t="s">
        <v>72</v>
      </c>
      <c r="B36" s="22" t="s">
        <v>73</v>
      </c>
      <c r="C36" s="23" t="n">
        <v>1200000</v>
      </c>
      <c r="D36" s="24" t="n">
        <v>1200000</v>
      </c>
    </row>
    <row r="37" s="16" customFormat="true" ht="12" hidden="false" customHeight="true" outlineLevel="0" collapsed="false">
      <c r="A37" s="21" t="s">
        <v>74</v>
      </c>
      <c r="B37" s="22" t="s">
        <v>75</v>
      </c>
      <c r="C37" s="23" t="n">
        <v>200000</v>
      </c>
      <c r="D37" s="24" t="n">
        <v>455855</v>
      </c>
    </row>
    <row r="38" s="16" customFormat="true" ht="12" hidden="false" customHeight="true" outlineLevel="0" collapsed="false">
      <c r="A38" s="21" t="s">
        <v>76</v>
      </c>
      <c r="B38" s="22" t="s">
        <v>77</v>
      </c>
      <c r="C38" s="23" t="n">
        <v>2000000</v>
      </c>
      <c r="D38" s="24" t="n">
        <v>2712386</v>
      </c>
    </row>
    <row r="39" s="16" customFormat="true" ht="12" hidden="false" customHeight="true" outlineLevel="0" collapsed="false">
      <c r="A39" s="21" t="s">
        <v>78</v>
      </c>
      <c r="B39" s="22" t="s">
        <v>79</v>
      </c>
      <c r="C39" s="23" t="n">
        <v>4280000</v>
      </c>
      <c r="D39" s="24" t="n">
        <v>4280000</v>
      </c>
    </row>
    <row r="40" s="16" customFormat="true" ht="12" hidden="false" customHeight="true" outlineLevel="0" collapsed="false">
      <c r="A40" s="21" t="s">
        <v>80</v>
      </c>
      <c r="B40" s="22" t="s">
        <v>81</v>
      </c>
      <c r="C40" s="23" t="n">
        <v>2055600</v>
      </c>
      <c r="D40" s="24" t="n">
        <v>2695895</v>
      </c>
    </row>
    <row r="41" s="16" customFormat="true" ht="12" hidden="false" customHeight="true" outlineLevel="0" collapsed="false">
      <c r="A41" s="21" t="s">
        <v>82</v>
      </c>
      <c r="B41" s="22" t="s">
        <v>83</v>
      </c>
      <c r="C41" s="23"/>
      <c r="D41" s="24"/>
    </row>
    <row r="42" s="16" customFormat="true" ht="12" hidden="false" customHeight="true" outlineLevel="0" collapsed="false">
      <c r="A42" s="21" t="s">
        <v>84</v>
      </c>
      <c r="B42" s="22" t="s">
        <v>85</v>
      </c>
      <c r="C42" s="23" t="n">
        <v>0</v>
      </c>
      <c r="D42" s="24" t="n">
        <v>137760</v>
      </c>
    </row>
    <row r="43" s="16" customFormat="true" ht="12" hidden="false" customHeight="true" outlineLevel="0" collapsed="false">
      <c r="A43" s="21" t="s">
        <v>86</v>
      </c>
      <c r="B43" s="22" t="s">
        <v>87</v>
      </c>
      <c r="C43" s="23"/>
      <c r="D43" s="24"/>
    </row>
    <row r="44" s="16" customFormat="true" ht="12" hidden="false" customHeight="true" outlineLevel="0" collapsed="false">
      <c r="A44" s="26" t="s">
        <v>88</v>
      </c>
      <c r="B44" s="31" t="s">
        <v>89</v>
      </c>
      <c r="C44" s="23"/>
      <c r="D44" s="24"/>
    </row>
    <row r="45" s="16" customFormat="true" ht="12" hidden="false" customHeight="true" outlineLevel="0" collapsed="false">
      <c r="A45" s="26" t="s">
        <v>90</v>
      </c>
      <c r="B45" s="27" t="s">
        <v>91</v>
      </c>
      <c r="C45" s="28" t="n">
        <v>0</v>
      </c>
      <c r="D45" s="29" t="n">
        <v>515</v>
      </c>
    </row>
    <row r="46" s="16" customFormat="true" ht="12" hidden="false" customHeight="true" outlineLevel="0" collapsed="false">
      <c r="A46" s="12" t="s">
        <v>92</v>
      </c>
      <c r="B46" s="13" t="s">
        <v>93</v>
      </c>
      <c r="C46" s="14" t="n">
        <f aca="false">SUM(C47:C51)</f>
        <v>0</v>
      </c>
      <c r="D46" s="15" t="n">
        <f aca="false">SUM(D47:D51)</f>
        <v>5000</v>
      </c>
    </row>
    <row r="47" s="16" customFormat="true" ht="12" hidden="false" customHeight="true" outlineLevel="0" collapsed="false">
      <c r="A47" s="17" t="s">
        <v>94</v>
      </c>
      <c r="B47" s="18" t="s">
        <v>95</v>
      </c>
      <c r="C47" s="19"/>
      <c r="D47" s="20"/>
    </row>
    <row r="48" s="16" customFormat="true" ht="12" hidden="false" customHeight="true" outlineLevel="0" collapsed="false">
      <c r="A48" s="21" t="s">
        <v>96</v>
      </c>
      <c r="B48" s="22" t="s">
        <v>97</v>
      </c>
      <c r="C48" s="23" t="n">
        <v>0</v>
      </c>
      <c r="D48" s="24" t="n">
        <v>5000</v>
      </c>
    </row>
    <row r="49" s="16" customFormat="true" ht="12" hidden="false" customHeight="true" outlineLevel="0" collapsed="false">
      <c r="A49" s="21" t="s">
        <v>98</v>
      </c>
      <c r="B49" s="22" t="s">
        <v>99</v>
      </c>
      <c r="C49" s="23"/>
      <c r="D49" s="24"/>
    </row>
    <row r="50" s="16" customFormat="true" ht="12" hidden="false" customHeight="true" outlineLevel="0" collapsed="false">
      <c r="A50" s="21" t="s">
        <v>100</v>
      </c>
      <c r="B50" s="22" t="s">
        <v>101</v>
      </c>
      <c r="C50" s="23"/>
      <c r="D50" s="24"/>
    </row>
    <row r="51" s="16" customFormat="true" ht="12" hidden="false" customHeight="true" outlineLevel="0" collapsed="false">
      <c r="A51" s="26" t="s">
        <v>102</v>
      </c>
      <c r="B51" s="27" t="s">
        <v>103</v>
      </c>
      <c r="C51" s="28"/>
      <c r="D51" s="29"/>
    </row>
    <row r="52" s="16" customFormat="true" ht="12" hidden="false" customHeight="true" outlineLevel="0" collapsed="false">
      <c r="A52" s="12" t="s">
        <v>104</v>
      </c>
      <c r="B52" s="13" t="s">
        <v>105</v>
      </c>
      <c r="C52" s="14" t="n">
        <f aca="false">SUM(C53:C55)</f>
        <v>0</v>
      </c>
      <c r="D52" s="15" t="n">
        <f aca="false">SUM(D53:D55)</f>
        <v>4176746</v>
      </c>
    </row>
    <row r="53" s="16" customFormat="true" ht="12" hidden="false" customHeight="true" outlineLevel="0" collapsed="false">
      <c r="A53" s="17" t="s">
        <v>106</v>
      </c>
      <c r="B53" s="18" t="s">
        <v>107</v>
      </c>
      <c r="C53" s="19"/>
      <c r="D53" s="20"/>
    </row>
    <row r="54" s="16" customFormat="true" ht="12" hidden="false" customHeight="true" outlineLevel="0" collapsed="false">
      <c r="A54" s="21" t="s">
        <v>108</v>
      </c>
      <c r="B54" s="22" t="s">
        <v>109</v>
      </c>
      <c r="C54" s="23" t="n">
        <v>0</v>
      </c>
      <c r="D54" s="24" t="n">
        <v>3926746</v>
      </c>
    </row>
    <row r="55" s="16" customFormat="true" ht="12" hidden="false" customHeight="true" outlineLevel="0" collapsed="false">
      <c r="A55" s="21" t="s">
        <v>110</v>
      </c>
      <c r="B55" s="22" t="s">
        <v>111</v>
      </c>
      <c r="C55" s="23" t="n">
        <v>0</v>
      </c>
      <c r="D55" s="24" t="n">
        <v>250000</v>
      </c>
    </row>
    <row r="56" s="16" customFormat="true" ht="12" hidden="false" customHeight="true" outlineLevel="0" collapsed="false">
      <c r="A56" s="26" t="s">
        <v>112</v>
      </c>
      <c r="B56" s="27" t="s">
        <v>113</v>
      </c>
      <c r="C56" s="28"/>
      <c r="D56" s="29"/>
    </row>
    <row r="57" s="16" customFormat="true" ht="12" hidden="false" customHeight="true" outlineLevel="0" collapsed="false">
      <c r="A57" s="12" t="s">
        <v>114</v>
      </c>
      <c r="B57" s="30" t="s">
        <v>115</v>
      </c>
      <c r="C57" s="14" t="n">
        <f aca="false">SUM(C58:C61)</f>
        <v>500000</v>
      </c>
      <c r="D57" s="15" t="n">
        <f aca="false">SUM(D58:D61)</f>
        <v>500000</v>
      </c>
    </row>
    <row r="58" s="16" customFormat="true" ht="12" hidden="false" customHeight="true" outlineLevel="0" collapsed="false">
      <c r="A58" s="17" t="s">
        <v>116</v>
      </c>
      <c r="B58" s="18" t="s">
        <v>117</v>
      </c>
      <c r="C58" s="19"/>
      <c r="D58" s="20"/>
    </row>
    <row r="59" s="16" customFormat="true" ht="12" hidden="false" customHeight="true" outlineLevel="0" collapsed="false">
      <c r="A59" s="21" t="s">
        <v>118</v>
      </c>
      <c r="B59" s="22" t="s">
        <v>119</v>
      </c>
      <c r="C59" s="23"/>
      <c r="D59" s="24"/>
    </row>
    <row r="60" s="16" customFormat="true" ht="12" hidden="false" customHeight="true" outlineLevel="0" collapsed="false">
      <c r="A60" s="21" t="s">
        <v>120</v>
      </c>
      <c r="B60" s="22" t="s">
        <v>121</v>
      </c>
      <c r="C60" s="23" t="n">
        <v>500000</v>
      </c>
      <c r="D60" s="24" t="n">
        <v>500000</v>
      </c>
    </row>
    <row r="61" s="16" customFormat="true" ht="12" hidden="false" customHeight="true" outlineLevel="0" collapsed="false">
      <c r="A61" s="26" t="s">
        <v>122</v>
      </c>
      <c r="B61" s="27" t="s">
        <v>123</v>
      </c>
      <c r="C61" s="28"/>
      <c r="D61" s="29"/>
    </row>
    <row r="62" s="16" customFormat="true" ht="12" hidden="false" customHeight="true" outlineLevel="0" collapsed="false">
      <c r="A62" s="34" t="s">
        <v>124</v>
      </c>
      <c r="B62" s="13" t="s">
        <v>125</v>
      </c>
      <c r="C62" s="14" t="n">
        <f aca="false">SUM(C5+C12+C19+C26+C34+C46+C52+C57)</f>
        <v>302805210</v>
      </c>
      <c r="D62" s="15" t="n">
        <f aca="false">SUM(D5+D12+D19+D26+D34+D46+D52+D57)</f>
        <v>565198623</v>
      </c>
    </row>
    <row r="63" s="16" customFormat="true" ht="12" hidden="false" customHeight="true" outlineLevel="0" collapsed="false">
      <c r="A63" s="35" t="s">
        <v>126</v>
      </c>
      <c r="B63" s="30" t="s">
        <v>127</v>
      </c>
      <c r="C63" s="14" t="n">
        <f aca="false">SUM(C64:C66)</f>
        <v>0</v>
      </c>
      <c r="D63" s="15" t="n">
        <f aca="false">SUM(D64:D66)</f>
        <v>0</v>
      </c>
    </row>
    <row r="64" s="16" customFormat="true" ht="12" hidden="false" customHeight="true" outlineLevel="0" collapsed="false">
      <c r="A64" s="17" t="s">
        <v>128</v>
      </c>
      <c r="B64" s="18" t="s">
        <v>129</v>
      </c>
      <c r="C64" s="19"/>
      <c r="D64" s="20"/>
    </row>
    <row r="65" s="16" customFormat="true" ht="12" hidden="false" customHeight="true" outlineLevel="0" collapsed="false">
      <c r="A65" s="21" t="s">
        <v>130</v>
      </c>
      <c r="B65" s="22" t="s">
        <v>131</v>
      </c>
      <c r="C65" s="23"/>
      <c r="D65" s="24"/>
    </row>
    <row r="66" s="16" customFormat="true" ht="12" hidden="false" customHeight="true" outlineLevel="0" collapsed="false">
      <c r="A66" s="26" t="s">
        <v>132</v>
      </c>
      <c r="B66" s="36" t="s">
        <v>133</v>
      </c>
      <c r="C66" s="28"/>
      <c r="D66" s="29"/>
    </row>
    <row r="67" s="16" customFormat="true" ht="12" hidden="false" customHeight="true" outlineLevel="0" collapsed="false">
      <c r="A67" s="35" t="s">
        <v>134</v>
      </c>
      <c r="B67" s="30" t="s">
        <v>135</v>
      </c>
      <c r="C67" s="14"/>
      <c r="D67" s="15"/>
    </row>
    <row r="68" s="16" customFormat="true" ht="12" hidden="false" customHeight="true" outlineLevel="0" collapsed="false">
      <c r="A68" s="17" t="s">
        <v>136</v>
      </c>
      <c r="B68" s="18" t="s">
        <v>137</v>
      </c>
      <c r="C68" s="19"/>
      <c r="D68" s="20"/>
    </row>
    <row r="69" s="16" customFormat="true" ht="12" hidden="false" customHeight="true" outlineLevel="0" collapsed="false">
      <c r="A69" s="21" t="s">
        <v>138</v>
      </c>
      <c r="B69" s="22" t="s">
        <v>139</v>
      </c>
      <c r="C69" s="23"/>
      <c r="D69" s="24"/>
    </row>
    <row r="70" s="16" customFormat="true" ht="12" hidden="false" customHeight="true" outlineLevel="0" collapsed="false">
      <c r="A70" s="21" t="s">
        <v>140</v>
      </c>
      <c r="B70" s="22" t="s">
        <v>141</v>
      </c>
      <c r="C70" s="23"/>
      <c r="D70" s="24"/>
    </row>
    <row r="71" s="16" customFormat="true" ht="12" hidden="false" customHeight="true" outlineLevel="0" collapsed="false">
      <c r="A71" s="26" t="s">
        <v>142</v>
      </c>
      <c r="B71" s="27" t="s">
        <v>143</v>
      </c>
      <c r="C71" s="28"/>
      <c r="D71" s="29"/>
    </row>
    <row r="72" s="16" customFormat="true" ht="12" hidden="false" customHeight="true" outlineLevel="0" collapsed="false">
      <c r="A72" s="35" t="s">
        <v>144</v>
      </c>
      <c r="B72" s="30" t="s">
        <v>145</v>
      </c>
      <c r="C72" s="14" t="n">
        <f aca="false">SUM(C73:C74)</f>
        <v>60082255</v>
      </c>
      <c r="D72" s="15" t="n">
        <f aca="false">SUM(D73:D74)</f>
        <v>64935988</v>
      </c>
    </row>
    <row r="73" s="16" customFormat="true" ht="12" hidden="false" customHeight="true" outlineLevel="0" collapsed="false">
      <c r="A73" s="17" t="s">
        <v>146</v>
      </c>
      <c r="B73" s="18" t="s">
        <v>147</v>
      </c>
      <c r="C73" s="19" t="n">
        <v>60082255</v>
      </c>
      <c r="D73" s="20" t="n">
        <v>64935988</v>
      </c>
    </row>
    <row r="74" s="16" customFormat="true" ht="12" hidden="false" customHeight="true" outlineLevel="0" collapsed="false">
      <c r="A74" s="26" t="s">
        <v>148</v>
      </c>
      <c r="B74" s="27" t="s">
        <v>149</v>
      </c>
      <c r="C74" s="28"/>
      <c r="D74" s="29"/>
    </row>
    <row r="75" s="16" customFormat="true" ht="12" hidden="false" customHeight="true" outlineLevel="0" collapsed="false">
      <c r="A75" s="35" t="s">
        <v>150</v>
      </c>
      <c r="B75" s="30" t="s">
        <v>151</v>
      </c>
      <c r="C75" s="14" t="n">
        <f aca="false">SUM(C76:C78)</f>
        <v>0</v>
      </c>
      <c r="D75" s="15" t="n">
        <f aca="false">SUM(D76:D78)</f>
        <v>0</v>
      </c>
    </row>
    <row r="76" s="16" customFormat="true" ht="12" hidden="false" customHeight="true" outlineLevel="0" collapsed="false">
      <c r="A76" s="17" t="s">
        <v>152</v>
      </c>
      <c r="B76" s="18" t="s">
        <v>153</v>
      </c>
      <c r="C76" s="19"/>
      <c r="D76" s="20"/>
    </row>
    <row r="77" s="16" customFormat="true" ht="12" hidden="false" customHeight="true" outlineLevel="0" collapsed="false">
      <c r="A77" s="21" t="s">
        <v>154</v>
      </c>
      <c r="B77" s="22" t="s">
        <v>155</v>
      </c>
      <c r="C77" s="23"/>
      <c r="D77" s="24"/>
    </row>
    <row r="78" s="16" customFormat="true" ht="12" hidden="false" customHeight="true" outlineLevel="0" collapsed="false">
      <c r="A78" s="26" t="s">
        <v>156</v>
      </c>
      <c r="B78" s="27" t="s">
        <v>157</v>
      </c>
      <c r="C78" s="28"/>
      <c r="D78" s="29"/>
    </row>
    <row r="79" s="16" customFormat="true" ht="12" hidden="false" customHeight="true" outlineLevel="0" collapsed="false">
      <c r="A79" s="35" t="s">
        <v>158</v>
      </c>
      <c r="B79" s="30" t="s">
        <v>159</v>
      </c>
      <c r="C79" s="14"/>
      <c r="D79" s="15"/>
    </row>
    <row r="80" s="16" customFormat="true" ht="12" hidden="false" customHeight="true" outlineLevel="0" collapsed="false">
      <c r="A80" s="37" t="s">
        <v>160</v>
      </c>
      <c r="B80" s="18" t="s">
        <v>161</v>
      </c>
      <c r="C80" s="19"/>
      <c r="D80" s="20"/>
    </row>
    <row r="81" s="16" customFormat="true" ht="12" hidden="false" customHeight="true" outlineLevel="0" collapsed="false">
      <c r="A81" s="38" t="s">
        <v>162</v>
      </c>
      <c r="B81" s="22" t="s">
        <v>163</v>
      </c>
      <c r="C81" s="23"/>
      <c r="D81" s="24"/>
    </row>
    <row r="82" s="16" customFormat="true" ht="12" hidden="false" customHeight="true" outlineLevel="0" collapsed="false">
      <c r="A82" s="38" t="s">
        <v>164</v>
      </c>
      <c r="B82" s="22" t="s">
        <v>165</v>
      </c>
      <c r="C82" s="23"/>
      <c r="D82" s="24"/>
    </row>
    <row r="83" s="16" customFormat="true" ht="12" hidden="false" customHeight="true" outlineLevel="0" collapsed="false">
      <c r="A83" s="39" t="s">
        <v>166</v>
      </c>
      <c r="B83" s="27" t="s">
        <v>167</v>
      </c>
      <c r="C83" s="28"/>
      <c r="D83" s="29"/>
    </row>
    <row r="84" s="16" customFormat="true" ht="12" hidden="false" customHeight="true" outlineLevel="0" collapsed="false">
      <c r="A84" s="35" t="s">
        <v>168</v>
      </c>
      <c r="B84" s="30" t="s">
        <v>169</v>
      </c>
      <c r="C84" s="40"/>
      <c r="D84" s="41"/>
    </row>
    <row r="85" customFormat="false" ht="13.5" hidden="false" customHeight="true" outlineLevel="0" collapsed="false">
      <c r="A85" s="35" t="s">
        <v>170</v>
      </c>
      <c r="B85" s="30" t="s">
        <v>171</v>
      </c>
      <c r="C85" s="40"/>
      <c r="D85" s="42"/>
      <c r="E85" s="0"/>
      <c r="F85" s="0"/>
      <c r="G85" s="0"/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15.75" hidden="false" customHeight="true" outlineLevel="0" collapsed="false">
      <c r="A86" s="35" t="s">
        <v>172</v>
      </c>
      <c r="B86" s="43" t="s">
        <v>173</v>
      </c>
      <c r="C86" s="14" t="n">
        <f aca="false">+C63+C67+C72+C75+C79+C85+C84</f>
        <v>60082255</v>
      </c>
      <c r="D86" s="15" t="n">
        <f aca="false">+D63+D67+D72+D75+D79+D85+D84</f>
        <v>64935988</v>
      </c>
      <c r="E86" s="0"/>
      <c r="F86" s="0"/>
      <c r="G86" s="0"/>
      <c r="H86" s="0"/>
      <c r="I86" s="0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16.5" hidden="false" customHeight="true" outlineLevel="0" collapsed="false">
      <c r="A87" s="44" t="s">
        <v>174</v>
      </c>
      <c r="B87" s="45" t="s">
        <v>175</v>
      </c>
      <c r="C87" s="14" t="n">
        <f aca="false">+C62+C86</f>
        <v>362887465</v>
      </c>
      <c r="D87" s="15" t="n">
        <f aca="false">+D62+D86</f>
        <v>630134611</v>
      </c>
      <c r="E87" s="0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83.25" hidden="false" customHeight="true" outlineLevel="0" collapsed="false">
      <c r="A88" s="46"/>
      <c r="B88" s="47"/>
      <c r="C88" s="48"/>
      <c r="D88" s="0"/>
      <c r="E88" s="0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6.5" hidden="false" customHeight="true" outlineLevel="0" collapsed="false">
      <c r="A89" s="2" t="s">
        <v>176</v>
      </c>
      <c r="B89" s="2"/>
      <c r="C89" s="2"/>
      <c r="D89" s="2"/>
      <c r="E89" s="0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s="51" customFormat="true" ht="16.5" hidden="false" customHeight="true" outlineLevel="0" collapsed="false">
      <c r="A90" s="49" t="s">
        <v>177</v>
      </c>
      <c r="B90" s="49"/>
      <c r="C90" s="50" t="s">
        <v>2</v>
      </c>
      <c r="D90" s="50"/>
    </row>
    <row r="91" customFormat="false" ht="38.1" hidden="false" customHeight="true" outlineLevel="0" collapsed="false">
      <c r="A91" s="5" t="s">
        <v>3</v>
      </c>
      <c r="B91" s="6" t="s">
        <v>178</v>
      </c>
      <c r="C91" s="6" t="s">
        <v>5</v>
      </c>
      <c r="D91" s="7" t="s">
        <v>6</v>
      </c>
      <c r="E91" s="0"/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s="11" customFormat="true" ht="12" hidden="false" customHeight="true" outlineLevel="0" collapsed="false">
      <c r="A92" s="52" t="s">
        <v>7</v>
      </c>
      <c r="B92" s="53" t="s">
        <v>8</v>
      </c>
      <c r="C92" s="10" t="s">
        <v>9</v>
      </c>
      <c r="D92" s="10"/>
    </row>
    <row r="93" customFormat="false" ht="12" hidden="false" customHeight="true" outlineLevel="0" collapsed="false">
      <c r="A93" s="54" t="s">
        <v>10</v>
      </c>
      <c r="B93" s="55" t="s">
        <v>179</v>
      </c>
      <c r="C93" s="14" t="n">
        <f aca="false">C94+C95+C96+C97+C98</f>
        <v>226526459</v>
      </c>
      <c r="D93" s="15" t="n">
        <f aca="false">D94+D95+D96+D97+D98+D111</f>
        <v>318517120</v>
      </c>
      <c r="E93" s="0"/>
      <c r="F93" s="0"/>
      <c r="G93" s="0"/>
      <c r="H93" s="0"/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2" hidden="false" customHeight="true" outlineLevel="0" collapsed="false">
      <c r="A94" s="56" t="s">
        <v>12</v>
      </c>
      <c r="B94" s="57" t="s">
        <v>180</v>
      </c>
      <c r="C94" s="19" t="n">
        <v>112360840</v>
      </c>
      <c r="D94" s="20" t="n">
        <v>151818310</v>
      </c>
      <c r="E94" s="0"/>
      <c r="F94" s="0"/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2" hidden="false" customHeight="true" outlineLevel="0" collapsed="false">
      <c r="A95" s="21" t="s">
        <v>14</v>
      </c>
      <c r="B95" s="58" t="s">
        <v>181</v>
      </c>
      <c r="C95" s="23" t="n">
        <v>26765956</v>
      </c>
      <c r="D95" s="24" t="n">
        <v>39280391</v>
      </c>
      <c r="E95" s="0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2" hidden="false" customHeight="true" outlineLevel="0" collapsed="false">
      <c r="A96" s="21" t="s">
        <v>16</v>
      </c>
      <c r="B96" s="58" t="s">
        <v>182</v>
      </c>
      <c r="C96" s="23" t="n">
        <v>67630103</v>
      </c>
      <c r="D96" s="24" t="n">
        <v>90721485</v>
      </c>
      <c r="E96" s="0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" hidden="false" customHeight="true" outlineLevel="0" collapsed="false">
      <c r="A97" s="21" t="s">
        <v>18</v>
      </c>
      <c r="B97" s="59" t="s">
        <v>183</v>
      </c>
      <c r="C97" s="23" t="n">
        <v>17959560</v>
      </c>
      <c r="D97" s="24" t="n">
        <v>20931682</v>
      </c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" hidden="false" customHeight="true" outlineLevel="0" collapsed="false">
      <c r="A98" s="21" t="s">
        <v>184</v>
      </c>
      <c r="B98" s="60" t="s">
        <v>185</v>
      </c>
      <c r="C98" s="23" t="n">
        <f aca="false">C99+C105+C110</f>
        <v>1810000</v>
      </c>
      <c r="D98" s="61" t="n">
        <f aca="false">D99+D105+D107+D110</f>
        <v>15765252</v>
      </c>
      <c r="E98" s="0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" hidden="false" customHeight="true" outlineLevel="0" collapsed="false">
      <c r="A99" s="21" t="s">
        <v>22</v>
      </c>
      <c r="B99" s="58" t="s">
        <v>186</v>
      </c>
      <c r="C99" s="23" t="n">
        <v>0</v>
      </c>
      <c r="D99" s="61" t="n">
        <v>9924339</v>
      </c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" hidden="false" customHeight="true" outlineLevel="0" collapsed="false">
      <c r="A100" s="21" t="s">
        <v>187</v>
      </c>
      <c r="B100" s="62" t="s">
        <v>188</v>
      </c>
      <c r="C100" s="23"/>
      <c r="D100" s="24"/>
      <c r="E100" s="0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" hidden="false" customHeight="true" outlineLevel="0" collapsed="false">
      <c r="A101" s="21" t="s">
        <v>189</v>
      </c>
      <c r="B101" s="62" t="s">
        <v>190</v>
      </c>
      <c r="C101" s="23" t="n">
        <v>0</v>
      </c>
      <c r="D101" s="24" t="n">
        <v>9924339</v>
      </c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" hidden="false" customHeight="true" outlineLevel="0" collapsed="false">
      <c r="A102" s="21" t="s">
        <v>191</v>
      </c>
      <c r="B102" s="63" t="s">
        <v>192</v>
      </c>
      <c r="C102" s="23"/>
      <c r="D102" s="24"/>
      <c r="E102" s="0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" hidden="false" customHeight="true" outlineLevel="0" collapsed="false">
      <c r="A103" s="21" t="s">
        <v>193</v>
      </c>
      <c r="B103" s="64" t="s">
        <v>194</v>
      </c>
      <c r="C103" s="23"/>
      <c r="D103" s="24"/>
      <c r="E103" s="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" hidden="false" customHeight="true" outlineLevel="0" collapsed="false">
      <c r="A104" s="21" t="s">
        <v>195</v>
      </c>
      <c r="B104" s="64" t="s">
        <v>196</v>
      </c>
      <c r="C104" s="23"/>
      <c r="D104" s="24"/>
      <c r="E104" s="0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2" hidden="false" customHeight="true" outlineLevel="0" collapsed="false">
      <c r="A105" s="21" t="s">
        <v>197</v>
      </c>
      <c r="B105" s="63" t="s">
        <v>198</v>
      </c>
      <c r="C105" s="23" t="n">
        <v>1410000</v>
      </c>
      <c r="D105" s="24" t="n">
        <v>1514167</v>
      </c>
      <c r="E105" s="0"/>
      <c r="F105" s="0"/>
      <c r="G105" s="0"/>
      <c r="H105" s="0"/>
      <c r="I105" s="65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" hidden="false" customHeight="true" outlineLevel="0" collapsed="false">
      <c r="A106" s="21" t="s">
        <v>199</v>
      </c>
      <c r="B106" s="63" t="s">
        <v>200</v>
      </c>
      <c r="C106" s="23"/>
      <c r="D106" s="24"/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" hidden="false" customHeight="true" outlineLevel="0" collapsed="false">
      <c r="A107" s="21" t="s">
        <v>201</v>
      </c>
      <c r="B107" s="64" t="s">
        <v>202</v>
      </c>
      <c r="C107" s="23" t="n">
        <v>0</v>
      </c>
      <c r="D107" s="24" t="n">
        <v>3926746</v>
      </c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" hidden="false" customHeight="true" outlineLevel="0" collapsed="false">
      <c r="A108" s="66" t="s">
        <v>203</v>
      </c>
      <c r="B108" s="62" t="s">
        <v>204</v>
      </c>
      <c r="C108" s="23"/>
      <c r="D108" s="24"/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" hidden="false" customHeight="true" outlineLevel="0" collapsed="false">
      <c r="A109" s="21" t="s">
        <v>205</v>
      </c>
      <c r="B109" s="62" t="s">
        <v>206</v>
      </c>
      <c r="C109" s="23"/>
      <c r="D109" s="24"/>
      <c r="E109" s="0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" hidden="false" customHeight="true" outlineLevel="0" collapsed="false">
      <c r="A110" s="26" t="s">
        <v>207</v>
      </c>
      <c r="B110" s="62" t="s">
        <v>208</v>
      </c>
      <c r="C110" s="23" t="n">
        <v>400000</v>
      </c>
      <c r="D110" s="24" t="n">
        <v>400000</v>
      </c>
      <c r="E110" s="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" hidden="false" customHeight="true" outlineLevel="0" collapsed="false">
      <c r="A111" s="21" t="s">
        <v>209</v>
      </c>
      <c r="B111" s="59" t="s">
        <v>210</v>
      </c>
      <c r="C111" s="23"/>
      <c r="D111" s="24"/>
      <c r="E111" s="0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" hidden="false" customHeight="true" outlineLevel="0" collapsed="false">
      <c r="A112" s="21" t="s">
        <v>211</v>
      </c>
      <c r="B112" s="58" t="s">
        <v>212</v>
      </c>
      <c r="C112" s="23"/>
      <c r="D112" s="24"/>
      <c r="E112" s="0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" hidden="false" customHeight="true" outlineLevel="0" collapsed="false">
      <c r="A113" s="67" t="s">
        <v>213</v>
      </c>
      <c r="B113" s="68" t="s">
        <v>214</v>
      </c>
      <c r="C113" s="28"/>
      <c r="D113" s="29"/>
      <c r="E113" s="0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" hidden="false" customHeight="true" outlineLevel="0" collapsed="false">
      <c r="A114" s="69" t="s">
        <v>24</v>
      </c>
      <c r="B114" s="70" t="s">
        <v>215</v>
      </c>
      <c r="C114" s="14" t="n">
        <f aca="false">C115+C117+C119</f>
        <v>136361006</v>
      </c>
      <c r="D114" s="15" t="n">
        <f aca="false">D115+D117+D119</f>
        <v>305961526</v>
      </c>
      <c r="E114" s="0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" hidden="false" customHeight="true" outlineLevel="0" collapsed="false">
      <c r="A115" s="17" t="s">
        <v>26</v>
      </c>
      <c r="B115" s="58" t="s">
        <v>216</v>
      </c>
      <c r="C115" s="19" t="n">
        <v>500000</v>
      </c>
      <c r="D115" s="20" t="n">
        <v>168343213</v>
      </c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" hidden="false" customHeight="true" outlineLevel="0" collapsed="false">
      <c r="A116" s="17" t="s">
        <v>28</v>
      </c>
      <c r="B116" s="71" t="s">
        <v>217</v>
      </c>
      <c r="C116" s="23"/>
      <c r="D116" s="24"/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" hidden="false" customHeight="true" outlineLevel="0" collapsed="false">
      <c r="A117" s="17" t="s">
        <v>30</v>
      </c>
      <c r="B117" s="71" t="s">
        <v>218</v>
      </c>
      <c r="C117" s="23" t="n">
        <v>135861006</v>
      </c>
      <c r="D117" s="24" t="n">
        <v>136356906</v>
      </c>
      <c r="E117" s="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" hidden="false" customHeight="true" outlineLevel="0" collapsed="false">
      <c r="A118" s="17" t="s">
        <v>32</v>
      </c>
      <c r="B118" s="71" t="s">
        <v>219</v>
      </c>
      <c r="C118" s="23"/>
      <c r="D118" s="24"/>
      <c r="E118" s="0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" hidden="false" customHeight="true" outlineLevel="0" collapsed="false">
      <c r="A119" s="17" t="s">
        <v>34</v>
      </c>
      <c r="B119" s="27" t="s">
        <v>220</v>
      </c>
      <c r="C119" s="23" t="n">
        <v>0</v>
      </c>
      <c r="D119" s="24" t="n">
        <v>1261407</v>
      </c>
      <c r="E119" s="0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" hidden="false" customHeight="true" outlineLevel="0" collapsed="false">
      <c r="A120" s="17" t="s">
        <v>36</v>
      </c>
      <c r="B120" s="25" t="s">
        <v>221</v>
      </c>
      <c r="C120" s="23"/>
      <c r="D120" s="24"/>
      <c r="E120" s="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" hidden="false" customHeight="true" outlineLevel="0" collapsed="false">
      <c r="A121" s="17" t="s">
        <v>222</v>
      </c>
      <c r="B121" s="72" t="s">
        <v>223</v>
      </c>
      <c r="C121" s="23"/>
      <c r="D121" s="24"/>
      <c r="E121" s="0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5.75" hidden="false" customHeight="false" outlineLevel="0" collapsed="false">
      <c r="A122" s="17" t="s">
        <v>224</v>
      </c>
      <c r="B122" s="64" t="s">
        <v>196</v>
      </c>
      <c r="C122" s="23"/>
      <c r="D122" s="24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2" hidden="false" customHeight="true" outlineLevel="0" collapsed="false">
      <c r="A123" s="17" t="s">
        <v>225</v>
      </c>
      <c r="B123" s="64" t="s">
        <v>226</v>
      </c>
      <c r="C123" s="23"/>
      <c r="D123" s="24"/>
      <c r="E123" s="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" hidden="false" customHeight="true" outlineLevel="0" collapsed="false">
      <c r="A124" s="17" t="s">
        <v>227</v>
      </c>
      <c r="B124" s="64" t="s">
        <v>228</v>
      </c>
      <c r="C124" s="23"/>
      <c r="D124" s="24"/>
      <c r="E124" s="0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" hidden="false" customHeight="true" outlineLevel="0" collapsed="false">
      <c r="A125" s="17" t="s">
        <v>229</v>
      </c>
      <c r="B125" s="64" t="s">
        <v>202</v>
      </c>
      <c r="C125" s="23"/>
      <c r="D125" s="24"/>
      <c r="E125" s="0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" hidden="false" customHeight="true" outlineLevel="0" collapsed="false">
      <c r="A126" s="17" t="s">
        <v>230</v>
      </c>
      <c r="B126" s="64" t="s">
        <v>231</v>
      </c>
      <c r="C126" s="23"/>
      <c r="D126" s="24"/>
      <c r="E126" s="0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6.5" hidden="false" customHeight="false" outlineLevel="0" collapsed="false">
      <c r="A127" s="66" t="s">
        <v>232</v>
      </c>
      <c r="B127" s="64" t="s">
        <v>233</v>
      </c>
      <c r="C127" s="28"/>
      <c r="D127" s="29"/>
      <c r="E127" s="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" hidden="false" customHeight="true" outlineLevel="0" collapsed="false">
      <c r="A128" s="12" t="s">
        <v>38</v>
      </c>
      <c r="B128" s="13" t="s">
        <v>234</v>
      </c>
      <c r="C128" s="14" t="n">
        <f aca="false">+C93+C114</f>
        <v>362887465</v>
      </c>
      <c r="D128" s="15" t="n">
        <f aca="false">+D93+D114</f>
        <v>624478646</v>
      </c>
      <c r="E128" s="0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" hidden="false" customHeight="true" outlineLevel="0" collapsed="false">
      <c r="A129" s="12" t="s">
        <v>235</v>
      </c>
      <c r="B129" s="13" t="s">
        <v>236</v>
      </c>
      <c r="C129" s="14" t="n">
        <f aca="false">+C130+C131+C132</f>
        <v>0</v>
      </c>
      <c r="D129" s="15" t="n">
        <f aca="false">+D130+D131+D132</f>
        <v>0</v>
      </c>
      <c r="E129" s="0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2" hidden="false" customHeight="true" outlineLevel="0" collapsed="false">
      <c r="A130" s="17" t="s">
        <v>54</v>
      </c>
      <c r="B130" s="71" t="s">
        <v>237</v>
      </c>
      <c r="C130" s="19"/>
      <c r="D130" s="20"/>
      <c r="E130" s="0"/>
      <c r="F130" s="0"/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12" hidden="false" customHeight="true" outlineLevel="0" collapsed="false">
      <c r="A131" s="17" t="s">
        <v>62</v>
      </c>
      <c r="B131" s="71" t="s">
        <v>238</v>
      </c>
      <c r="C131" s="23"/>
      <c r="D131" s="24"/>
      <c r="E131" s="0"/>
      <c r="F131" s="0"/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2" hidden="false" customHeight="true" outlineLevel="0" collapsed="false">
      <c r="A132" s="66" t="s">
        <v>64</v>
      </c>
      <c r="B132" s="71" t="s">
        <v>239</v>
      </c>
      <c r="C132" s="28"/>
      <c r="D132" s="29"/>
      <c r="E132" s="0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" hidden="false" customHeight="true" outlineLevel="0" collapsed="false">
      <c r="A133" s="12" t="s">
        <v>68</v>
      </c>
      <c r="B133" s="13" t="s">
        <v>240</v>
      </c>
      <c r="C133" s="14"/>
      <c r="D133" s="15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2" hidden="false" customHeight="true" outlineLevel="0" collapsed="false">
      <c r="A134" s="17" t="s">
        <v>70</v>
      </c>
      <c r="B134" s="73" t="s">
        <v>241</v>
      </c>
      <c r="C134" s="19"/>
      <c r="D134" s="20"/>
      <c r="E134" s="0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" hidden="false" customHeight="true" outlineLevel="0" collapsed="false">
      <c r="A135" s="17" t="s">
        <v>72</v>
      </c>
      <c r="B135" s="73" t="s">
        <v>242</v>
      </c>
      <c r="C135" s="23"/>
      <c r="D135" s="24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" hidden="false" customHeight="true" outlineLevel="0" collapsed="false">
      <c r="A136" s="17" t="s">
        <v>74</v>
      </c>
      <c r="B136" s="73" t="s">
        <v>243</v>
      </c>
      <c r="C136" s="23"/>
      <c r="D136" s="24"/>
      <c r="E136" s="0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" hidden="false" customHeight="true" outlineLevel="0" collapsed="false">
      <c r="A137" s="17" t="s">
        <v>76</v>
      </c>
      <c r="B137" s="73" t="s">
        <v>244</v>
      </c>
      <c r="C137" s="23"/>
      <c r="D137" s="24"/>
      <c r="E137" s="0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" hidden="false" customHeight="true" outlineLevel="0" collapsed="false">
      <c r="A138" s="17" t="s">
        <v>78</v>
      </c>
      <c r="B138" s="73" t="s">
        <v>245</v>
      </c>
      <c r="C138" s="23"/>
      <c r="D138" s="24"/>
      <c r="E138" s="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2" hidden="false" customHeight="true" outlineLevel="0" collapsed="false">
      <c r="A139" s="66" t="s">
        <v>80</v>
      </c>
      <c r="B139" s="73" t="s">
        <v>246</v>
      </c>
      <c r="C139" s="28"/>
      <c r="D139" s="29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12" hidden="false" customHeight="true" outlineLevel="0" collapsed="false">
      <c r="A140" s="12" t="s">
        <v>92</v>
      </c>
      <c r="B140" s="13" t="s">
        <v>247</v>
      </c>
      <c r="C140" s="14" t="n">
        <f aca="false">+C141+C142+C143+C144</f>
        <v>0</v>
      </c>
      <c r="D140" s="15" t="n">
        <f aca="false">+D141+D142+D143+D144</f>
        <v>5655965</v>
      </c>
      <c r="E140" s="0"/>
      <c r="F140" s="0"/>
      <c r="G140" s="0"/>
      <c r="H140" s="0"/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2" hidden="false" customHeight="true" outlineLevel="0" collapsed="false">
      <c r="A141" s="17" t="s">
        <v>94</v>
      </c>
      <c r="B141" s="73" t="s">
        <v>248</v>
      </c>
      <c r="C141" s="19"/>
      <c r="D141" s="20"/>
      <c r="E141" s="0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" hidden="false" customHeight="true" outlineLevel="0" collapsed="false">
      <c r="A142" s="17" t="s">
        <v>96</v>
      </c>
      <c r="B142" s="73" t="s">
        <v>249</v>
      </c>
      <c r="C142" s="23" t="n">
        <v>0</v>
      </c>
      <c r="D142" s="24" t="n">
        <v>5655965</v>
      </c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2" hidden="false" customHeight="true" outlineLevel="0" collapsed="false">
      <c r="A143" s="17" t="s">
        <v>98</v>
      </c>
      <c r="B143" s="73" t="s">
        <v>250</v>
      </c>
      <c r="C143" s="23"/>
      <c r="D143" s="24"/>
      <c r="E143" s="0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2" hidden="false" customHeight="true" outlineLevel="0" collapsed="false">
      <c r="A144" s="66" t="s">
        <v>100</v>
      </c>
      <c r="B144" s="74" t="s">
        <v>251</v>
      </c>
      <c r="C144" s="28"/>
      <c r="D144" s="29"/>
      <c r="E144" s="0"/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12" hidden="false" customHeight="true" outlineLevel="0" collapsed="false">
      <c r="A145" s="12" t="s">
        <v>252</v>
      </c>
      <c r="B145" s="13" t="s">
        <v>253</v>
      </c>
      <c r="C145" s="75"/>
      <c r="D145" s="76"/>
      <c r="E145" s="0"/>
      <c r="F145" s="0"/>
      <c r="G145" s="0"/>
      <c r="H145" s="0"/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12" hidden="false" customHeight="true" outlineLevel="0" collapsed="false">
      <c r="A146" s="17" t="s">
        <v>106</v>
      </c>
      <c r="B146" s="73" t="s">
        <v>254</v>
      </c>
      <c r="C146" s="19"/>
      <c r="D146" s="20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12" hidden="false" customHeight="true" outlineLevel="0" collapsed="false">
      <c r="A147" s="17" t="s">
        <v>108</v>
      </c>
      <c r="B147" s="73" t="s">
        <v>255</v>
      </c>
      <c r="C147" s="23"/>
      <c r="D147" s="24"/>
      <c r="E147" s="0"/>
      <c r="F147" s="0"/>
      <c r="G147" s="0"/>
      <c r="H147" s="0"/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12" hidden="false" customHeight="true" outlineLevel="0" collapsed="false">
      <c r="A148" s="17" t="s">
        <v>110</v>
      </c>
      <c r="B148" s="73" t="s">
        <v>256</v>
      </c>
      <c r="C148" s="23"/>
      <c r="D148" s="24"/>
      <c r="E148" s="0"/>
      <c r="F148" s="0"/>
      <c r="G148" s="0"/>
      <c r="H148" s="0"/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customFormat="false" ht="12" hidden="false" customHeight="true" outlineLevel="0" collapsed="false">
      <c r="A149" s="17" t="s">
        <v>112</v>
      </c>
      <c r="B149" s="73" t="s">
        <v>257</v>
      </c>
      <c r="C149" s="23"/>
      <c r="D149" s="24"/>
      <c r="E149" s="0"/>
      <c r="F149" s="0"/>
      <c r="G149" s="0"/>
      <c r="H149" s="0"/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12" hidden="false" customHeight="true" outlineLevel="0" collapsed="false">
      <c r="A150" s="17" t="s">
        <v>258</v>
      </c>
      <c r="B150" s="73" t="s">
        <v>259</v>
      </c>
      <c r="C150" s="28"/>
      <c r="D150" s="29"/>
      <c r="E150" s="0"/>
      <c r="F150" s="0"/>
      <c r="G150" s="0"/>
      <c r="H150" s="0"/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12" hidden="false" customHeight="true" outlineLevel="0" collapsed="false">
      <c r="A151" s="12" t="s">
        <v>114</v>
      </c>
      <c r="B151" s="13" t="s">
        <v>260</v>
      </c>
      <c r="C151" s="77"/>
      <c r="D151" s="78"/>
      <c r="E151" s="0"/>
      <c r="F151" s="0"/>
      <c r="G151" s="0"/>
      <c r="H151" s="0"/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12" hidden="false" customHeight="true" outlineLevel="0" collapsed="false">
      <c r="A152" s="12" t="s">
        <v>261</v>
      </c>
      <c r="B152" s="13" t="s">
        <v>262</v>
      </c>
      <c r="C152" s="77"/>
      <c r="D152" s="78"/>
      <c r="E152" s="0"/>
      <c r="F152" s="0"/>
      <c r="G152" s="0"/>
      <c r="H152" s="0"/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customFormat="false" ht="15" hidden="false" customHeight="true" outlineLevel="0" collapsed="false">
      <c r="A153" s="12" t="s">
        <v>263</v>
      </c>
      <c r="B153" s="13" t="s">
        <v>264</v>
      </c>
      <c r="C153" s="75" t="n">
        <f aca="false">+C129+C133+C140+C145+C151+C152</f>
        <v>0</v>
      </c>
      <c r="D153" s="76" t="n">
        <f aca="false">+D129+D133+D140+D145+D151+D152</f>
        <v>5655965</v>
      </c>
      <c r="E153" s="0"/>
      <c r="F153" s="79"/>
      <c r="G153" s="80"/>
      <c r="H153" s="80"/>
      <c r="I153" s="80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s="16" customFormat="true" ht="12.95" hidden="false" customHeight="true" outlineLevel="0" collapsed="false">
      <c r="A154" s="81" t="s">
        <v>265</v>
      </c>
      <c r="B154" s="82" t="s">
        <v>266</v>
      </c>
      <c r="C154" s="75" t="n">
        <f aca="false">+C128+C153</f>
        <v>362887465</v>
      </c>
      <c r="D154" s="76" t="n">
        <f aca="false">+D128+D153</f>
        <v>630134611</v>
      </c>
    </row>
    <row r="155" customFormat="false" ht="7.5" hidden="false" customHeight="true" outlineLevel="0" collapsed="false"/>
    <row r="157" customFormat="false" ht="15" hidden="false" customHeight="true" outlineLevel="0" collapsed="false"/>
    <row r="158" customFormat="false" ht="13.5" hidden="false" customHeight="true" outlineLevel="0" collapsed="false"/>
    <row r="159" customFormat="false" ht="27.75" hidden="false" customHeight="true" outlineLevel="0" collapsed="false"/>
  </sheetData>
  <mergeCells count="8">
    <mergeCell ref="A1:D1"/>
    <mergeCell ref="A2:B2"/>
    <mergeCell ref="C2:D2"/>
    <mergeCell ref="C4:D4"/>
    <mergeCell ref="A89:D89"/>
    <mergeCell ref="A90:B90"/>
    <mergeCell ref="C90:D90"/>
    <mergeCell ref="C92:D92"/>
  </mergeCells>
  <printOptions headings="false" gridLines="false" gridLinesSet="true" horizontalCentered="true" verticalCentered="false"/>
  <pageMargins left="0.7875" right="0.7875" top="1.47013888888889" bottom="0.865972222222222" header="0.787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&amp;C&amp;12Tiszatarján Község Önkormányzata
2016. ÉVI KÖLTSÉGVETÉSÉNEK ÖSSZEVONT MÉRLEGE&amp;R&amp;9 1.1. melléklet a ......./2017. (..........) önkormányzati rendelethez</oddHeader>
    <oddFooter/>
  </headerFooter>
  <rowBreaks count="1" manualBreakCount="1">
    <brk id="88" man="true" max="16383" min="0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23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11" activeCellId="0" sqref="F11"/>
    </sheetView>
  </sheetViews>
  <sheetFormatPr defaultRowHeight="12.75"/>
  <cols>
    <col collapsed="false" hidden="false" max="1" min="1" style="227" width="52.9943181818182"/>
    <col collapsed="false" hidden="false" max="2" min="2" style="228" width="15.6647727272727"/>
    <col collapsed="false" hidden="false" max="3" min="3" style="228" width="16.3238636363636"/>
    <col collapsed="false" hidden="false" max="4" min="4" style="228" width="21.1647727272727"/>
    <col collapsed="false" hidden="false" max="5" min="5" style="228" width="21.8295454545455"/>
    <col collapsed="false" hidden="false" max="7" min="6" style="228" width="12.8295454545455"/>
    <col collapsed="false" hidden="false" max="8" min="8" style="228" width="13.8295454545455"/>
    <col collapsed="false" hidden="false" max="1025" min="9" style="228" width="9.32954545454546"/>
  </cols>
  <sheetData>
    <row r="1" customFormat="false" ht="25.5" hidden="false" customHeight="true" outlineLevel="0" collapsed="false">
      <c r="A1" s="229" t="s">
        <v>385</v>
      </c>
      <c r="B1" s="229"/>
      <c r="C1" s="229"/>
      <c r="D1" s="229"/>
      <c r="E1" s="229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22.5" hidden="false" customHeight="true" outlineLevel="0" collapsed="false">
      <c r="A2" s="230"/>
      <c r="B2" s="231"/>
      <c r="C2" s="231"/>
      <c r="D2" s="232" t="s">
        <v>2</v>
      </c>
      <c r="E2" s="232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s="233" customFormat="true" ht="44.25" hidden="false" customHeight="true" outlineLevel="0" collapsed="false">
      <c r="A3" s="90" t="s">
        <v>386</v>
      </c>
      <c r="B3" s="91" t="s">
        <v>387</v>
      </c>
      <c r="C3" s="91" t="s">
        <v>388</v>
      </c>
      <c r="D3" s="91" t="s">
        <v>5</v>
      </c>
      <c r="E3" s="91" t="s">
        <v>6</v>
      </c>
    </row>
    <row r="4" s="231" customFormat="true" ht="12" hidden="false" customHeight="true" outlineLevel="0" collapsed="false">
      <c r="A4" s="234" t="s">
        <v>7</v>
      </c>
      <c r="B4" s="235" t="s">
        <v>8</v>
      </c>
      <c r="C4" s="235" t="s">
        <v>9</v>
      </c>
      <c r="D4" s="235" t="s">
        <v>274</v>
      </c>
      <c r="E4" s="235" t="s">
        <v>275</v>
      </c>
    </row>
    <row r="5" customFormat="false" ht="15.95" hidden="false" customHeight="true" outlineLevel="0" collapsed="false">
      <c r="A5" s="236" t="s">
        <v>389</v>
      </c>
      <c r="B5" s="237" t="n">
        <v>300000</v>
      </c>
      <c r="C5" s="238" t="s">
        <v>390</v>
      </c>
      <c r="D5" s="239" t="n">
        <v>0</v>
      </c>
      <c r="E5" s="240" t="n">
        <v>300000</v>
      </c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5.95" hidden="false" customHeight="true" outlineLevel="0" collapsed="false">
      <c r="A6" s="236" t="s">
        <v>391</v>
      </c>
      <c r="B6" s="237" t="n">
        <v>8000000</v>
      </c>
      <c r="C6" s="238" t="s">
        <v>392</v>
      </c>
      <c r="D6" s="240" t="n">
        <v>0</v>
      </c>
      <c r="E6" s="240" t="n">
        <v>8000000</v>
      </c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5.95" hidden="false" customHeight="true" outlineLevel="0" collapsed="false">
      <c r="A7" s="236" t="s">
        <v>393</v>
      </c>
      <c r="B7" s="237" t="n">
        <v>137991483</v>
      </c>
      <c r="C7" s="238" t="s">
        <v>392</v>
      </c>
      <c r="D7" s="240" t="n">
        <v>0</v>
      </c>
      <c r="E7" s="240" t="n">
        <v>137991483</v>
      </c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5.95" hidden="false" customHeight="true" outlineLevel="0" collapsed="false">
      <c r="A8" s="241" t="s">
        <v>394</v>
      </c>
      <c r="B8" s="237" t="n">
        <v>2399890</v>
      </c>
      <c r="C8" s="238" t="n">
        <v>2016.2017</v>
      </c>
      <c r="D8" s="239" t="n">
        <v>0</v>
      </c>
      <c r="E8" s="240" t="n">
        <v>2399890</v>
      </c>
      <c r="F8" s="0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5.95" hidden="false" customHeight="true" outlineLevel="0" collapsed="false">
      <c r="A9" s="236" t="s">
        <v>395</v>
      </c>
      <c r="B9" s="237" t="n">
        <v>19651840</v>
      </c>
      <c r="C9" s="238" t="n">
        <v>2016</v>
      </c>
      <c r="D9" s="239" t="n">
        <v>0</v>
      </c>
      <c r="E9" s="240" t="n">
        <v>19651840</v>
      </c>
      <c r="F9" s="0"/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5.95" hidden="false" customHeight="true" outlineLevel="0" collapsed="false">
      <c r="A10" s="241" t="s">
        <v>396</v>
      </c>
      <c r="B10" s="237" t="n">
        <v>500000</v>
      </c>
      <c r="C10" s="238" t="s">
        <v>390</v>
      </c>
      <c r="D10" s="240" t="n">
        <v>500000</v>
      </c>
      <c r="E10" s="240" t="n">
        <v>0</v>
      </c>
      <c r="F10" s="0"/>
      <c r="G10" s="0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5.95" hidden="false" customHeight="true" outlineLevel="0" collapsed="false">
      <c r="A11" s="236"/>
      <c r="B11" s="237"/>
      <c r="C11" s="238"/>
      <c r="D11" s="240"/>
      <c r="E11" s="240"/>
      <c r="F11" s="0"/>
      <c r="G11" s="0"/>
      <c r="H11" s="0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5.95" hidden="false" customHeight="true" outlineLevel="0" collapsed="false">
      <c r="A12" s="236"/>
      <c r="B12" s="237"/>
      <c r="C12" s="238"/>
      <c r="D12" s="240"/>
      <c r="E12" s="240"/>
      <c r="F12" s="0"/>
      <c r="G12" s="0"/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5.95" hidden="false" customHeight="true" outlineLevel="0" collapsed="false">
      <c r="A13" s="236"/>
      <c r="B13" s="237"/>
      <c r="C13" s="238"/>
      <c r="D13" s="240"/>
      <c r="E13" s="240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5.95" hidden="false" customHeight="true" outlineLevel="0" collapsed="false">
      <c r="A14" s="236"/>
      <c r="B14" s="237"/>
      <c r="C14" s="238"/>
      <c r="D14" s="240"/>
      <c r="E14" s="240"/>
      <c r="F14" s="0"/>
      <c r="G14" s="0"/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5.95" hidden="false" customHeight="true" outlineLevel="0" collapsed="false">
      <c r="A15" s="236"/>
      <c r="B15" s="237"/>
      <c r="C15" s="238"/>
      <c r="D15" s="240"/>
      <c r="E15" s="240"/>
      <c r="F15" s="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5.95" hidden="false" customHeight="true" outlineLevel="0" collapsed="false">
      <c r="A16" s="236"/>
      <c r="B16" s="237"/>
      <c r="C16" s="238"/>
      <c r="D16" s="240"/>
      <c r="E16" s="240"/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5.95" hidden="false" customHeight="true" outlineLevel="0" collapsed="false">
      <c r="A17" s="236"/>
      <c r="B17" s="237"/>
      <c r="C17" s="238"/>
      <c r="D17" s="240"/>
      <c r="E17" s="240"/>
      <c r="F17" s="0"/>
      <c r="G17" s="0"/>
      <c r="H17" s="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5.95" hidden="false" customHeight="true" outlineLevel="0" collapsed="false">
      <c r="A18" s="236"/>
      <c r="B18" s="237"/>
      <c r="C18" s="238"/>
      <c r="D18" s="240"/>
      <c r="E18" s="240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5.95" hidden="false" customHeight="true" outlineLevel="0" collapsed="false">
      <c r="A19" s="236"/>
      <c r="B19" s="237"/>
      <c r="C19" s="238"/>
      <c r="D19" s="240"/>
      <c r="E19" s="24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5.95" hidden="false" customHeight="true" outlineLevel="0" collapsed="false">
      <c r="A20" s="236"/>
      <c r="B20" s="237"/>
      <c r="C20" s="238"/>
      <c r="D20" s="240"/>
      <c r="E20" s="240"/>
      <c r="F20" s="0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5.95" hidden="false" customHeight="true" outlineLevel="0" collapsed="false">
      <c r="A21" s="236"/>
      <c r="B21" s="237"/>
      <c r="C21" s="238"/>
      <c r="D21" s="240"/>
      <c r="E21" s="240"/>
      <c r="F21" s="0"/>
      <c r="G21" s="0"/>
      <c r="H21" s="0"/>
      <c r="I21" s="0"/>
      <c r="J21" s="0"/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5.95" hidden="false" customHeight="true" outlineLevel="0" collapsed="false">
      <c r="A22" s="117"/>
      <c r="B22" s="242"/>
      <c r="C22" s="243"/>
      <c r="D22" s="244"/>
      <c r="E22" s="244"/>
      <c r="F22" s="0"/>
      <c r="G22" s="0"/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s="250" customFormat="true" ht="18" hidden="false" customHeight="true" outlineLevel="0" collapsed="false">
      <c r="A23" s="245" t="s">
        <v>397</v>
      </c>
      <c r="B23" s="246" t="n">
        <f aca="false">SUM(B5:B22)</f>
        <v>168843213</v>
      </c>
      <c r="C23" s="247"/>
      <c r="D23" s="248" t="n">
        <f aca="false">SUM(D5:D22)</f>
        <v>500000</v>
      </c>
      <c r="E23" s="249" t="n">
        <f aca="false">SUM(E5:E22)</f>
        <v>168343213</v>
      </c>
    </row>
  </sheetData>
  <mergeCells count="2">
    <mergeCell ref="A1:E1"/>
    <mergeCell ref="D2:E2"/>
  </mergeCells>
  <printOptions headings="false" gridLines="false" gridLinesSet="true" horizontalCentered="true" verticalCentered="false"/>
  <pageMargins left="0.7875" right="0.7875" top="1.02013888888889" bottom="0.984027777777778" header="0.787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&amp;R&amp;11 6. melléklet a ......../2017. (...........) önkormányzati rendelethez</oddHeader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24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8" activeCellId="0" sqref="H8"/>
    </sheetView>
  </sheetViews>
  <sheetFormatPr defaultRowHeight="12.75"/>
  <cols>
    <col collapsed="false" hidden="false" max="1" min="1" style="227" width="60.6647727272727"/>
    <col collapsed="false" hidden="false" max="2" min="2" style="228" width="15.6647727272727"/>
    <col collapsed="false" hidden="false" max="3" min="3" style="228" width="16.3238636363636"/>
    <col collapsed="false" hidden="false" max="4" min="4" style="228" width="18"/>
    <col collapsed="false" hidden="false" max="5" min="5" style="228" width="18.8295454545455"/>
    <col collapsed="false" hidden="false" max="7" min="6" style="228" width="12.8295454545455"/>
    <col collapsed="false" hidden="false" max="8" min="8" style="228" width="13.8295454545455"/>
    <col collapsed="false" hidden="false" max="1025" min="9" style="228" width="9.32954545454546"/>
  </cols>
  <sheetData>
    <row r="1" customFormat="false" ht="24.75" hidden="false" customHeight="true" outlineLevel="0" collapsed="false">
      <c r="A1" s="229" t="s">
        <v>398</v>
      </c>
      <c r="B1" s="229"/>
      <c r="C1" s="229"/>
      <c r="D1" s="229"/>
      <c r="E1" s="229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23.25" hidden="false" customHeight="true" outlineLevel="0" collapsed="false">
      <c r="A2" s="230"/>
      <c r="B2" s="231"/>
      <c r="C2" s="231"/>
      <c r="D2" s="231"/>
      <c r="E2" s="251" t="s">
        <v>270</v>
      </c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s="233" customFormat="true" ht="48.75" hidden="false" customHeight="true" outlineLevel="0" collapsed="false">
      <c r="A3" s="90" t="s">
        <v>399</v>
      </c>
      <c r="B3" s="91" t="s">
        <v>387</v>
      </c>
      <c r="C3" s="91" t="s">
        <v>388</v>
      </c>
      <c r="D3" s="91" t="s">
        <v>5</v>
      </c>
      <c r="E3" s="252" t="s">
        <v>6</v>
      </c>
    </row>
    <row r="4" s="231" customFormat="true" ht="15" hidden="false" customHeight="true" outlineLevel="0" collapsed="false">
      <c r="A4" s="234" t="s">
        <v>7</v>
      </c>
      <c r="B4" s="235" t="s">
        <v>8</v>
      </c>
      <c r="C4" s="235" t="s">
        <v>9</v>
      </c>
      <c r="D4" s="235" t="s">
        <v>274</v>
      </c>
      <c r="E4" s="253" t="s">
        <v>275</v>
      </c>
    </row>
    <row r="5" customFormat="false" ht="15.95" hidden="false" customHeight="true" outlineLevel="0" collapsed="false">
      <c r="A5" s="254" t="s">
        <v>400</v>
      </c>
      <c r="B5" s="255" t="n">
        <v>29861006</v>
      </c>
      <c r="C5" s="256" t="s">
        <v>390</v>
      </c>
      <c r="D5" s="257" t="n">
        <v>29861006</v>
      </c>
      <c r="E5" s="258" t="n">
        <v>27295606</v>
      </c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5.95" hidden="false" customHeight="true" outlineLevel="0" collapsed="false">
      <c r="A6" s="254" t="s">
        <v>401</v>
      </c>
      <c r="B6" s="255" t="n">
        <v>106000000</v>
      </c>
      <c r="C6" s="256" t="s">
        <v>392</v>
      </c>
      <c r="D6" s="257" t="n">
        <v>106000000</v>
      </c>
      <c r="E6" s="258" t="n">
        <v>106000000</v>
      </c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5.95" hidden="false" customHeight="true" outlineLevel="0" collapsed="false">
      <c r="A7" s="254" t="s">
        <v>402</v>
      </c>
      <c r="B7" s="255" t="n">
        <v>2287580</v>
      </c>
      <c r="C7" s="256" t="s">
        <v>390</v>
      </c>
      <c r="D7" s="257" t="n">
        <v>0</v>
      </c>
      <c r="E7" s="258" t="n">
        <v>2287580</v>
      </c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5.95" hidden="false" customHeight="true" outlineLevel="0" collapsed="false">
      <c r="A8" s="254" t="s">
        <v>403</v>
      </c>
      <c r="B8" s="255" t="n">
        <v>773720</v>
      </c>
      <c r="C8" s="259" t="n">
        <v>2016</v>
      </c>
      <c r="D8" s="257" t="n">
        <v>0</v>
      </c>
      <c r="E8" s="258" t="n">
        <v>773720</v>
      </c>
      <c r="F8" s="0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5.95" hidden="false" customHeight="true" outlineLevel="0" collapsed="false">
      <c r="A9" s="254"/>
      <c r="B9" s="260"/>
      <c r="C9" s="260"/>
      <c r="D9" s="261"/>
      <c r="E9" s="258"/>
      <c r="F9" s="0"/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5.95" hidden="false" customHeight="true" outlineLevel="0" collapsed="false">
      <c r="A10" s="254"/>
      <c r="B10" s="255"/>
      <c r="C10" s="256"/>
      <c r="D10" s="257"/>
      <c r="E10" s="258"/>
      <c r="F10" s="0"/>
      <c r="G10" s="0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5.95" hidden="false" customHeight="true" outlineLevel="0" collapsed="false">
      <c r="A11" s="254"/>
      <c r="B11" s="255"/>
      <c r="C11" s="256"/>
      <c r="D11" s="257"/>
      <c r="E11" s="258"/>
      <c r="F11" s="0"/>
      <c r="G11" s="0"/>
      <c r="H11" s="0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5.95" hidden="false" customHeight="true" outlineLevel="0" collapsed="false">
      <c r="A12" s="254"/>
      <c r="B12" s="255"/>
      <c r="C12" s="256"/>
      <c r="D12" s="257"/>
      <c r="E12" s="258"/>
      <c r="F12" s="0"/>
      <c r="G12" s="0"/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5.95" hidden="false" customHeight="true" outlineLevel="0" collapsed="false">
      <c r="A13" s="254"/>
      <c r="B13" s="255"/>
      <c r="C13" s="256"/>
      <c r="D13" s="257"/>
      <c r="E13" s="258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5.95" hidden="false" customHeight="true" outlineLevel="0" collapsed="false">
      <c r="A14" s="254"/>
      <c r="B14" s="255"/>
      <c r="C14" s="256"/>
      <c r="D14" s="257"/>
      <c r="E14" s="258"/>
      <c r="F14" s="0"/>
      <c r="G14" s="0"/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5.95" hidden="false" customHeight="true" outlineLevel="0" collapsed="false">
      <c r="A15" s="254"/>
      <c r="B15" s="255"/>
      <c r="C15" s="256"/>
      <c r="D15" s="257"/>
      <c r="E15" s="258"/>
      <c r="F15" s="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5.95" hidden="false" customHeight="true" outlineLevel="0" collapsed="false">
      <c r="A16" s="254"/>
      <c r="B16" s="255"/>
      <c r="C16" s="256"/>
      <c r="D16" s="257"/>
      <c r="E16" s="258"/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5.95" hidden="false" customHeight="true" outlineLevel="0" collapsed="false">
      <c r="A17" s="254"/>
      <c r="B17" s="255"/>
      <c r="C17" s="256"/>
      <c r="D17" s="257"/>
      <c r="E17" s="258"/>
      <c r="F17" s="0"/>
      <c r="G17" s="0"/>
      <c r="H17" s="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5.95" hidden="false" customHeight="true" outlineLevel="0" collapsed="false">
      <c r="A18" s="254"/>
      <c r="B18" s="255"/>
      <c r="C18" s="256"/>
      <c r="D18" s="257"/>
      <c r="E18" s="258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5.95" hidden="false" customHeight="true" outlineLevel="0" collapsed="false">
      <c r="A19" s="254"/>
      <c r="B19" s="255"/>
      <c r="C19" s="256"/>
      <c r="D19" s="257"/>
      <c r="E19" s="258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5.95" hidden="false" customHeight="true" outlineLevel="0" collapsed="false">
      <c r="A20" s="254"/>
      <c r="B20" s="255"/>
      <c r="C20" s="256"/>
      <c r="D20" s="257"/>
      <c r="E20" s="258"/>
      <c r="F20" s="0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5.95" hidden="false" customHeight="true" outlineLevel="0" collapsed="false">
      <c r="A21" s="254"/>
      <c r="B21" s="255"/>
      <c r="C21" s="256"/>
      <c r="D21" s="257"/>
      <c r="E21" s="258"/>
      <c r="F21" s="0"/>
      <c r="G21" s="0"/>
      <c r="H21" s="0"/>
      <c r="I21" s="0"/>
      <c r="J21" s="0"/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5.95" hidden="false" customHeight="true" outlineLevel="0" collapsed="false">
      <c r="A22" s="254"/>
      <c r="B22" s="255"/>
      <c r="C22" s="256"/>
      <c r="D22" s="257"/>
      <c r="E22" s="258"/>
      <c r="F22" s="0"/>
      <c r="G22" s="0"/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5.95" hidden="false" customHeight="true" outlineLevel="0" collapsed="false">
      <c r="A23" s="262"/>
      <c r="B23" s="263"/>
      <c r="C23" s="264"/>
      <c r="D23" s="265"/>
      <c r="E23" s="266"/>
      <c r="F23" s="0"/>
      <c r="G23" s="0"/>
      <c r="H23" s="0"/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s="250" customFormat="true" ht="18" hidden="false" customHeight="true" outlineLevel="0" collapsed="false">
      <c r="A24" s="245" t="s">
        <v>397</v>
      </c>
      <c r="B24" s="267" t="n">
        <f aca="false">SUM(B5:B23)</f>
        <v>138922306</v>
      </c>
      <c r="C24" s="268"/>
      <c r="D24" s="267" t="n">
        <f aca="false">SUM(D5:D23)</f>
        <v>135861006</v>
      </c>
      <c r="E24" s="269" t="n">
        <f aca="false">SUM(E5:E23)</f>
        <v>136356906</v>
      </c>
    </row>
  </sheetData>
  <mergeCells count="1">
    <mergeCell ref="A1:E1"/>
  </mergeCells>
  <printOptions headings="false" gridLines="false" gridLinesSet="true" horizontalCentered="true" verticalCentered="false"/>
  <pageMargins left="0.7875" right="0.7875" top="1.25069444444444" bottom="0.984027777777778" header="0.787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&amp;R&amp;12 &amp;11 7. melléklet a ........./2017. (.........) önkormányzati rendelethez
&amp;10   </oddHeader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A1:H52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5" activeCellId="0" sqref="G5"/>
    </sheetView>
  </sheetViews>
  <sheetFormatPr defaultRowHeight="12.75"/>
  <cols>
    <col collapsed="false" hidden="false" max="1" min="1" style="270" width="38.6647727272727"/>
    <col collapsed="false" hidden="false" max="5" min="2" style="270" width="13.8295454545455"/>
    <col collapsed="false" hidden="false" max="1025" min="6" style="270" width="9.32954545454546"/>
  </cols>
  <sheetData>
    <row r="1" customFormat="false" ht="12.75" hidden="false" customHeight="false" outlineLevel="0" collapsed="false">
      <c r="A1" s="271"/>
      <c r="B1" s="271"/>
      <c r="C1" s="271"/>
      <c r="D1" s="271"/>
      <c r="E1" s="271"/>
      <c r="H1" s="0"/>
    </row>
    <row r="2" customFormat="false" ht="15.75" hidden="false" customHeight="false" outlineLevel="0" collapsed="false">
      <c r="A2" s="272" t="s">
        <v>404</v>
      </c>
      <c r="B2" s="273"/>
      <c r="C2" s="273"/>
      <c r="D2" s="273"/>
      <c r="E2" s="273"/>
      <c r="H2" s="0"/>
    </row>
    <row r="3" customFormat="false" ht="14.25" hidden="false" customHeight="false" outlineLevel="0" collapsed="false">
      <c r="A3" s="271"/>
      <c r="B3" s="271"/>
      <c r="C3" s="271"/>
      <c r="D3" s="50" t="s">
        <v>2</v>
      </c>
      <c r="E3" s="50"/>
      <c r="H3" s="0"/>
    </row>
    <row r="4" customFormat="false" ht="15" hidden="false" customHeight="true" outlineLevel="0" collapsed="false">
      <c r="A4" s="274" t="s">
        <v>405</v>
      </c>
      <c r="B4" s="275" t="e">
        <f aca="false">CONCATENATE((LEFT(#REF!,4)),".")</f>
        <v>#REF!</v>
      </c>
      <c r="C4" s="275" t="e">
        <f aca="false">CONCATENATE((LEFT(#REF!,4))+1,".")</f>
        <v>#REF!</v>
      </c>
      <c r="D4" s="275" t="e">
        <f aca="false">CONCATENATE((LEFT(#REF!,4))+1,". után")</f>
        <v>#REF!</v>
      </c>
      <c r="E4" s="276" t="s">
        <v>406</v>
      </c>
      <c r="H4" s="0"/>
    </row>
    <row r="5" customFormat="false" ht="12.75" hidden="false" customHeight="false" outlineLevel="0" collapsed="false">
      <c r="A5" s="277" t="s">
        <v>407</v>
      </c>
      <c r="B5" s="278"/>
      <c r="C5" s="278"/>
      <c r="D5" s="278"/>
      <c r="E5" s="279" t="n">
        <f aca="false">SUM(B5:D5)</f>
        <v>0</v>
      </c>
      <c r="H5" s="0"/>
    </row>
    <row r="6" customFormat="false" ht="12.75" hidden="false" customHeight="false" outlineLevel="0" collapsed="false">
      <c r="A6" s="280" t="s">
        <v>408</v>
      </c>
      <c r="B6" s="281"/>
      <c r="C6" s="281"/>
      <c r="D6" s="281"/>
      <c r="E6" s="282" t="n">
        <f aca="false">SUM(B6:D6)</f>
        <v>0</v>
      </c>
      <c r="H6" s="0"/>
    </row>
    <row r="7" customFormat="false" ht="12.75" hidden="false" customHeight="false" outlineLevel="0" collapsed="false">
      <c r="A7" s="283" t="s">
        <v>409</v>
      </c>
      <c r="B7" s="284"/>
      <c r="C7" s="284"/>
      <c r="D7" s="284"/>
      <c r="E7" s="285" t="n">
        <f aca="false">SUM(B7:D7)</f>
        <v>0</v>
      </c>
      <c r="H7" s="0"/>
    </row>
    <row r="8" customFormat="false" ht="12.75" hidden="false" customHeight="false" outlineLevel="0" collapsed="false">
      <c r="A8" s="283" t="s">
        <v>410</v>
      </c>
      <c r="B8" s="284"/>
      <c r="C8" s="284"/>
      <c r="D8" s="284"/>
      <c r="E8" s="285" t="n">
        <f aca="false">SUM(B8:D8)</f>
        <v>0</v>
      </c>
      <c r="H8" s="0"/>
    </row>
    <row r="9" customFormat="false" ht="12.75" hidden="false" customHeight="false" outlineLevel="0" collapsed="false">
      <c r="A9" s="283" t="s">
        <v>411</v>
      </c>
      <c r="B9" s="284"/>
      <c r="C9" s="284"/>
      <c r="D9" s="284"/>
      <c r="E9" s="285" t="n">
        <f aca="false">SUM(B9:D9)</f>
        <v>0</v>
      </c>
      <c r="H9" s="0"/>
    </row>
    <row r="10" customFormat="false" ht="12.75" hidden="false" customHeight="false" outlineLevel="0" collapsed="false">
      <c r="A10" s="283" t="s">
        <v>412</v>
      </c>
      <c r="B10" s="284"/>
      <c r="C10" s="284"/>
      <c r="D10" s="284"/>
      <c r="E10" s="285" t="n">
        <f aca="false">SUM(B10:D10)</f>
        <v>0</v>
      </c>
      <c r="H10" s="0"/>
    </row>
    <row r="11" customFormat="false" ht="13.5" hidden="false" customHeight="false" outlineLevel="0" collapsed="false">
      <c r="A11" s="286"/>
      <c r="B11" s="287"/>
      <c r="C11" s="287"/>
      <c r="D11" s="287"/>
      <c r="E11" s="285" t="n">
        <f aca="false">SUM(B11:D11)</f>
        <v>0</v>
      </c>
      <c r="H11" s="0"/>
    </row>
    <row r="12" customFormat="false" ht="13.5" hidden="false" customHeight="false" outlineLevel="0" collapsed="false">
      <c r="A12" s="288" t="s">
        <v>413</v>
      </c>
      <c r="B12" s="289" t="n">
        <f aca="false">B5+SUM(B7:B11)</f>
        <v>0</v>
      </c>
      <c r="C12" s="289" t="n">
        <f aca="false">C5+SUM(C7:C11)</f>
        <v>0</v>
      </c>
      <c r="D12" s="289" t="n">
        <f aca="false">D5+SUM(D7:D11)</f>
        <v>0</v>
      </c>
      <c r="E12" s="290" t="n">
        <f aca="false">E5+SUM(E7:E11)</f>
        <v>0</v>
      </c>
      <c r="H12" s="0"/>
    </row>
    <row r="13" customFormat="false" ht="13.5" hidden="false" customHeight="false" outlineLevel="0" collapsed="false">
      <c r="A13" s="291"/>
      <c r="B13" s="291"/>
      <c r="C13" s="291"/>
      <c r="D13" s="291"/>
      <c r="E13" s="291"/>
      <c r="H13" s="0"/>
    </row>
    <row r="14" customFormat="false" ht="15" hidden="false" customHeight="true" outlineLevel="0" collapsed="false">
      <c r="A14" s="274" t="s">
        <v>414</v>
      </c>
      <c r="B14" s="275" t="e">
        <f aca="false">+B4</f>
        <v>#REF!</v>
      </c>
      <c r="C14" s="275" t="e">
        <f aca="false">+C4</f>
        <v>#REF!</v>
      </c>
      <c r="D14" s="275" t="e">
        <f aca="false">+D4</f>
        <v>#REF!</v>
      </c>
      <c r="E14" s="276" t="s">
        <v>406</v>
      </c>
      <c r="H14" s="0"/>
    </row>
    <row r="15" customFormat="false" ht="12.75" hidden="false" customHeight="false" outlineLevel="0" collapsed="false">
      <c r="A15" s="277" t="s">
        <v>415</v>
      </c>
      <c r="B15" s="278"/>
      <c r="C15" s="278"/>
      <c r="D15" s="278"/>
      <c r="E15" s="279" t="n">
        <f aca="false">SUM(B15:D15)</f>
        <v>0</v>
      </c>
      <c r="H15" s="0"/>
    </row>
    <row r="16" customFormat="false" ht="12.75" hidden="false" customHeight="false" outlineLevel="0" collapsed="false">
      <c r="A16" s="292" t="s">
        <v>416</v>
      </c>
      <c r="B16" s="284"/>
      <c r="C16" s="284"/>
      <c r="D16" s="284"/>
      <c r="E16" s="285" t="n">
        <f aca="false">SUM(B16:D16)</f>
        <v>0</v>
      </c>
      <c r="H16" s="0"/>
    </row>
    <row r="17" customFormat="false" ht="12.75" hidden="false" customHeight="false" outlineLevel="0" collapsed="false">
      <c r="A17" s="283" t="s">
        <v>417</v>
      </c>
      <c r="B17" s="284"/>
      <c r="C17" s="284"/>
      <c r="D17" s="284"/>
      <c r="E17" s="285" t="n">
        <f aca="false">SUM(B17:D17)</f>
        <v>0</v>
      </c>
      <c r="H17" s="0"/>
    </row>
    <row r="18" customFormat="false" ht="12.75" hidden="false" customHeight="false" outlineLevel="0" collapsed="false">
      <c r="A18" s="283" t="s">
        <v>418</v>
      </c>
      <c r="B18" s="284"/>
      <c r="C18" s="284"/>
      <c r="D18" s="284"/>
      <c r="E18" s="285" t="n">
        <f aca="false">SUM(B18:D18)</f>
        <v>0</v>
      </c>
      <c r="H18" s="0"/>
    </row>
    <row r="19" customFormat="false" ht="12.75" hidden="false" customHeight="false" outlineLevel="0" collapsed="false">
      <c r="A19" s="293"/>
      <c r="B19" s="284"/>
      <c r="C19" s="284"/>
      <c r="D19" s="284"/>
      <c r="E19" s="285" t="n">
        <f aca="false">SUM(B19:D19)</f>
        <v>0</v>
      </c>
      <c r="H19" s="0"/>
    </row>
    <row r="20" customFormat="false" ht="12.75" hidden="false" customHeight="false" outlineLevel="0" collapsed="false">
      <c r="A20" s="293"/>
      <c r="B20" s="284"/>
      <c r="C20" s="284"/>
      <c r="D20" s="284"/>
      <c r="E20" s="285" t="n">
        <f aca="false">SUM(B20:D20)</f>
        <v>0</v>
      </c>
      <c r="H20" s="0"/>
    </row>
    <row r="21" customFormat="false" ht="13.5" hidden="false" customHeight="false" outlineLevel="0" collapsed="false">
      <c r="A21" s="286"/>
      <c r="B21" s="287"/>
      <c r="C21" s="287"/>
      <c r="D21" s="287"/>
      <c r="E21" s="285" t="n">
        <f aca="false">SUM(B21:D21)</f>
        <v>0</v>
      </c>
      <c r="H21" s="0"/>
    </row>
    <row r="22" customFormat="false" ht="13.5" hidden="false" customHeight="false" outlineLevel="0" collapsed="false">
      <c r="A22" s="288" t="s">
        <v>419</v>
      </c>
      <c r="B22" s="289" t="n">
        <f aca="false">SUM(B15:B21)</f>
        <v>0</v>
      </c>
      <c r="C22" s="289" t="n">
        <f aca="false">SUM(C15:C21)</f>
        <v>0</v>
      </c>
      <c r="D22" s="289" t="n">
        <f aca="false">SUM(D15:D21)</f>
        <v>0</v>
      </c>
      <c r="E22" s="290" t="n">
        <f aca="false">SUM(E15:E21)</f>
        <v>0</v>
      </c>
      <c r="H22" s="0"/>
    </row>
    <row r="23" customFormat="false" ht="12.75" hidden="false" customHeight="false" outlineLevel="0" collapsed="false">
      <c r="A23" s="271"/>
      <c r="B23" s="271"/>
      <c r="C23" s="271"/>
      <c r="D23" s="271"/>
      <c r="E23" s="271"/>
      <c r="H23" s="0"/>
    </row>
    <row r="24" customFormat="false" ht="12.75" hidden="false" customHeight="false" outlineLevel="0" collapsed="false">
      <c r="A24" s="271"/>
      <c r="B24" s="271"/>
      <c r="C24" s="271"/>
      <c r="D24" s="271"/>
      <c r="E24" s="271"/>
      <c r="H24" s="0"/>
    </row>
    <row r="25" customFormat="false" ht="15.75" hidden="false" customHeight="false" outlineLevel="0" collapsed="false">
      <c r="A25" s="272" t="s">
        <v>404</v>
      </c>
      <c r="B25" s="273"/>
      <c r="C25" s="273"/>
      <c r="D25" s="273"/>
      <c r="E25" s="273"/>
      <c r="H25" s="0"/>
    </row>
    <row r="26" customFormat="false" ht="14.25" hidden="false" customHeight="false" outlineLevel="0" collapsed="false">
      <c r="A26" s="271"/>
      <c r="B26" s="271"/>
      <c r="C26" s="271"/>
      <c r="D26" s="50" t="s">
        <v>2</v>
      </c>
      <c r="E26" s="50"/>
      <c r="H26" s="0"/>
    </row>
    <row r="27" customFormat="false" ht="13.5" hidden="false" customHeight="false" outlineLevel="0" collapsed="false">
      <c r="A27" s="274" t="s">
        <v>405</v>
      </c>
      <c r="B27" s="275" t="e">
        <f aca="false">+B14</f>
        <v>#REF!</v>
      </c>
      <c r="C27" s="275" t="e">
        <f aca="false">+C14</f>
        <v>#REF!</v>
      </c>
      <c r="D27" s="275" t="e">
        <f aca="false">+D14</f>
        <v>#REF!</v>
      </c>
      <c r="E27" s="276" t="s">
        <v>406</v>
      </c>
      <c r="H27" s="0"/>
    </row>
    <row r="28" customFormat="false" ht="12.75" hidden="false" customHeight="false" outlineLevel="0" collapsed="false">
      <c r="A28" s="277" t="s">
        <v>407</v>
      </c>
      <c r="B28" s="278"/>
      <c r="C28" s="278"/>
      <c r="D28" s="278"/>
      <c r="E28" s="279" t="n">
        <f aca="false">SUM(B28:D28)</f>
        <v>0</v>
      </c>
      <c r="H28" s="0"/>
    </row>
    <row r="29" customFormat="false" ht="12.75" hidden="false" customHeight="false" outlineLevel="0" collapsed="false">
      <c r="A29" s="280" t="s">
        <v>408</v>
      </c>
      <c r="B29" s="281"/>
      <c r="C29" s="281"/>
      <c r="D29" s="281"/>
      <c r="E29" s="282" t="n">
        <f aca="false">SUM(B29:D29)</f>
        <v>0</v>
      </c>
      <c r="H29" s="0"/>
    </row>
    <row r="30" customFormat="false" ht="12.75" hidden="false" customHeight="false" outlineLevel="0" collapsed="false">
      <c r="A30" s="283" t="s">
        <v>409</v>
      </c>
      <c r="B30" s="284"/>
      <c r="C30" s="284"/>
      <c r="D30" s="284"/>
      <c r="E30" s="285" t="n">
        <f aca="false">SUM(B30:D30)</f>
        <v>0</v>
      </c>
      <c r="H30" s="0"/>
    </row>
    <row r="31" customFormat="false" ht="12.75" hidden="false" customHeight="false" outlineLevel="0" collapsed="false">
      <c r="A31" s="283" t="s">
        <v>410</v>
      </c>
      <c r="B31" s="284"/>
      <c r="C31" s="284"/>
      <c r="D31" s="284"/>
      <c r="E31" s="285" t="n">
        <f aca="false">SUM(B31:D31)</f>
        <v>0</v>
      </c>
      <c r="H31" s="0"/>
    </row>
    <row r="32" customFormat="false" ht="12.75" hidden="false" customHeight="false" outlineLevel="0" collapsed="false">
      <c r="A32" s="283" t="s">
        <v>411</v>
      </c>
      <c r="B32" s="284"/>
      <c r="C32" s="284"/>
      <c r="D32" s="284"/>
      <c r="E32" s="285" t="n">
        <f aca="false">SUM(B32:D32)</f>
        <v>0</v>
      </c>
      <c r="H32" s="0"/>
    </row>
    <row r="33" customFormat="false" ht="12.75" hidden="false" customHeight="false" outlineLevel="0" collapsed="false">
      <c r="A33" s="283" t="s">
        <v>412</v>
      </c>
      <c r="B33" s="284"/>
      <c r="C33" s="284"/>
      <c r="D33" s="284"/>
      <c r="E33" s="285" t="n">
        <f aca="false">SUM(B33:D33)</f>
        <v>0</v>
      </c>
      <c r="H33" s="0"/>
    </row>
    <row r="34" customFormat="false" ht="13.5" hidden="false" customHeight="false" outlineLevel="0" collapsed="false">
      <c r="A34" s="286"/>
      <c r="B34" s="287"/>
      <c r="C34" s="287"/>
      <c r="D34" s="287"/>
      <c r="E34" s="285" t="n">
        <f aca="false">SUM(B34:D34)</f>
        <v>0</v>
      </c>
      <c r="H34" s="0"/>
    </row>
    <row r="35" customFormat="false" ht="13.5" hidden="false" customHeight="false" outlineLevel="0" collapsed="false">
      <c r="A35" s="288" t="s">
        <v>413</v>
      </c>
      <c r="B35" s="289" t="n">
        <f aca="false">B28+SUM(B30:B34)</f>
        <v>0</v>
      </c>
      <c r="C35" s="289" t="n">
        <f aca="false">C28+SUM(C30:C34)</f>
        <v>0</v>
      </c>
      <c r="D35" s="289" t="n">
        <f aca="false">D28+SUM(D30:D34)</f>
        <v>0</v>
      </c>
      <c r="E35" s="290" t="n">
        <f aca="false">E28+SUM(E30:E34)</f>
        <v>0</v>
      </c>
      <c r="H35" s="0"/>
    </row>
    <row r="36" customFormat="false" ht="13.5" hidden="false" customHeight="false" outlineLevel="0" collapsed="false">
      <c r="A36" s="291"/>
      <c r="B36" s="291"/>
      <c r="C36" s="291"/>
      <c r="D36" s="291"/>
      <c r="E36" s="291"/>
      <c r="H36" s="0"/>
    </row>
    <row r="37" customFormat="false" ht="13.5" hidden="false" customHeight="false" outlineLevel="0" collapsed="false">
      <c r="A37" s="274" t="s">
        <v>414</v>
      </c>
      <c r="B37" s="275" t="e">
        <f aca="false">+B27</f>
        <v>#REF!</v>
      </c>
      <c r="C37" s="275" t="e">
        <f aca="false">+C27</f>
        <v>#REF!</v>
      </c>
      <c r="D37" s="275" t="e">
        <f aca="false">+D27</f>
        <v>#REF!</v>
      </c>
      <c r="E37" s="276" t="s">
        <v>406</v>
      </c>
      <c r="H37" s="0"/>
    </row>
    <row r="38" customFormat="false" ht="12.75" hidden="false" customHeight="false" outlineLevel="0" collapsed="false">
      <c r="A38" s="277" t="s">
        <v>415</v>
      </c>
      <c r="B38" s="278"/>
      <c r="C38" s="278"/>
      <c r="D38" s="278"/>
      <c r="E38" s="279" t="n">
        <f aca="false">SUM(B38:D38)</f>
        <v>0</v>
      </c>
      <c r="H38" s="0"/>
    </row>
    <row r="39" customFormat="false" ht="12.75" hidden="false" customHeight="false" outlineLevel="0" collapsed="false">
      <c r="A39" s="292" t="s">
        <v>416</v>
      </c>
      <c r="B39" s="284"/>
      <c r="C39" s="284"/>
      <c r="D39" s="284"/>
      <c r="E39" s="285" t="n">
        <f aca="false">SUM(B39:D39)</f>
        <v>0</v>
      </c>
      <c r="H39" s="0"/>
    </row>
    <row r="40" customFormat="false" ht="12.75" hidden="false" customHeight="false" outlineLevel="0" collapsed="false">
      <c r="A40" s="283" t="s">
        <v>417</v>
      </c>
      <c r="B40" s="284"/>
      <c r="C40" s="284"/>
      <c r="D40" s="284"/>
      <c r="E40" s="285" t="n">
        <f aca="false">SUM(B40:D40)</f>
        <v>0</v>
      </c>
      <c r="H40" s="0"/>
    </row>
    <row r="41" customFormat="false" ht="12.75" hidden="false" customHeight="false" outlineLevel="0" collapsed="false">
      <c r="A41" s="283" t="s">
        <v>418</v>
      </c>
      <c r="B41" s="284"/>
      <c r="C41" s="284"/>
      <c r="D41" s="284"/>
      <c r="E41" s="285" t="n">
        <f aca="false">SUM(B41:D41)</f>
        <v>0</v>
      </c>
      <c r="H41" s="0"/>
    </row>
    <row r="42" customFormat="false" ht="12.75" hidden="false" customHeight="false" outlineLevel="0" collapsed="false">
      <c r="A42" s="293"/>
      <c r="B42" s="284"/>
      <c r="C42" s="284"/>
      <c r="D42" s="284"/>
      <c r="E42" s="285" t="n">
        <f aca="false">SUM(B42:D42)</f>
        <v>0</v>
      </c>
      <c r="H42" s="0"/>
    </row>
    <row r="43" customFormat="false" ht="12.75" hidden="false" customHeight="false" outlineLevel="0" collapsed="false">
      <c r="A43" s="293"/>
      <c r="B43" s="284"/>
      <c r="C43" s="284"/>
      <c r="D43" s="284"/>
      <c r="E43" s="285" t="n">
        <f aca="false">SUM(B43:D43)</f>
        <v>0</v>
      </c>
      <c r="H43" s="0"/>
    </row>
    <row r="44" customFormat="false" ht="13.5" hidden="false" customHeight="false" outlineLevel="0" collapsed="false">
      <c r="A44" s="286"/>
      <c r="B44" s="287"/>
      <c r="C44" s="287"/>
      <c r="D44" s="287"/>
      <c r="E44" s="285" t="n">
        <f aca="false">SUM(B44:D44)</f>
        <v>0</v>
      </c>
      <c r="H44" s="0"/>
    </row>
    <row r="45" customFormat="false" ht="13.5" hidden="false" customHeight="false" outlineLevel="0" collapsed="false">
      <c r="A45" s="288" t="s">
        <v>419</v>
      </c>
      <c r="B45" s="289" t="n">
        <f aca="false">SUM(B38:B44)</f>
        <v>0</v>
      </c>
      <c r="C45" s="289" t="n">
        <f aca="false">SUM(C38:C44)</f>
        <v>0</v>
      </c>
      <c r="D45" s="289" t="n">
        <f aca="false">SUM(D38:D44)</f>
        <v>0</v>
      </c>
      <c r="E45" s="290" t="n">
        <f aca="false">SUM(E38:E44)</f>
        <v>0</v>
      </c>
      <c r="H45" s="0"/>
    </row>
    <row r="46" customFormat="false" ht="12.75" hidden="false" customHeight="false" outlineLevel="0" collapsed="false">
      <c r="A46" s="271"/>
      <c r="B46" s="271"/>
      <c r="C46" s="271"/>
      <c r="D46" s="271"/>
      <c r="E46" s="271"/>
      <c r="H46" s="0"/>
    </row>
    <row r="47" customFormat="false" ht="15.75" hidden="false" customHeight="false" outlineLevel="0" collapsed="false">
      <c r="A47" s="294" t="e">
        <f aca="false">+CONCATENATE("Önkormányzaton kívüli EU-s projektekhez történő hozzájárulás ",LEFT(#REF!,4),". évi előirányzat")</f>
        <v>#REF!</v>
      </c>
      <c r="B47" s="294"/>
      <c r="C47" s="294"/>
      <c r="D47" s="294"/>
      <c r="E47" s="294"/>
      <c r="H47" s="0"/>
    </row>
    <row r="48" customFormat="false" ht="13.5" hidden="false" customHeight="false" outlineLevel="0" collapsed="false">
      <c r="A48" s="271"/>
      <c r="B48" s="271"/>
      <c r="C48" s="271"/>
      <c r="D48" s="271"/>
      <c r="E48" s="271"/>
      <c r="H48" s="0"/>
    </row>
    <row r="49" customFormat="false" ht="13.5" hidden="false" customHeight="false" outlineLevel="0" collapsed="false">
      <c r="A49" s="295" t="s">
        <v>420</v>
      </c>
      <c r="B49" s="295"/>
      <c r="C49" s="295"/>
      <c r="D49" s="296" t="s">
        <v>421</v>
      </c>
      <c r="E49" s="296"/>
      <c r="H49" s="297"/>
    </row>
    <row r="50" customFormat="false" ht="12.75" hidden="false" customHeight="false" outlineLevel="0" collapsed="false">
      <c r="A50" s="298"/>
      <c r="B50" s="298"/>
      <c r="C50" s="298"/>
      <c r="D50" s="299"/>
      <c r="E50" s="299"/>
    </row>
    <row r="51" customFormat="false" ht="13.5" hidden="false" customHeight="false" outlineLevel="0" collapsed="false">
      <c r="A51" s="300"/>
      <c r="B51" s="300"/>
      <c r="C51" s="300"/>
      <c r="D51" s="301"/>
      <c r="E51" s="301"/>
    </row>
    <row r="52" customFormat="false" ht="13.5" hidden="false" customHeight="false" outlineLevel="0" collapsed="false">
      <c r="A52" s="302" t="s">
        <v>419</v>
      </c>
      <c r="B52" s="302"/>
      <c r="C52" s="302"/>
      <c r="D52" s="303" t="n">
        <f aca="false">SUM(D50:E51)</f>
        <v>0</v>
      </c>
      <c r="E52" s="303"/>
    </row>
  </sheetData>
  <mergeCells count="13">
    <mergeCell ref="B2:E2"/>
    <mergeCell ref="D3:E3"/>
    <mergeCell ref="B25:E25"/>
    <mergeCell ref="D26:E26"/>
    <mergeCell ref="A47:E47"/>
    <mergeCell ref="A49:C49"/>
    <mergeCell ref="D49:E49"/>
    <mergeCell ref="A50:C50"/>
    <mergeCell ref="D50:E50"/>
    <mergeCell ref="A51:C51"/>
    <mergeCell ref="D51:E51"/>
    <mergeCell ref="A52:C52"/>
    <mergeCell ref="D52:E52"/>
  </mergeCells>
  <conditionalFormatting sqref="E5:E12;B12:D12;B22:E22;E15:E21;E28:E35;B35:D35;E38:E45;B45:D45;D52:E52">
    <cfRule type="cellIs" priority="2" operator="equal" aboveAverage="0" equalAverage="0" bottom="0" percent="0" rank="0" text="" dxfId="0">
      <formula>0</formula>
    </cfRule>
  </conditionalFormatting>
  <printOptions headings="false" gridLines="false" gridLinesSet="true" horizontalCentered="true" verticalCentered="false"/>
  <pageMargins left="0.7875" right="0.7875" top="1.35" bottom="0.984027777777778" header="0.787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&amp;C&amp;12Európai uniós támogatással megvalósuló projektek 
bevételei, kiadásai, hozzájárulások&amp;R 8. melléklet a ........../2017. (.........) önkormányzati rendelethez</oddHeader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160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85" workbookViewId="0">
      <selection pane="topLeft" activeCell="F5" activeCellId="0" sqref="F5"/>
    </sheetView>
  </sheetViews>
  <sheetFormatPr defaultRowHeight="12.75"/>
  <cols>
    <col collapsed="false" hidden="false" max="1" min="1" style="304" width="19.5056818181818"/>
    <col collapsed="false" hidden="false" max="2" min="2" style="305" width="65.3352272727273"/>
    <col collapsed="false" hidden="false" max="3" min="3" style="306" width="14.8352272727273"/>
    <col collapsed="false" hidden="false" max="4" min="4" style="307" width="14.8352272727273"/>
    <col collapsed="false" hidden="false" max="1025" min="5" style="307" width="9.32954545454546"/>
  </cols>
  <sheetData>
    <row r="1" s="309" customFormat="true" ht="16.5" hidden="false" customHeight="true" outlineLevel="0" collapsed="false">
      <c r="A1" s="308" t="s">
        <v>422</v>
      </c>
      <c r="B1" s="308"/>
      <c r="C1" s="308"/>
      <c r="D1" s="308"/>
    </row>
    <row r="2" s="313" customFormat="true" ht="28.5" hidden="false" customHeight="true" outlineLevel="0" collapsed="false">
      <c r="A2" s="310" t="s">
        <v>423</v>
      </c>
      <c r="B2" s="311" t="s">
        <v>424</v>
      </c>
      <c r="C2" s="312" t="s">
        <v>425</v>
      </c>
      <c r="D2" s="312"/>
    </row>
    <row r="3" customFormat="false" ht="24.75" hidden="false" customHeight="false" outlineLevel="0" collapsed="false">
      <c r="A3" s="314" t="s">
        <v>426</v>
      </c>
      <c r="B3" s="315" t="s">
        <v>427</v>
      </c>
      <c r="C3" s="316" t="s">
        <v>425</v>
      </c>
      <c r="D3" s="316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318" customFormat="true" ht="15.95" hidden="false" customHeight="true" outlineLevel="0" collapsed="false">
      <c r="A4" s="317" t="s">
        <v>2</v>
      </c>
      <c r="B4" s="317"/>
      <c r="C4" s="317"/>
      <c r="D4" s="317"/>
    </row>
    <row r="5" customFormat="false" ht="13.5" hidden="false" customHeight="false" outlineLevel="0" collapsed="false">
      <c r="A5" s="319" t="s">
        <v>428</v>
      </c>
      <c r="B5" s="320" t="s">
        <v>429</v>
      </c>
      <c r="C5" s="321" t="s">
        <v>430</v>
      </c>
      <c r="D5" s="322" t="s">
        <v>431</v>
      </c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s="326" customFormat="true" ht="12.95" hidden="false" customHeight="true" outlineLevel="0" collapsed="false">
      <c r="A6" s="323" t="s">
        <v>7</v>
      </c>
      <c r="B6" s="324" t="s">
        <v>8</v>
      </c>
      <c r="C6" s="325" t="s">
        <v>9</v>
      </c>
      <c r="D6" s="325"/>
    </row>
    <row r="7" customFormat="false" ht="15.95" hidden="false" customHeight="true" outlineLevel="0" collapsed="false">
      <c r="A7" s="327" t="s">
        <v>271</v>
      </c>
      <c r="B7" s="327"/>
      <c r="C7" s="327"/>
      <c r="D7" s="327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" hidden="false" customHeight="true" outlineLevel="0" collapsed="false">
      <c r="A8" s="52" t="s">
        <v>10</v>
      </c>
      <c r="B8" s="328" t="s">
        <v>11</v>
      </c>
      <c r="C8" s="14" t="n">
        <f aca="false">+C9+C10+C11+C12+C13+C14</f>
        <v>158447375</v>
      </c>
      <c r="D8" s="15" t="n">
        <f aca="false">+D9+D10+D11+D12+D13+D14</f>
        <v>171877261</v>
      </c>
      <c r="E8" s="0"/>
      <c r="F8" s="0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332" customFormat="true" ht="12" hidden="false" customHeight="true" outlineLevel="0" collapsed="false">
      <c r="A9" s="329" t="s">
        <v>12</v>
      </c>
      <c r="B9" s="330" t="s">
        <v>13</v>
      </c>
      <c r="C9" s="19" t="n">
        <v>77651073</v>
      </c>
      <c r="D9" s="331" t="n">
        <v>77651073</v>
      </c>
    </row>
    <row r="10" s="336" customFormat="true" ht="12" hidden="false" customHeight="true" outlineLevel="0" collapsed="false">
      <c r="A10" s="333" t="s">
        <v>14</v>
      </c>
      <c r="B10" s="334" t="s">
        <v>15</v>
      </c>
      <c r="C10" s="23" t="n">
        <v>34293933</v>
      </c>
      <c r="D10" s="335" t="n">
        <v>34588133</v>
      </c>
    </row>
    <row r="11" s="336" customFormat="true" ht="12" hidden="false" customHeight="true" outlineLevel="0" collapsed="false">
      <c r="A11" s="333" t="s">
        <v>16</v>
      </c>
      <c r="B11" s="334" t="s">
        <v>17</v>
      </c>
      <c r="C11" s="23" t="n">
        <v>44877869</v>
      </c>
      <c r="D11" s="335" t="n">
        <v>41279482</v>
      </c>
    </row>
    <row r="12" s="336" customFormat="true" ht="12" hidden="false" customHeight="true" outlineLevel="0" collapsed="false">
      <c r="A12" s="333" t="s">
        <v>18</v>
      </c>
      <c r="B12" s="334" t="s">
        <v>19</v>
      </c>
      <c r="C12" s="23" t="n">
        <v>1624500</v>
      </c>
      <c r="D12" s="335" t="n">
        <v>1624500</v>
      </c>
    </row>
    <row r="13" s="336" customFormat="true" ht="12" hidden="false" customHeight="true" outlineLevel="0" collapsed="false">
      <c r="A13" s="333" t="s">
        <v>20</v>
      </c>
      <c r="B13" s="334" t="s">
        <v>432</v>
      </c>
      <c r="C13" s="23" t="n">
        <v>0</v>
      </c>
      <c r="D13" s="335" t="n">
        <v>16734073</v>
      </c>
    </row>
    <row r="14" s="332" customFormat="true" ht="12" hidden="false" customHeight="true" outlineLevel="0" collapsed="false">
      <c r="A14" s="337" t="s">
        <v>22</v>
      </c>
      <c r="B14" s="338" t="s">
        <v>23</v>
      </c>
      <c r="C14" s="28"/>
      <c r="D14" s="339"/>
    </row>
    <row r="15" customFormat="false" ht="12" hidden="false" customHeight="true" outlineLevel="0" collapsed="false">
      <c r="A15" s="52" t="s">
        <v>24</v>
      </c>
      <c r="B15" s="340" t="s">
        <v>25</v>
      </c>
      <c r="C15" s="14" t="n">
        <f aca="false">+C16+C17+C18+C19+C20</f>
        <v>11702235</v>
      </c>
      <c r="D15" s="15" t="n">
        <f aca="false">+D16+D17+D18+D19+D20</f>
        <v>240033304</v>
      </c>
      <c r="E15" s="0"/>
      <c r="F15" s="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" hidden="false" customHeight="true" outlineLevel="0" collapsed="false">
      <c r="A16" s="329" t="s">
        <v>26</v>
      </c>
      <c r="B16" s="330" t="s">
        <v>27</v>
      </c>
      <c r="C16" s="19"/>
      <c r="D16" s="341"/>
      <c r="E16" s="0"/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" hidden="false" customHeight="true" outlineLevel="0" collapsed="false">
      <c r="A17" s="333" t="s">
        <v>28</v>
      </c>
      <c r="B17" s="334" t="s">
        <v>29</v>
      </c>
      <c r="C17" s="23"/>
      <c r="D17" s="342"/>
      <c r="E17" s="0"/>
      <c r="F17" s="0"/>
      <c r="G17" s="0"/>
      <c r="H17" s="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" hidden="false" customHeight="true" outlineLevel="0" collapsed="false">
      <c r="A18" s="333" t="s">
        <v>30</v>
      </c>
      <c r="B18" s="334" t="s">
        <v>31</v>
      </c>
      <c r="C18" s="23"/>
      <c r="D18" s="342"/>
      <c r="E18" s="0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" hidden="false" customHeight="true" outlineLevel="0" collapsed="false">
      <c r="A19" s="333" t="s">
        <v>32</v>
      </c>
      <c r="B19" s="334" t="s">
        <v>33</v>
      </c>
      <c r="C19" s="23"/>
      <c r="D19" s="342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2" hidden="false" customHeight="true" outlineLevel="0" collapsed="false">
      <c r="A20" s="333" t="s">
        <v>34</v>
      </c>
      <c r="B20" s="334" t="s">
        <v>35</v>
      </c>
      <c r="C20" s="23" t="n">
        <v>11702235</v>
      </c>
      <c r="D20" s="335" t="n">
        <v>240033304</v>
      </c>
      <c r="E20" s="0"/>
      <c r="F20" s="0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s="336" customFormat="true" ht="12" hidden="false" customHeight="true" outlineLevel="0" collapsed="false">
      <c r="A21" s="337" t="s">
        <v>36</v>
      </c>
      <c r="B21" s="338" t="s">
        <v>37</v>
      </c>
      <c r="C21" s="28"/>
      <c r="D21" s="343"/>
    </row>
    <row r="22" customFormat="false" ht="12" hidden="false" customHeight="true" outlineLevel="0" collapsed="false">
      <c r="A22" s="52" t="s">
        <v>38</v>
      </c>
      <c r="B22" s="328" t="s">
        <v>39</v>
      </c>
      <c r="C22" s="14" t="n">
        <f aca="false">+C23+C24+C25+C26+C27</f>
        <v>106000000</v>
      </c>
      <c r="D22" s="15" t="n">
        <f aca="false">+D23+D24+D25+D26+D27</f>
        <v>108832970</v>
      </c>
      <c r="E22" s="0"/>
      <c r="F22" s="0"/>
      <c r="G22" s="0"/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" hidden="false" customHeight="true" outlineLevel="0" collapsed="false">
      <c r="A23" s="329" t="s">
        <v>40</v>
      </c>
      <c r="B23" s="330" t="s">
        <v>41</v>
      </c>
      <c r="C23" s="19" t="n">
        <v>0</v>
      </c>
      <c r="D23" s="331" t="n">
        <v>108644957</v>
      </c>
      <c r="E23" s="0"/>
      <c r="F23" s="0"/>
      <c r="G23" s="0"/>
      <c r="H23" s="0"/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s="332" customFormat="true" ht="12" hidden="false" customHeight="true" outlineLevel="0" collapsed="false">
      <c r="A24" s="333" t="s">
        <v>42</v>
      </c>
      <c r="B24" s="334" t="s">
        <v>43</v>
      </c>
      <c r="C24" s="23"/>
      <c r="D24" s="342"/>
    </row>
    <row r="25" s="336" customFormat="true" ht="12" hidden="false" customHeight="true" outlineLevel="0" collapsed="false">
      <c r="A25" s="333" t="s">
        <v>44</v>
      </c>
      <c r="B25" s="334" t="s">
        <v>45</v>
      </c>
      <c r="C25" s="23"/>
      <c r="D25" s="335"/>
    </row>
    <row r="26" s="336" customFormat="true" ht="12" hidden="false" customHeight="true" outlineLevel="0" collapsed="false">
      <c r="A26" s="333" t="s">
        <v>46</v>
      </c>
      <c r="B26" s="334" t="s">
        <v>47</v>
      </c>
      <c r="C26" s="23"/>
      <c r="D26" s="335"/>
    </row>
    <row r="27" s="336" customFormat="true" ht="12" hidden="false" customHeight="true" outlineLevel="0" collapsed="false">
      <c r="A27" s="333" t="s">
        <v>48</v>
      </c>
      <c r="B27" s="334" t="s">
        <v>49</v>
      </c>
      <c r="C27" s="23" t="n">
        <v>106000000</v>
      </c>
      <c r="D27" s="335" t="n">
        <v>188013</v>
      </c>
    </row>
    <row r="28" s="336" customFormat="true" ht="12" hidden="false" customHeight="true" outlineLevel="0" collapsed="false">
      <c r="A28" s="337" t="s">
        <v>50</v>
      </c>
      <c r="B28" s="338" t="s">
        <v>51</v>
      </c>
      <c r="C28" s="28"/>
      <c r="D28" s="343"/>
    </row>
    <row r="29" s="336" customFormat="true" ht="12" hidden="false" customHeight="true" outlineLevel="0" collapsed="false">
      <c r="A29" s="52" t="s">
        <v>52</v>
      </c>
      <c r="B29" s="328" t="s">
        <v>53</v>
      </c>
      <c r="C29" s="14" t="n">
        <f aca="false">+C30+C34+C35+C36</f>
        <v>16420000</v>
      </c>
      <c r="D29" s="15" t="n">
        <f aca="false">+D30+D34+D35+D36</f>
        <v>25322201</v>
      </c>
    </row>
    <row r="30" s="336" customFormat="true" ht="12" hidden="false" customHeight="true" outlineLevel="0" collapsed="false">
      <c r="A30" s="329" t="s">
        <v>54</v>
      </c>
      <c r="B30" s="330" t="s">
        <v>433</v>
      </c>
      <c r="C30" s="32" t="n">
        <f aca="false">+C31+C32+C33</f>
        <v>14500000</v>
      </c>
      <c r="D30" s="33" t="n">
        <f aca="false">+D31+D32+D33</f>
        <v>18479109</v>
      </c>
    </row>
    <row r="31" s="336" customFormat="true" ht="12" hidden="false" customHeight="true" outlineLevel="0" collapsed="false">
      <c r="A31" s="333" t="s">
        <v>56</v>
      </c>
      <c r="B31" s="334" t="s">
        <v>57</v>
      </c>
      <c r="C31" s="23" t="n">
        <v>2500000</v>
      </c>
      <c r="D31" s="335" t="n">
        <v>3600000</v>
      </c>
    </row>
    <row r="32" s="336" customFormat="true" ht="12" hidden="false" customHeight="true" outlineLevel="0" collapsed="false">
      <c r="A32" s="333" t="s">
        <v>58</v>
      </c>
      <c r="B32" s="334" t="s">
        <v>59</v>
      </c>
      <c r="C32" s="23"/>
      <c r="D32" s="335"/>
    </row>
    <row r="33" s="336" customFormat="true" ht="12" hidden="false" customHeight="true" outlineLevel="0" collapsed="false">
      <c r="A33" s="333" t="s">
        <v>60</v>
      </c>
      <c r="B33" s="334" t="s">
        <v>61</v>
      </c>
      <c r="C33" s="23" t="n">
        <v>12000000</v>
      </c>
      <c r="D33" s="335" t="n">
        <v>14879109</v>
      </c>
    </row>
    <row r="34" s="336" customFormat="true" ht="12" hidden="false" customHeight="true" outlineLevel="0" collapsed="false">
      <c r="A34" s="333" t="s">
        <v>62</v>
      </c>
      <c r="B34" s="334" t="s">
        <v>63</v>
      </c>
      <c r="C34" s="23" t="n">
        <v>1450000</v>
      </c>
      <c r="D34" s="335" t="n">
        <v>3500000</v>
      </c>
    </row>
    <row r="35" s="336" customFormat="true" ht="12" hidden="false" customHeight="true" outlineLevel="0" collapsed="false">
      <c r="A35" s="333" t="s">
        <v>64</v>
      </c>
      <c r="B35" s="334" t="s">
        <v>65</v>
      </c>
      <c r="C35" s="23" t="n">
        <v>100000</v>
      </c>
      <c r="D35" s="335" t="n">
        <v>0</v>
      </c>
    </row>
    <row r="36" s="336" customFormat="true" ht="12" hidden="false" customHeight="true" outlineLevel="0" collapsed="false">
      <c r="A36" s="337" t="s">
        <v>66</v>
      </c>
      <c r="B36" s="338" t="s">
        <v>67</v>
      </c>
      <c r="C36" s="28" t="n">
        <v>370000</v>
      </c>
      <c r="D36" s="343" t="n">
        <v>3343092</v>
      </c>
    </row>
    <row r="37" s="336" customFormat="true" ht="12" hidden="false" customHeight="true" outlineLevel="0" collapsed="false">
      <c r="A37" s="52" t="s">
        <v>68</v>
      </c>
      <c r="B37" s="328" t="s">
        <v>69</v>
      </c>
      <c r="C37" s="14" t="n">
        <f aca="false">SUM(C38:C48)</f>
        <v>4300000</v>
      </c>
      <c r="D37" s="15" t="n">
        <f aca="false">SUM(D38:D48)</f>
        <v>7930634</v>
      </c>
    </row>
    <row r="38" s="336" customFormat="true" ht="12" hidden="false" customHeight="true" outlineLevel="0" collapsed="false">
      <c r="A38" s="329" t="s">
        <v>70</v>
      </c>
      <c r="B38" s="330" t="s">
        <v>71</v>
      </c>
      <c r="C38" s="19" t="n">
        <v>0</v>
      </c>
      <c r="D38" s="331" t="n">
        <v>1893356</v>
      </c>
    </row>
    <row r="39" s="336" customFormat="true" ht="12" hidden="false" customHeight="true" outlineLevel="0" collapsed="false">
      <c r="A39" s="333" t="s">
        <v>72</v>
      </c>
      <c r="B39" s="334" t="s">
        <v>73</v>
      </c>
      <c r="C39" s="23" t="n">
        <v>1200000</v>
      </c>
      <c r="D39" s="335" t="n">
        <v>1200000</v>
      </c>
    </row>
    <row r="40" s="336" customFormat="true" ht="12" hidden="false" customHeight="true" outlineLevel="0" collapsed="false">
      <c r="A40" s="333" t="s">
        <v>74</v>
      </c>
      <c r="B40" s="334" t="s">
        <v>75</v>
      </c>
      <c r="C40" s="23" t="n">
        <v>200000</v>
      </c>
      <c r="D40" s="335" t="n">
        <v>455855</v>
      </c>
    </row>
    <row r="41" s="336" customFormat="true" ht="12" hidden="false" customHeight="true" outlineLevel="0" collapsed="false">
      <c r="A41" s="333" t="s">
        <v>76</v>
      </c>
      <c r="B41" s="334" t="s">
        <v>77</v>
      </c>
      <c r="C41" s="23" t="n">
        <v>2000000</v>
      </c>
      <c r="D41" s="335" t="n">
        <v>2712386</v>
      </c>
    </row>
    <row r="42" s="336" customFormat="true" ht="12" hidden="false" customHeight="true" outlineLevel="0" collapsed="false">
      <c r="A42" s="333" t="s">
        <v>78</v>
      </c>
      <c r="B42" s="334" t="s">
        <v>79</v>
      </c>
      <c r="C42" s="23"/>
      <c r="D42" s="335"/>
    </row>
    <row r="43" s="336" customFormat="true" ht="12" hidden="false" customHeight="true" outlineLevel="0" collapsed="false">
      <c r="A43" s="333" t="s">
        <v>80</v>
      </c>
      <c r="B43" s="334" t="s">
        <v>81</v>
      </c>
      <c r="C43" s="23" t="n">
        <v>900000</v>
      </c>
      <c r="D43" s="335" t="n">
        <v>1533982</v>
      </c>
    </row>
    <row r="44" s="336" customFormat="true" ht="12" hidden="false" customHeight="true" outlineLevel="0" collapsed="false">
      <c r="A44" s="333" t="s">
        <v>82</v>
      </c>
      <c r="B44" s="334" t="s">
        <v>83</v>
      </c>
      <c r="C44" s="23"/>
      <c r="D44" s="335"/>
    </row>
    <row r="45" s="336" customFormat="true" ht="12" hidden="false" customHeight="true" outlineLevel="0" collapsed="false">
      <c r="A45" s="333" t="s">
        <v>84</v>
      </c>
      <c r="B45" s="334" t="s">
        <v>85</v>
      </c>
      <c r="C45" s="23" t="n">
        <v>0</v>
      </c>
      <c r="D45" s="335" t="n">
        <v>134870</v>
      </c>
    </row>
    <row r="46" s="336" customFormat="true" ht="12" hidden="false" customHeight="true" outlineLevel="0" collapsed="false">
      <c r="A46" s="333" t="s">
        <v>86</v>
      </c>
      <c r="B46" s="334" t="s">
        <v>87</v>
      </c>
      <c r="C46" s="23"/>
      <c r="D46" s="335"/>
    </row>
    <row r="47" s="336" customFormat="true" ht="12" hidden="false" customHeight="true" outlineLevel="0" collapsed="false">
      <c r="A47" s="337" t="s">
        <v>88</v>
      </c>
      <c r="B47" s="338" t="s">
        <v>89</v>
      </c>
      <c r="C47" s="23"/>
      <c r="D47" s="335"/>
    </row>
    <row r="48" s="336" customFormat="true" ht="12" hidden="false" customHeight="true" outlineLevel="0" collapsed="false">
      <c r="A48" s="337" t="s">
        <v>90</v>
      </c>
      <c r="B48" s="338" t="s">
        <v>91</v>
      </c>
      <c r="C48" s="28" t="n">
        <v>0</v>
      </c>
      <c r="D48" s="343" t="n">
        <v>185</v>
      </c>
    </row>
    <row r="49" s="336" customFormat="true" ht="12" hidden="false" customHeight="true" outlineLevel="0" collapsed="false">
      <c r="A49" s="52" t="s">
        <v>92</v>
      </c>
      <c r="B49" s="328" t="s">
        <v>93</v>
      </c>
      <c r="C49" s="14" t="n">
        <f aca="false">SUM(C50:C54)</f>
        <v>0</v>
      </c>
      <c r="D49" s="15" t="n">
        <f aca="false">SUM(D50:D54)</f>
        <v>5000</v>
      </c>
    </row>
    <row r="50" s="336" customFormat="true" ht="12" hidden="false" customHeight="true" outlineLevel="0" collapsed="false">
      <c r="A50" s="329" t="s">
        <v>94</v>
      </c>
      <c r="B50" s="330" t="s">
        <v>95</v>
      </c>
      <c r="C50" s="19"/>
      <c r="D50" s="331"/>
    </row>
    <row r="51" s="336" customFormat="true" ht="12" hidden="false" customHeight="true" outlineLevel="0" collapsed="false">
      <c r="A51" s="333" t="s">
        <v>96</v>
      </c>
      <c r="B51" s="334" t="s">
        <v>97</v>
      </c>
      <c r="C51" s="23" t="n">
        <v>0</v>
      </c>
      <c r="D51" s="335" t="n">
        <v>5000</v>
      </c>
    </row>
    <row r="52" s="336" customFormat="true" ht="12" hidden="false" customHeight="true" outlineLevel="0" collapsed="false">
      <c r="A52" s="333" t="s">
        <v>98</v>
      </c>
      <c r="B52" s="334" t="s">
        <v>99</v>
      </c>
      <c r="C52" s="23"/>
      <c r="D52" s="335"/>
    </row>
    <row r="53" s="336" customFormat="true" ht="12" hidden="false" customHeight="true" outlineLevel="0" collapsed="false">
      <c r="A53" s="333" t="s">
        <v>100</v>
      </c>
      <c r="B53" s="334" t="s">
        <v>101</v>
      </c>
      <c r="C53" s="23"/>
      <c r="D53" s="335"/>
    </row>
    <row r="54" s="336" customFormat="true" ht="12" hidden="false" customHeight="true" outlineLevel="0" collapsed="false">
      <c r="A54" s="337" t="s">
        <v>102</v>
      </c>
      <c r="B54" s="338" t="s">
        <v>103</v>
      </c>
      <c r="C54" s="28"/>
      <c r="D54" s="343"/>
    </row>
    <row r="55" s="336" customFormat="true" ht="12" hidden="false" customHeight="true" outlineLevel="0" collapsed="false">
      <c r="A55" s="52" t="s">
        <v>104</v>
      </c>
      <c r="B55" s="328" t="s">
        <v>105</v>
      </c>
      <c r="C55" s="14" t="n">
        <f aca="false">SUM(C56:C58)</f>
        <v>0</v>
      </c>
      <c r="D55" s="15" t="n">
        <f aca="false">SUM(D56:D58)</f>
        <v>4176746</v>
      </c>
    </row>
    <row r="56" s="336" customFormat="true" ht="12" hidden="false" customHeight="true" outlineLevel="0" collapsed="false">
      <c r="A56" s="329" t="s">
        <v>106</v>
      </c>
      <c r="B56" s="330" t="s">
        <v>107</v>
      </c>
      <c r="C56" s="19"/>
      <c r="D56" s="331"/>
    </row>
    <row r="57" s="336" customFormat="true" ht="12" hidden="false" customHeight="true" outlineLevel="0" collapsed="false">
      <c r="A57" s="333" t="s">
        <v>108</v>
      </c>
      <c r="B57" s="334" t="s">
        <v>109</v>
      </c>
      <c r="C57" s="23" t="n">
        <v>0</v>
      </c>
      <c r="D57" s="335" t="n">
        <v>3926746</v>
      </c>
    </row>
    <row r="58" s="336" customFormat="true" ht="12" hidden="false" customHeight="true" outlineLevel="0" collapsed="false">
      <c r="A58" s="333" t="s">
        <v>110</v>
      </c>
      <c r="B58" s="334" t="s">
        <v>111</v>
      </c>
      <c r="C58" s="23" t="n">
        <v>0</v>
      </c>
      <c r="D58" s="335" t="n">
        <v>250000</v>
      </c>
    </row>
    <row r="59" s="336" customFormat="true" ht="12" hidden="false" customHeight="true" outlineLevel="0" collapsed="false">
      <c r="A59" s="337" t="s">
        <v>112</v>
      </c>
      <c r="B59" s="338" t="s">
        <v>113</v>
      </c>
      <c r="C59" s="28"/>
      <c r="D59" s="343"/>
    </row>
    <row r="60" s="336" customFormat="true" ht="12" hidden="false" customHeight="true" outlineLevel="0" collapsed="false">
      <c r="A60" s="52" t="s">
        <v>114</v>
      </c>
      <c r="B60" s="340" t="s">
        <v>115</v>
      </c>
      <c r="C60" s="14"/>
      <c r="D60" s="15"/>
    </row>
    <row r="61" s="336" customFormat="true" ht="12" hidden="false" customHeight="true" outlineLevel="0" collapsed="false">
      <c r="A61" s="329" t="s">
        <v>116</v>
      </c>
      <c r="B61" s="330" t="s">
        <v>117</v>
      </c>
      <c r="C61" s="19"/>
      <c r="D61" s="331"/>
    </row>
    <row r="62" s="336" customFormat="true" ht="12" hidden="false" customHeight="true" outlineLevel="0" collapsed="false">
      <c r="A62" s="333" t="s">
        <v>118</v>
      </c>
      <c r="B62" s="334" t="s">
        <v>119</v>
      </c>
      <c r="C62" s="23"/>
      <c r="D62" s="335"/>
    </row>
    <row r="63" s="336" customFormat="true" ht="12" hidden="false" customHeight="true" outlineLevel="0" collapsed="false">
      <c r="A63" s="333" t="s">
        <v>120</v>
      </c>
      <c r="B63" s="334" t="s">
        <v>121</v>
      </c>
      <c r="C63" s="23"/>
      <c r="D63" s="335"/>
    </row>
    <row r="64" s="336" customFormat="true" ht="12" hidden="false" customHeight="true" outlineLevel="0" collapsed="false">
      <c r="A64" s="337" t="s">
        <v>122</v>
      </c>
      <c r="B64" s="338" t="s">
        <v>123</v>
      </c>
      <c r="C64" s="28"/>
      <c r="D64" s="343"/>
    </row>
    <row r="65" s="336" customFormat="true" ht="12" hidden="false" customHeight="true" outlineLevel="0" collapsed="false">
      <c r="A65" s="52" t="s">
        <v>261</v>
      </c>
      <c r="B65" s="328" t="s">
        <v>125</v>
      </c>
      <c r="C65" s="14" t="n">
        <f aca="false">+C8+C15+C22+C29+C37+C49+C55+C60</f>
        <v>296869610</v>
      </c>
      <c r="D65" s="15" t="n">
        <f aca="false">+D8+D15+D22+D29+D37+D49+D55+D60</f>
        <v>558178116</v>
      </c>
    </row>
    <row r="66" s="336" customFormat="true" ht="12" hidden="false" customHeight="true" outlineLevel="0" collapsed="false">
      <c r="A66" s="344" t="s">
        <v>434</v>
      </c>
      <c r="B66" s="340" t="s">
        <v>127</v>
      </c>
      <c r="C66" s="14" t="n">
        <f aca="false">SUM(C67:C69)</f>
        <v>0</v>
      </c>
      <c r="D66" s="15" t="n">
        <f aca="false">SUM(D67:D69)</f>
        <v>0</v>
      </c>
    </row>
    <row r="67" s="336" customFormat="true" ht="12" hidden="false" customHeight="true" outlineLevel="0" collapsed="false">
      <c r="A67" s="329" t="s">
        <v>128</v>
      </c>
      <c r="B67" s="330" t="s">
        <v>129</v>
      </c>
      <c r="C67" s="19"/>
      <c r="D67" s="331"/>
    </row>
    <row r="68" s="336" customFormat="true" ht="12" hidden="false" customHeight="true" outlineLevel="0" collapsed="false">
      <c r="A68" s="333" t="s">
        <v>130</v>
      </c>
      <c r="B68" s="334" t="s">
        <v>131</v>
      </c>
      <c r="C68" s="23"/>
      <c r="D68" s="335"/>
    </row>
    <row r="69" s="336" customFormat="true" ht="12" hidden="false" customHeight="true" outlineLevel="0" collapsed="false">
      <c r="A69" s="337" t="s">
        <v>132</v>
      </c>
      <c r="B69" s="345" t="s">
        <v>435</v>
      </c>
      <c r="C69" s="28"/>
      <c r="D69" s="343"/>
    </row>
    <row r="70" s="336" customFormat="true" ht="12" hidden="false" customHeight="true" outlineLevel="0" collapsed="false">
      <c r="A70" s="344" t="s">
        <v>134</v>
      </c>
      <c r="B70" s="340" t="s">
        <v>135</v>
      </c>
      <c r="C70" s="14"/>
      <c r="D70" s="15"/>
    </row>
    <row r="71" s="336" customFormat="true" ht="12" hidden="false" customHeight="true" outlineLevel="0" collapsed="false">
      <c r="A71" s="329" t="s">
        <v>136</v>
      </c>
      <c r="B71" s="330" t="s">
        <v>137</v>
      </c>
      <c r="C71" s="19"/>
      <c r="D71" s="331"/>
    </row>
    <row r="72" s="336" customFormat="true" ht="12" hidden="false" customHeight="true" outlineLevel="0" collapsed="false">
      <c r="A72" s="333" t="s">
        <v>138</v>
      </c>
      <c r="B72" s="334" t="s">
        <v>139</v>
      </c>
      <c r="C72" s="23"/>
      <c r="D72" s="335"/>
    </row>
    <row r="73" s="336" customFormat="true" ht="12" hidden="false" customHeight="true" outlineLevel="0" collapsed="false">
      <c r="A73" s="333" t="s">
        <v>140</v>
      </c>
      <c r="B73" s="334" t="s">
        <v>141</v>
      </c>
      <c r="C73" s="23"/>
      <c r="D73" s="335"/>
    </row>
    <row r="74" customFormat="false" ht="12" hidden="false" customHeight="true" outlineLevel="0" collapsed="false">
      <c r="A74" s="337" t="s">
        <v>142</v>
      </c>
      <c r="B74" s="338" t="s">
        <v>143</v>
      </c>
      <c r="C74" s="28"/>
      <c r="D74" s="343"/>
      <c r="E74" s="0"/>
      <c r="F74" s="0"/>
      <c r="G74" s="0"/>
      <c r="H74" s="0"/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12" hidden="false" customHeight="true" outlineLevel="0" collapsed="false">
      <c r="A75" s="344" t="s">
        <v>144</v>
      </c>
      <c r="B75" s="340" t="s">
        <v>145</v>
      </c>
      <c r="C75" s="14" t="n">
        <f aca="false">SUM(C76:C77)</f>
        <v>58203908</v>
      </c>
      <c r="D75" s="15" t="n">
        <f aca="false">SUM(D76:D77)</f>
        <v>62067000</v>
      </c>
      <c r="E75" s="0"/>
      <c r="F75" s="0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2" hidden="false" customHeight="true" outlineLevel="0" collapsed="false">
      <c r="A76" s="329" t="s">
        <v>146</v>
      </c>
      <c r="B76" s="330" t="s">
        <v>147</v>
      </c>
      <c r="C76" s="19" t="n">
        <v>58203908</v>
      </c>
      <c r="D76" s="331" t="n">
        <v>62067000</v>
      </c>
      <c r="E76" s="0"/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2" hidden="false" customHeight="true" outlineLevel="0" collapsed="false">
      <c r="A77" s="337" t="s">
        <v>148</v>
      </c>
      <c r="B77" s="338" t="s">
        <v>149</v>
      </c>
      <c r="C77" s="28"/>
      <c r="D77" s="343"/>
      <c r="E77" s="0"/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s="332" customFormat="true" ht="12" hidden="false" customHeight="true" outlineLevel="0" collapsed="false">
      <c r="A78" s="344" t="s">
        <v>150</v>
      </c>
      <c r="B78" s="340" t="s">
        <v>151</v>
      </c>
      <c r="C78" s="14" t="n">
        <f aca="false">SUM(C79:C81)</f>
        <v>0</v>
      </c>
      <c r="D78" s="15" t="n">
        <f aca="false">SUM(D79:D81)</f>
        <v>0</v>
      </c>
    </row>
    <row r="79" s="336" customFormat="true" ht="12" hidden="false" customHeight="true" outlineLevel="0" collapsed="false">
      <c r="A79" s="329" t="s">
        <v>152</v>
      </c>
      <c r="B79" s="330" t="s">
        <v>153</v>
      </c>
      <c r="C79" s="19"/>
      <c r="D79" s="331"/>
    </row>
    <row r="80" s="336" customFormat="true" ht="12" hidden="false" customHeight="true" outlineLevel="0" collapsed="false">
      <c r="A80" s="333" t="s">
        <v>154</v>
      </c>
      <c r="B80" s="334" t="s">
        <v>155</v>
      </c>
      <c r="C80" s="23"/>
      <c r="D80" s="335"/>
    </row>
    <row r="81" customFormat="false" ht="12" hidden="false" customHeight="true" outlineLevel="0" collapsed="false">
      <c r="A81" s="337" t="s">
        <v>156</v>
      </c>
      <c r="B81" s="338" t="s">
        <v>157</v>
      </c>
      <c r="C81" s="28"/>
      <c r="D81" s="343"/>
      <c r="E81" s="0"/>
      <c r="F81" s="0"/>
      <c r="G81" s="0"/>
      <c r="H81" s="0"/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12" hidden="false" customHeight="true" outlineLevel="0" collapsed="false">
      <c r="A82" s="344" t="s">
        <v>158</v>
      </c>
      <c r="B82" s="340" t="s">
        <v>159</v>
      </c>
      <c r="C82" s="14"/>
      <c r="D82" s="15"/>
      <c r="E82" s="0"/>
      <c r="F82" s="0"/>
      <c r="G82" s="0"/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2" hidden="false" customHeight="true" outlineLevel="0" collapsed="false">
      <c r="A83" s="346" t="s">
        <v>160</v>
      </c>
      <c r="B83" s="330" t="s">
        <v>161</v>
      </c>
      <c r="C83" s="19"/>
      <c r="D83" s="331"/>
      <c r="E83" s="0"/>
      <c r="F83" s="0"/>
      <c r="G83" s="0"/>
      <c r="H83" s="0"/>
      <c r="I83" s="0"/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2" hidden="false" customHeight="true" outlineLevel="0" collapsed="false">
      <c r="A84" s="347" t="s">
        <v>162</v>
      </c>
      <c r="B84" s="334" t="s">
        <v>163</v>
      </c>
      <c r="C84" s="23"/>
      <c r="D84" s="335"/>
      <c r="E84" s="0"/>
      <c r="F84" s="0"/>
      <c r="G84" s="0"/>
      <c r="H84" s="0"/>
      <c r="I84" s="0"/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2" hidden="false" customHeight="true" outlineLevel="0" collapsed="false">
      <c r="A85" s="347" t="s">
        <v>164</v>
      </c>
      <c r="B85" s="334" t="s">
        <v>165</v>
      </c>
      <c r="C85" s="23"/>
      <c r="D85" s="335"/>
      <c r="E85" s="0"/>
      <c r="F85" s="0"/>
      <c r="G85" s="0"/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s="332" customFormat="true" ht="12" hidden="false" customHeight="true" outlineLevel="0" collapsed="false">
      <c r="A86" s="348" t="s">
        <v>166</v>
      </c>
      <c r="B86" s="338" t="s">
        <v>167</v>
      </c>
      <c r="C86" s="28"/>
      <c r="D86" s="339"/>
    </row>
    <row r="87" customFormat="false" ht="12" hidden="false" customHeight="true" outlineLevel="0" collapsed="false">
      <c r="A87" s="344" t="s">
        <v>168</v>
      </c>
      <c r="B87" s="340" t="s">
        <v>169</v>
      </c>
      <c r="C87" s="40"/>
      <c r="D87" s="41"/>
      <c r="E87" s="0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2" hidden="false" customHeight="true" outlineLevel="0" collapsed="false">
      <c r="A88" s="344" t="s">
        <v>436</v>
      </c>
      <c r="B88" s="340" t="s">
        <v>171</v>
      </c>
      <c r="C88" s="40"/>
      <c r="D88" s="41"/>
      <c r="E88" s="0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2" hidden="false" customHeight="true" outlineLevel="0" collapsed="false">
      <c r="A89" s="344" t="s">
        <v>437</v>
      </c>
      <c r="B89" s="349" t="s">
        <v>173</v>
      </c>
      <c r="C89" s="14" t="n">
        <f aca="false">+C66+C70+C75+C78+C82+C88+C87</f>
        <v>58203908</v>
      </c>
      <c r="D89" s="15" t="n">
        <f aca="false">+D66+D70+D75+D78+D82+D88+D87</f>
        <v>62067000</v>
      </c>
      <c r="E89" s="0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2" hidden="false" customHeight="true" outlineLevel="0" collapsed="false">
      <c r="A90" s="350" t="s">
        <v>438</v>
      </c>
      <c r="B90" s="351" t="s">
        <v>439</v>
      </c>
      <c r="C90" s="14" t="n">
        <f aca="false">+C65+C89</f>
        <v>355073518</v>
      </c>
      <c r="D90" s="15" t="n">
        <f aca="false">+D65+D89</f>
        <v>620245116</v>
      </c>
      <c r="E90" s="0"/>
      <c r="F90" s="0"/>
      <c r="G90" s="0"/>
      <c r="H90" s="0"/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12" hidden="false" customHeight="true" outlineLevel="0" collapsed="false">
      <c r="A91" s="352"/>
      <c r="B91" s="353"/>
      <c r="C91" s="354"/>
      <c r="D91" s="354"/>
      <c r="E91" s="0"/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s="336" customFormat="true" ht="15" hidden="false" customHeight="true" outlineLevel="0" collapsed="false">
      <c r="A92" s="355"/>
      <c r="B92" s="356"/>
      <c r="C92" s="357"/>
      <c r="D92" s="358"/>
    </row>
    <row r="93" s="326" customFormat="true" ht="16.5" hidden="false" customHeight="true" outlineLevel="0" collapsed="false">
      <c r="A93" s="327" t="s">
        <v>272</v>
      </c>
      <c r="B93" s="327"/>
      <c r="C93" s="327"/>
      <c r="D93" s="327"/>
    </row>
    <row r="94" s="361" customFormat="true" ht="12" hidden="false" customHeight="true" outlineLevel="0" collapsed="false">
      <c r="A94" s="359" t="s">
        <v>10</v>
      </c>
      <c r="B94" s="360" t="s">
        <v>440</v>
      </c>
      <c r="C94" s="14" t="n">
        <f aca="false">SUM(C95+C96+C97+C98+C99+C112)</f>
        <v>99126051</v>
      </c>
      <c r="D94" s="15" t="n">
        <f aca="false">SUM(D95+D96+D97+D98+D99+D112)</f>
        <v>184720990</v>
      </c>
    </row>
    <row r="95" customFormat="false" ht="12" hidden="false" customHeight="true" outlineLevel="0" collapsed="false">
      <c r="A95" s="362" t="s">
        <v>12</v>
      </c>
      <c r="B95" s="363" t="s">
        <v>180</v>
      </c>
      <c r="C95" s="19" t="n">
        <v>33986336</v>
      </c>
      <c r="D95" s="331" t="n">
        <v>69073892</v>
      </c>
      <c r="E95" s="0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2" hidden="false" customHeight="true" outlineLevel="0" collapsed="false">
      <c r="A96" s="333" t="s">
        <v>14</v>
      </c>
      <c r="B96" s="364" t="s">
        <v>181</v>
      </c>
      <c r="C96" s="23" t="n">
        <v>6878320</v>
      </c>
      <c r="D96" s="335" t="n">
        <v>17021992</v>
      </c>
      <c r="E96" s="0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" hidden="false" customHeight="true" outlineLevel="0" collapsed="false">
      <c r="A97" s="333" t="s">
        <v>16</v>
      </c>
      <c r="B97" s="364" t="s">
        <v>182</v>
      </c>
      <c r="C97" s="23" t="n">
        <v>38491835</v>
      </c>
      <c r="D97" s="335" t="n">
        <v>61928172</v>
      </c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" hidden="false" customHeight="true" outlineLevel="0" collapsed="false">
      <c r="A98" s="333" t="s">
        <v>18</v>
      </c>
      <c r="B98" s="365" t="s">
        <v>183</v>
      </c>
      <c r="C98" s="23" t="n">
        <v>17959560</v>
      </c>
      <c r="D98" s="335" t="n">
        <v>20931682</v>
      </c>
      <c r="E98" s="0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" hidden="false" customHeight="true" outlineLevel="0" collapsed="false">
      <c r="A99" s="333" t="s">
        <v>184</v>
      </c>
      <c r="B99" s="60" t="s">
        <v>185</v>
      </c>
      <c r="C99" s="61" t="n">
        <f aca="false">SUM(C100+C106+C111)</f>
        <v>1810000</v>
      </c>
      <c r="D99" s="61" t="n">
        <f aca="false">SUM(D100+D106+D108+D111)</f>
        <v>15765252</v>
      </c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" hidden="false" customHeight="true" outlineLevel="0" collapsed="false">
      <c r="A100" s="333" t="s">
        <v>22</v>
      </c>
      <c r="B100" s="364" t="s">
        <v>441</v>
      </c>
      <c r="C100" s="23" t="n">
        <v>0</v>
      </c>
      <c r="D100" s="335" t="n">
        <v>9924339</v>
      </c>
      <c r="E100" s="0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" hidden="false" customHeight="true" outlineLevel="0" collapsed="false">
      <c r="A101" s="333" t="s">
        <v>187</v>
      </c>
      <c r="B101" s="366" t="s">
        <v>188</v>
      </c>
      <c r="C101" s="23"/>
      <c r="D101" s="335"/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" hidden="false" customHeight="true" outlineLevel="0" collapsed="false">
      <c r="A102" s="333" t="s">
        <v>189</v>
      </c>
      <c r="B102" s="366" t="s">
        <v>190</v>
      </c>
      <c r="C102" s="23" t="n">
        <v>0</v>
      </c>
      <c r="D102" s="335" t="n">
        <v>9924339</v>
      </c>
      <c r="E102" s="0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" hidden="false" customHeight="true" outlineLevel="0" collapsed="false">
      <c r="A103" s="333" t="s">
        <v>191</v>
      </c>
      <c r="B103" s="366" t="s">
        <v>192</v>
      </c>
      <c r="C103" s="23"/>
      <c r="D103" s="335"/>
      <c r="E103" s="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" hidden="false" customHeight="true" outlineLevel="0" collapsed="false">
      <c r="A104" s="333" t="s">
        <v>193</v>
      </c>
      <c r="B104" s="367" t="s">
        <v>194</v>
      </c>
      <c r="C104" s="23"/>
      <c r="D104" s="335"/>
      <c r="E104" s="0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21.75" hidden="false" customHeight="true" outlineLevel="0" collapsed="false">
      <c r="A105" s="333" t="s">
        <v>195</v>
      </c>
      <c r="B105" s="367" t="s">
        <v>196</v>
      </c>
      <c r="C105" s="23"/>
      <c r="D105" s="335"/>
      <c r="E105" s="0"/>
      <c r="F105" s="0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" hidden="false" customHeight="true" outlineLevel="0" collapsed="false">
      <c r="A106" s="333" t="s">
        <v>197</v>
      </c>
      <c r="B106" s="366" t="s">
        <v>198</v>
      </c>
      <c r="C106" s="23" t="n">
        <v>1410000</v>
      </c>
      <c r="D106" s="335" t="n">
        <v>1514167</v>
      </c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" hidden="false" customHeight="true" outlineLevel="0" collapsed="false">
      <c r="A107" s="333" t="s">
        <v>199</v>
      </c>
      <c r="B107" s="366" t="s">
        <v>200</v>
      </c>
      <c r="C107" s="23"/>
      <c r="D107" s="335"/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" hidden="false" customHeight="true" outlineLevel="0" collapsed="false">
      <c r="A108" s="333" t="s">
        <v>201</v>
      </c>
      <c r="B108" s="367" t="s">
        <v>202</v>
      </c>
      <c r="C108" s="23" t="n">
        <v>0</v>
      </c>
      <c r="D108" s="335" t="n">
        <v>3926746</v>
      </c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" hidden="false" customHeight="true" outlineLevel="0" collapsed="false">
      <c r="A109" s="368" t="s">
        <v>203</v>
      </c>
      <c r="B109" s="369" t="s">
        <v>204</v>
      </c>
      <c r="C109" s="23"/>
      <c r="D109" s="335"/>
      <c r="E109" s="0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" hidden="false" customHeight="true" outlineLevel="0" collapsed="false">
      <c r="A110" s="333" t="s">
        <v>205</v>
      </c>
      <c r="B110" s="369" t="s">
        <v>206</v>
      </c>
      <c r="C110" s="23"/>
      <c r="D110" s="335"/>
      <c r="E110" s="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" hidden="false" customHeight="true" outlineLevel="0" collapsed="false">
      <c r="A111" s="333" t="s">
        <v>207</v>
      </c>
      <c r="B111" s="367" t="s">
        <v>208</v>
      </c>
      <c r="C111" s="23" t="n">
        <v>400000</v>
      </c>
      <c r="D111" s="335" t="n">
        <v>400000</v>
      </c>
      <c r="E111" s="0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" hidden="false" customHeight="true" outlineLevel="0" collapsed="false">
      <c r="A112" s="333" t="s">
        <v>209</v>
      </c>
      <c r="B112" s="365" t="s">
        <v>210</v>
      </c>
      <c r="C112" s="23"/>
      <c r="D112" s="335"/>
      <c r="E112" s="0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" hidden="false" customHeight="true" outlineLevel="0" collapsed="false">
      <c r="A113" s="337" t="s">
        <v>211</v>
      </c>
      <c r="B113" s="364" t="s">
        <v>442</v>
      </c>
      <c r="C113" s="23"/>
      <c r="D113" s="335"/>
      <c r="E113" s="0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" hidden="false" customHeight="true" outlineLevel="0" collapsed="false">
      <c r="A114" s="370" t="s">
        <v>213</v>
      </c>
      <c r="B114" s="371" t="s">
        <v>443</v>
      </c>
      <c r="C114" s="28"/>
      <c r="D114" s="343"/>
      <c r="E114" s="0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" hidden="false" customHeight="true" outlineLevel="0" collapsed="false">
      <c r="A115" s="52" t="s">
        <v>24</v>
      </c>
      <c r="B115" s="372" t="s">
        <v>215</v>
      </c>
      <c r="C115" s="14" t="n">
        <f aca="false">+C116+C118+C120</f>
        <v>135861006</v>
      </c>
      <c r="D115" s="15" t="n">
        <f aca="false">+D116+D118+D120</f>
        <v>305961526</v>
      </c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" hidden="false" customHeight="true" outlineLevel="0" collapsed="false">
      <c r="A116" s="329" t="s">
        <v>26</v>
      </c>
      <c r="B116" s="364" t="s">
        <v>216</v>
      </c>
      <c r="C116" s="19" t="n">
        <v>0</v>
      </c>
      <c r="D116" s="331" t="n">
        <v>168343213</v>
      </c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" hidden="false" customHeight="true" outlineLevel="0" collapsed="false">
      <c r="A117" s="329" t="s">
        <v>28</v>
      </c>
      <c r="B117" s="373" t="s">
        <v>217</v>
      </c>
      <c r="C117" s="23"/>
      <c r="D117" s="335"/>
      <c r="E117" s="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" hidden="false" customHeight="true" outlineLevel="0" collapsed="false">
      <c r="A118" s="329" t="s">
        <v>30</v>
      </c>
      <c r="B118" s="373" t="s">
        <v>218</v>
      </c>
      <c r="C118" s="23" t="n">
        <v>135861006</v>
      </c>
      <c r="D118" s="335" t="n">
        <v>136356906</v>
      </c>
      <c r="E118" s="0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" hidden="false" customHeight="true" outlineLevel="0" collapsed="false">
      <c r="A119" s="329" t="s">
        <v>32</v>
      </c>
      <c r="B119" s="373" t="s">
        <v>219</v>
      </c>
      <c r="C119" s="23"/>
      <c r="D119" s="335"/>
      <c r="E119" s="0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" hidden="false" customHeight="true" outlineLevel="0" collapsed="false">
      <c r="A120" s="329" t="s">
        <v>34</v>
      </c>
      <c r="B120" s="374" t="s">
        <v>220</v>
      </c>
      <c r="C120" s="23" t="n">
        <v>0</v>
      </c>
      <c r="D120" s="335" t="n">
        <v>1261407</v>
      </c>
      <c r="E120" s="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" hidden="false" customHeight="true" outlineLevel="0" collapsed="false">
      <c r="A121" s="329" t="s">
        <v>36</v>
      </c>
      <c r="B121" s="375" t="s">
        <v>221</v>
      </c>
      <c r="C121" s="23"/>
      <c r="D121" s="335"/>
      <c r="E121" s="0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2" hidden="false" customHeight="true" outlineLevel="0" collapsed="false">
      <c r="A122" s="329" t="s">
        <v>222</v>
      </c>
      <c r="B122" s="376" t="s">
        <v>223</v>
      </c>
      <c r="C122" s="23"/>
      <c r="D122" s="335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24" hidden="false" customHeight="true" outlineLevel="0" collapsed="false">
      <c r="A123" s="329" t="s">
        <v>224</v>
      </c>
      <c r="B123" s="367" t="s">
        <v>196</v>
      </c>
      <c r="C123" s="23"/>
      <c r="D123" s="335"/>
      <c r="E123" s="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" hidden="false" customHeight="true" outlineLevel="0" collapsed="false">
      <c r="A124" s="329" t="s">
        <v>225</v>
      </c>
      <c r="B124" s="367" t="s">
        <v>226</v>
      </c>
      <c r="C124" s="23"/>
      <c r="D124" s="335"/>
      <c r="E124" s="0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" hidden="false" customHeight="true" outlineLevel="0" collapsed="false">
      <c r="A125" s="329" t="s">
        <v>227</v>
      </c>
      <c r="B125" s="367" t="s">
        <v>228</v>
      </c>
      <c r="C125" s="23"/>
      <c r="D125" s="335"/>
      <c r="E125" s="0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" hidden="false" customHeight="true" outlineLevel="0" collapsed="false">
      <c r="A126" s="329" t="s">
        <v>229</v>
      </c>
      <c r="B126" s="367" t="s">
        <v>202</v>
      </c>
      <c r="C126" s="23"/>
      <c r="D126" s="335"/>
      <c r="E126" s="0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2" hidden="false" customHeight="true" outlineLevel="0" collapsed="false">
      <c r="A127" s="329" t="s">
        <v>230</v>
      </c>
      <c r="B127" s="367" t="s">
        <v>231</v>
      </c>
      <c r="C127" s="23"/>
      <c r="D127" s="335"/>
      <c r="E127" s="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" hidden="false" customHeight="true" outlineLevel="0" collapsed="false">
      <c r="A128" s="368" t="s">
        <v>232</v>
      </c>
      <c r="B128" s="367" t="s">
        <v>233</v>
      </c>
      <c r="C128" s="28"/>
      <c r="D128" s="343"/>
      <c r="E128" s="0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" hidden="false" customHeight="true" outlineLevel="0" collapsed="false">
      <c r="A129" s="52" t="s">
        <v>38</v>
      </c>
      <c r="B129" s="328" t="s">
        <v>234</v>
      </c>
      <c r="C129" s="14" t="n">
        <f aca="false">+C94+C115</f>
        <v>234987057</v>
      </c>
      <c r="D129" s="15" t="n">
        <f aca="false">+D94+D115</f>
        <v>490682516</v>
      </c>
      <c r="E129" s="0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2" hidden="false" customHeight="true" outlineLevel="0" collapsed="false">
      <c r="A130" s="52" t="s">
        <v>235</v>
      </c>
      <c r="B130" s="328" t="s">
        <v>236</v>
      </c>
      <c r="C130" s="14" t="n">
        <f aca="false">+C131+C132+C133</f>
        <v>0</v>
      </c>
      <c r="D130" s="15" t="n">
        <f aca="false">+D131+D132+D133</f>
        <v>0</v>
      </c>
      <c r="E130" s="0"/>
      <c r="F130" s="0"/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s="361" customFormat="true" ht="12" hidden="false" customHeight="true" outlineLevel="0" collapsed="false">
      <c r="A131" s="329" t="s">
        <v>54</v>
      </c>
      <c r="B131" s="377" t="s">
        <v>444</v>
      </c>
      <c r="C131" s="19"/>
      <c r="D131" s="341"/>
    </row>
    <row r="132" customFormat="false" ht="12" hidden="false" customHeight="true" outlineLevel="0" collapsed="false">
      <c r="A132" s="329" t="s">
        <v>62</v>
      </c>
      <c r="B132" s="377" t="s">
        <v>238</v>
      </c>
      <c r="C132" s="23"/>
      <c r="D132" s="335"/>
      <c r="E132" s="0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" hidden="false" customHeight="true" outlineLevel="0" collapsed="false">
      <c r="A133" s="368" t="s">
        <v>64</v>
      </c>
      <c r="B133" s="378" t="s">
        <v>445</v>
      </c>
      <c r="C133" s="28"/>
      <c r="D133" s="343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2" hidden="false" customHeight="true" outlineLevel="0" collapsed="false">
      <c r="A134" s="52" t="s">
        <v>68</v>
      </c>
      <c r="B134" s="328" t="s">
        <v>240</v>
      </c>
      <c r="C134" s="14"/>
      <c r="D134" s="15"/>
      <c r="E134" s="0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" hidden="false" customHeight="true" outlineLevel="0" collapsed="false">
      <c r="A135" s="329" t="s">
        <v>70</v>
      </c>
      <c r="B135" s="377" t="s">
        <v>241</v>
      </c>
      <c r="C135" s="19"/>
      <c r="D135" s="331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" hidden="false" customHeight="true" outlineLevel="0" collapsed="false">
      <c r="A136" s="329" t="s">
        <v>72</v>
      </c>
      <c r="B136" s="377" t="s">
        <v>242</v>
      </c>
      <c r="C136" s="23"/>
      <c r="D136" s="335"/>
      <c r="E136" s="0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" hidden="false" customHeight="true" outlineLevel="0" collapsed="false">
      <c r="A137" s="329" t="s">
        <v>74</v>
      </c>
      <c r="B137" s="377" t="s">
        <v>243</v>
      </c>
      <c r="C137" s="23"/>
      <c r="D137" s="335"/>
      <c r="E137" s="0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" hidden="false" customHeight="true" outlineLevel="0" collapsed="false">
      <c r="A138" s="329" t="s">
        <v>76</v>
      </c>
      <c r="B138" s="377" t="s">
        <v>446</v>
      </c>
      <c r="C138" s="23"/>
      <c r="D138" s="335"/>
      <c r="E138" s="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2" hidden="false" customHeight="true" outlineLevel="0" collapsed="false">
      <c r="A139" s="329" t="s">
        <v>78</v>
      </c>
      <c r="B139" s="377" t="s">
        <v>245</v>
      </c>
      <c r="C139" s="23"/>
      <c r="D139" s="335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s="361" customFormat="true" ht="12" hidden="false" customHeight="true" outlineLevel="0" collapsed="false">
      <c r="A140" s="368" t="s">
        <v>80</v>
      </c>
      <c r="B140" s="378" t="s">
        <v>246</v>
      </c>
      <c r="C140" s="28"/>
      <c r="D140" s="339"/>
    </row>
    <row r="141" customFormat="false" ht="12" hidden="false" customHeight="true" outlineLevel="0" collapsed="false">
      <c r="A141" s="52" t="s">
        <v>92</v>
      </c>
      <c r="B141" s="328" t="s">
        <v>447</v>
      </c>
      <c r="C141" s="14" t="n">
        <f aca="false">+C142+C143+C145+C146+C144</f>
        <v>120086461</v>
      </c>
      <c r="D141" s="15" t="n">
        <f aca="false">+D142+D143+D145+D146+D144</f>
        <v>129562600</v>
      </c>
      <c r="E141" s="0"/>
      <c r="F141" s="0"/>
      <c r="G141" s="0"/>
      <c r="H141" s="0"/>
      <c r="I141" s="0"/>
      <c r="J141" s="0"/>
      <c r="K141" s="379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.75" hidden="false" customHeight="false" outlineLevel="0" collapsed="false">
      <c r="A142" s="329" t="s">
        <v>94</v>
      </c>
      <c r="B142" s="377" t="s">
        <v>248</v>
      </c>
      <c r="C142" s="19"/>
      <c r="D142" s="331"/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2" hidden="false" customHeight="true" outlineLevel="0" collapsed="false">
      <c r="A143" s="329" t="s">
        <v>96</v>
      </c>
      <c r="B143" s="377" t="s">
        <v>249</v>
      </c>
      <c r="C143" s="23" t="n">
        <v>0</v>
      </c>
      <c r="D143" s="335" t="n">
        <v>5655965</v>
      </c>
      <c r="E143" s="0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2" hidden="false" customHeight="true" outlineLevel="0" collapsed="false">
      <c r="A144" s="329" t="s">
        <v>98</v>
      </c>
      <c r="B144" s="377" t="s">
        <v>448</v>
      </c>
      <c r="C144" s="23" t="n">
        <v>120086461</v>
      </c>
      <c r="D144" s="335" t="n">
        <v>123906635</v>
      </c>
      <c r="E144" s="0"/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s="361" customFormat="true" ht="12" hidden="false" customHeight="true" outlineLevel="0" collapsed="false">
      <c r="A145" s="329" t="s">
        <v>100</v>
      </c>
      <c r="B145" s="377" t="s">
        <v>309</v>
      </c>
      <c r="C145" s="23"/>
      <c r="D145" s="342"/>
    </row>
    <row r="146" customFormat="false" ht="12" hidden="false" customHeight="true" outlineLevel="0" collapsed="false">
      <c r="A146" s="368" t="s">
        <v>102</v>
      </c>
      <c r="B146" s="378" t="s">
        <v>350</v>
      </c>
      <c r="C146" s="28"/>
      <c r="D146" s="339"/>
    </row>
    <row r="147" customFormat="false" ht="12" hidden="false" customHeight="true" outlineLevel="0" collapsed="false">
      <c r="A147" s="52" t="s">
        <v>252</v>
      </c>
      <c r="B147" s="328" t="s">
        <v>253</v>
      </c>
      <c r="C147" s="75"/>
      <c r="D147" s="76"/>
    </row>
    <row r="148" customFormat="false" ht="12" hidden="false" customHeight="true" outlineLevel="0" collapsed="false">
      <c r="A148" s="329" t="s">
        <v>106</v>
      </c>
      <c r="B148" s="377" t="s">
        <v>254</v>
      </c>
      <c r="C148" s="19"/>
      <c r="D148" s="341"/>
    </row>
    <row r="149" customFormat="false" ht="12" hidden="false" customHeight="true" outlineLevel="0" collapsed="false">
      <c r="A149" s="329" t="s">
        <v>108</v>
      </c>
      <c r="B149" s="377" t="s">
        <v>255</v>
      </c>
      <c r="C149" s="23"/>
      <c r="D149" s="342"/>
    </row>
    <row r="150" customFormat="false" ht="12" hidden="false" customHeight="true" outlineLevel="0" collapsed="false">
      <c r="A150" s="329" t="s">
        <v>110</v>
      </c>
      <c r="B150" s="377" t="s">
        <v>256</v>
      </c>
      <c r="C150" s="23"/>
      <c r="D150" s="342"/>
    </row>
    <row r="151" customFormat="false" ht="12" hidden="false" customHeight="true" outlineLevel="0" collapsed="false">
      <c r="A151" s="329" t="s">
        <v>112</v>
      </c>
      <c r="B151" s="377" t="s">
        <v>449</v>
      </c>
      <c r="C151" s="23"/>
      <c r="D151" s="342"/>
    </row>
    <row r="152" customFormat="false" ht="12.75" hidden="false" customHeight="true" outlineLevel="0" collapsed="false">
      <c r="A152" s="368" t="s">
        <v>258</v>
      </c>
      <c r="B152" s="378" t="s">
        <v>259</v>
      </c>
      <c r="C152" s="28"/>
      <c r="D152" s="343"/>
    </row>
    <row r="153" customFormat="false" ht="12.75" hidden="false" customHeight="true" outlineLevel="0" collapsed="false">
      <c r="A153" s="380" t="s">
        <v>114</v>
      </c>
      <c r="B153" s="328" t="s">
        <v>260</v>
      </c>
      <c r="C153" s="75"/>
      <c r="D153" s="76"/>
    </row>
    <row r="154" customFormat="false" ht="12.75" hidden="false" customHeight="true" outlineLevel="0" collapsed="false">
      <c r="A154" s="380" t="s">
        <v>261</v>
      </c>
      <c r="B154" s="328" t="s">
        <v>262</v>
      </c>
      <c r="C154" s="75"/>
      <c r="D154" s="381"/>
    </row>
    <row r="155" customFormat="false" ht="12" hidden="false" customHeight="true" outlineLevel="0" collapsed="false">
      <c r="A155" s="52" t="s">
        <v>263</v>
      </c>
      <c r="B155" s="328" t="s">
        <v>264</v>
      </c>
      <c r="C155" s="75" t="n">
        <f aca="false">+C130+C134+C141+C147+C153+C154</f>
        <v>120086461</v>
      </c>
      <c r="D155" s="76" t="n">
        <f aca="false">+D130+D134+D141+D147+D153+D154</f>
        <v>129562600</v>
      </c>
    </row>
    <row r="156" customFormat="false" ht="15" hidden="false" customHeight="true" outlineLevel="0" collapsed="false">
      <c r="A156" s="382" t="s">
        <v>265</v>
      </c>
      <c r="B156" s="383" t="s">
        <v>266</v>
      </c>
      <c r="C156" s="75" t="n">
        <f aca="false">+C129+C155</f>
        <v>355073518</v>
      </c>
      <c r="D156" s="76" t="n">
        <f aca="false">+D129+D155</f>
        <v>620245116</v>
      </c>
    </row>
    <row r="157" customFormat="false" ht="15" hidden="false" customHeight="true" outlineLevel="0" collapsed="false">
      <c r="A157" s="384"/>
      <c r="B157" s="385"/>
      <c r="C157" s="386"/>
      <c r="D157" s="386"/>
    </row>
    <row r="158" customFormat="false" ht="13.5" hidden="false" customHeight="false" outlineLevel="0" collapsed="false">
      <c r="A158" s="387"/>
      <c r="B158" s="388"/>
      <c r="C158" s="389"/>
      <c r="D158" s="390"/>
    </row>
    <row r="159" customFormat="false" ht="15" hidden="false" customHeight="true" outlineLevel="0" collapsed="false">
      <c r="A159" s="391" t="s">
        <v>450</v>
      </c>
      <c r="B159" s="392"/>
      <c r="C159" s="393" t="n">
        <v>11</v>
      </c>
      <c r="D159" s="394" t="n">
        <v>11</v>
      </c>
    </row>
    <row r="160" customFormat="false" ht="14.25" hidden="false" customHeight="true" outlineLevel="0" collapsed="false">
      <c r="A160" s="391" t="s">
        <v>451</v>
      </c>
      <c r="B160" s="392"/>
      <c r="C160" s="395"/>
      <c r="D160" s="396" t="n">
        <v>89</v>
      </c>
    </row>
  </sheetData>
  <mergeCells count="7">
    <mergeCell ref="A1:D1"/>
    <mergeCell ref="C2:D2"/>
    <mergeCell ref="C3:D3"/>
    <mergeCell ref="A4:D4"/>
    <mergeCell ref="C6:D6"/>
    <mergeCell ref="A7:D7"/>
    <mergeCell ref="A93:D93"/>
  </mergeCells>
  <printOptions headings="false" gridLines="false" gridLinesSet="true" horizontalCentered="true" verticalCentered="false"/>
  <pageMargins left="0.7875" right="0.7875" top="0.984027777777778" bottom="0.984027777777778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rowBreaks count="1" manualBreakCount="1">
    <brk id="91" man="true" max="16383" min="0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160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85" workbookViewId="0">
      <selection pane="topLeft" activeCell="G8" activeCellId="0" sqref="G8"/>
    </sheetView>
  </sheetViews>
  <sheetFormatPr defaultRowHeight="12.75"/>
  <cols>
    <col collapsed="false" hidden="false" max="1" min="1" style="304" width="19.5056818181818"/>
    <col collapsed="false" hidden="false" max="2" min="2" style="305" width="65.3352272727273"/>
    <col collapsed="false" hidden="false" max="3" min="3" style="306" width="14.8352272727273"/>
    <col collapsed="false" hidden="false" max="4" min="4" style="307" width="14.8352272727273"/>
    <col collapsed="false" hidden="false" max="1025" min="5" style="307" width="9.32954545454546"/>
  </cols>
  <sheetData>
    <row r="1" s="309" customFormat="true" ht="16.5" hidden="false" customHeight="true" outlineLevel="0" collapsed="false">
      <c r="A1" s="308" t="s">
        <v>452</v>
      </c>
      <c r="B1" s="308"/>
      <c r="C1" s="308"/>
      <c r="D1" s="308"/>
    </row>
    <row r="2" s="313" customFormat="true" ht="28.5" hidden="false" customHeight="true" outlineLevel="0" collapsed="false">
      <c r="A2" s="310" t="s">
        <v>423</v>
      </c>
      <c r="B2" s="311" t="s">
        <v>424</v>
      </c>
      <c r="C2" s="312" t="s">
        <v>425</v>
      </c>
      <c r="D2" s="312"/>
    </row>
    <row r="3" customFormat="false" ht="24.75" hidden="false" customHeight="false" outlineLevel="0" collapsed="false">
      <c r="A3" s="314" t="s">
        <v>426</v>
      </c>
      <c r="B3" s="315" t="s">
        <v>453</v>
      </c>
      <c r="C3" s="316" t="s">
        <v>425</v>
      </c>
      <c r="D3" s="316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318" customFormat="true" ht="15.95" hidden="false" customHeight="true" outlineLevel="0" collapsed="false">
      <c r="A4" s="317" t="s">
        <v>2</v>
      </c>
      <c r="B4" s="317"/>
      <c r="C4" s="317"/>
      <c r="D4" s="317"/>
    </row>
    <row r="5" customFormat="false" ht="13.5" hidden="false" customHeight="false" outlineLevel="0" collapsed="false">
      <c r="A5" s="319" t="s">
        <v>428</v>
      </c>
      <c r="B5" s="320" t="s">
        <v>429</v>
      </c>
      <c r="C5" s="321" t="s">
        <v>430</v>
      </c>
      <c r="D5" s="322" t="s">
        <v>431</v>
      </c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s="326" customFormat="true" ht="12.95" hidden="false" customHeight="true" outlineLevel="0" collapsed="false">
      <c r="A6" s="323" t="s">
        <v>7</v>
      </c>
      <c r="B6" s="324" t="s">
        <v>8</v>
      </c>
      <c r="C6" s="325" t="s">
        <v>9</v>
      </c>
      <c r="D6" s="325"/>
    </row>
    <row r="7" customFormat="false" ht="15.95" hidden="false" customHeight="true" outlineLevel="0" collapsed="false">
      <c r="A7" s="327" t="s">
        <v>271</v>
      </c>
      <c r="B7" s="327"/>
      <c r="C7" s="327"/>
      <c r="D7" s="327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" hidden="false" customHeight="true" outlineLevel="0" collapsed="false">
      <c r="A8" s="52" t="s">
        <v>10</v>
      </c>
      <c r="B8" s="328" t="s">
        <v>11</v>
      </c>
      <c r="C8" s="397" t="n">
        <f aca="false">+C9+C10+C11+C12+C13+C14</f>
        <v>158447375</v>
      </c>
      <c r="D8" s="398" t="n">
        <f aca="false">+D9+D10+D11+D12+D13+D14</f>
        <v>171877261</v>
      </c>
      <c r="E8" s="0"/>
      <c r="F8" s="0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332" customFormat="true" ht="12" hidden="false" customHeight="true" outlineLevel="0" collapsed="false">
      <c r="A9" s="329" t="s">
        <v>12</v>
      </c>
      <c r="B9" s="330" t="s">
        <v>13</v>
      </c>
      <c r="C9" s="399" t="n">
        <v>77651073</v>
      </c>
      <c r="D9" s="400" t="n">
        <v>77651073</v>
      </c>
    </row>
    <row r="10" s="336" customFormat="true" ht="12" hidden="false" customHeight="true" outlineLevel="0" collapsed="false">
      <c r="A10" s="333" t="s">
        <v>14</v>
      </c>
      <c r="B10" s="334" t="s">
        <v>15</v>
      </c>
      <c r="C10" s="401" t="n">
        <v>34293933</v>
      </c>
      <c r="D10" s="402" t="n">
        <v>34588133</v>
      </c>
    </row>
    <row r="11" s="336" customFormat="true" ht="12" hidden="false" customHeight="true" outlineLevel="0" collapsed="false">
      <c r="A11" s="333" t="s">
        <v>16</v>
      </c>
      <c r="B11" s="334" t="s">
        <v>17</v>
      </c>
      <c r="C11" s="401" t="n">
        <v>44877869</v>
      </c>
      <c r="D11" s="402" t="n">
        <v>41279482</v>
      </c>
    </row>
    <row r="12" s="336" customFormat="true" ht="12" hidden="false" customHeight="true" outlineLevel="0" collapsed="false">
      <c r="A12" s="333" t="s">
        <v>18</v>
      </c>
      <c r="B12" s="334" t="s">
        <v>19</v>
      </c>
      <c r="C12" s="401" t="n">
        <v>1624500</v>
      </c>
      <c r="D12" s="402" t="n">
        <v>1624500</v>
      </c>
    </row>
    <row r="13" s="336" customFormat="true" ht="12" hidden="false" customHeight="true" outlineLevel="0" collapsed="false">
      <c r="A13" s="333" t="s">
        <v>20</v>
      </c>
      <c r="B13" s="334" t="s">
        <v>432</v>
      </c>
      <c r="C13" s="401" t="n">
        <v>0</v>
      </c>
      <c r="D13" s="402" t="n">
        <v>16734073</v>
      </c>
    </row>
    <row r="14" s="332" customFormat="true" ht="12" hidden="false" customHeight="true" outlineLevel="0" collapsed="false">
      <c r="A14" s="337" t="s">
        <v>22</v>
      </c>
      <c r="B14" s="338" t="s">
        <v>23</v>
      </c>
      <c r="C14" s="403"/>
      <c r="D14" s="404"/>
    </row>
    <row r="15" customFormat="false" ht="12" hidden="false" customHeight="true" outlineLevel="0" collapsed="false">
      <c r="A15" s="52" t="s">
        <v>24</v>
      </c>
      <c r="B15" s="340" t="s">
        <v>25</v>
      </c>
      <c r="C15" s="397" t="n">
        <f aca="false">+C16+C17+C18+C19+C20</f>
        <v>11702235</v>
      </c>
      <c r="D15" s="398" t="n">
        <f aca="false">+D16+D17+D18+D19+D20</f>
        <v>240033304</v>
      </c>
      <c r="E15" s="0"/>
      <c r="F15" s="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" hidden="false" customHeight="true" outlineLevel="0" collapsed="false">
      <c r="A16" s="329" t="s">
        <v>26</v>
      </c>
      <c r="B16" s="330" t="s">
        <v>27</v>
      </c>
      <c r="C16" s="399"/>
      <c r="D16" s="405"/>
      <c r="E16" s="0"/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" hidden="false" customHeight="true" outlineLevel="0" collapsed="false">
      <c r="A17" s="333" t="s">
        <v>28</v>
      </c>
      <c r="B17" s="334" t="s">
        <v>29</v>
      </c>
      <c r="C17" s="401"/>
      <c r="D17" s="406"/>
      <c r="E17" s="0"/>
      <c r="F17" s="0"/>
      <c r="G17" s="0"/>
      <c r="H17" s="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" hidden="false" customHeight="true" outlineLevel="0" collapsed="false">
      <c r="A18" s="333" t="s">
        <v>30</v>
      </c>
      <c r="B18" s="334" t="s">
        <v>31</v>
      </c>
      <c r="C18" s="401"/>
      <c r="D18" s="406"/>
      <c r="E18" s="0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" hidden="false" customHeight="true" outlineLevel="0" collapsed="false">
      <c r="A19" s="333" t="s">
        <v>32</v>
      </c>
      <c r="B19" s="334" t="s">
        <v>33</v>
      </c>
      <c r="C19" s="401"/>
      <c r="D19" s="406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2" hidden="false" customHeight="true" outlineLevel="0" collapsed="false">
      <c r="A20" s="333" t="s">
        <v>34</v>
      </c>
      <c r="B20" s="334" t="s">
        <v>35</v>
      </c>
      <c r="C20" s="401" t="n">
        <v>11702235</v>
      </c>
      <c r="D20" s="402" t="n">
        <v>240033304</v>
      </c>
      <c r="E20" s="0"/>
      <c r="F20" s="0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s="336" customFormat="true" ht="12" hidden="false" customHeight="true" outlineLevel="0" collapsed="false">
      <c r="A21" s="337" t="s">
        <v>36</v>
      </c>
      <c r="B21" s="338" t="s">
        <v>37</v>
      </c>
      <c r="C21" s="403"/>
      <c r="D21" s="407"/>
    </row>
    <row r="22" customFormat="false" ht="12" hidden="false" customHeight="true" outlineLevel="0" collapsed="false">
      <c r="A22" s="52" t="s">
        <v>38</v>
      </c>
      <c r="B22" s="328" t="s">
        <v>39</v>
      </c>
      <c r="C22" s="397" t="n">
        <f aca="false">+C23+C24+C25+C26+C27</f>
        <v>106000000</v>
      </c>
      <c r="D22" s="398" t="n">
        <f aca="false">+D23+D24+D25+D26+D27</f>
        <v>108832970</v>
      </c>
      <c r="E22" s="0"/>
      <c r="F22" s="0"/>
      <c r="G22" s="0"/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" hidden="false" customHeight="true" outlineLevel="0" collapsed="false">
      <c r="A23" s="329" t="s">
        <v>40</v>
      </c>
      <c r="B23" s="330" t="s">
        <v>41</v>
      </c>
      <c r="C23" s="399" t="n">
        <v>0</v>
      </c>
      <c r="D23" s="400" t="n">
        <v>108644957</v>
      </c>
      <c r="E23" s="0"/>
      <c r="F23" s="0"/>
      <c r="G23" s="0"/>
      <c r="H23" s="0"/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s="332" customFormat="true" ht="12" hidden="false" customHeight="true" outlineLevel="0" collapsed="false">
      <c r="A24" s="333" t="s">
        <v>42</v>
      </c>
      <c r="B24" s="334" t="s">
        <v>43</v>
      </c>
      <c r="C24" s="401"/>
      <c r="D24" s="406"/>
    </row>
    <row r="25" s="336" customFormat="true" ht="12" hidden="false" customHeight="true" outlineLevel="0" collapsed="false">
      <c r="A25" s="333" t="s">
        <v>44</v>
      </c>
      <c r="B25" s="334" t="s">
        <v>45</v>
      </c>
      <c r="C25" s="401"/>
      <c r="D25" s="402"/>
    </row>
    <row r="26" s="336" customFormat="true" ht="12" hidden="false" customHeight="true" outlineLevel="0" collapsed="false">
      <c r="A26" s="333" t="s">
        <v>46</v>
      </c>
      <c r="B26" s="334" t="s">
        <v>47</v>
      </c>
      <c r="C26" s="401"/>
      <c r="D26" s="402"/>
    </row>
    <row r="27" s="336" customFormat="true" ht="12" hidden="false" customHeight="true" outlineLevel="0" collapsed="false">
      <c r="A27" s="333" t="s">
        <v>48</v>
      </c>
      <c r="B27" s="334" t="s">
        <v>49</v>
      </c>
      <c r="C27" s="401" t="n">
        <v>106000000</v>
      </c>
      <c r="D27" s="402" t="n">
        <v>188013</v>
      </c>
    </row>
    <row r="28" s="336" customFormat="true" ht="12" hidden="false" customHeight="true" outlineLevel="0" collapsed="false">
      <c r="A28" s="337" t="s">
        <v>50</v>
      </c>
      <c r="B28" s="338" t="s">
        <v>51</v>
      </c>
      <c r="C28" s="403"/>
      <c r="D28" s="407"/>
    </row>
    <row r="29" s="336" customFormat="true" ht="12" hidden="false" customHeight="true" outlineLevel="0" collapsed="false">
      <c r="A29" s="52" t="s">
        <v>52</v>
      </c>
      <c r="B29" s="328" t="s">
        <v>53</v>
      </c>
      <c r="C29" s="397" t="n">
        <f aca="false">+C30+C34+C35+C36</f>
        <v>16420000</v>
      </c>
      <c r="D29" s="398" t="n">
        <f aca="false">+D30+D34+D35+D36</f>
        <v>25322201</v>
      </c>
    </row>
    <row r="30" s="336" customFormat="true" ht="12" hidden="false" customHeight="true" outlineLevel="0" collapsed="false">
      <c r="A30" s="329" t="s">
        <v>54</v>
      </c>
      <c r="B30" s="330" t="s">
        <v>433</v>
      </c>
      <c r="C30" s="408" t="n">
        <f aca="false">+C31+C32+C33</f>
        <v>14500000</v>
      </c>
      <c r="D30" s="409" t="n">
        <f aca="false">+D31+D32+D33</f>
        <v>18479109</v>
      </c>
    </row>
    <row r="31" s="336" customFormat="true" ht="12" hidden="false" customHeight="true" outlineLevel="0" collapsed="false">
      <c r="A31" s="333" t="s">
        <v>56</v>
      </c>
      <c r="B31" s="334" t="s">
        <v>57</v>
      </c>
      <c r="C31" s="401" t="n">
        <v>2500000</v>
      </c>
      <c r="D31" s="402" t="n">
        <v>3600000</v>
      </c>
    </row>
    <row r="32" s="336" customFormat="true" ht="12" hidden="false" customHeight="true" outlineLevel="0" collapsed="false">
      <c r="A32" s="333" t="s">
        <v>58</v>
      </c>
      <c r="B32" s="334" t="s">
        <v>59</v>
      </c>
      <c r="C32" s="401"/>
      <c r="D32" s="402"/>
    </row>
    <row r="33" s="336" customFormat="true" ht="12" hidden="false" customHeight="true" outlineLevel="0" collapsed="false">
      <c r="A33" s="333" t="s">
        <v>60</v>
      </c>
      <c r="B33" s="334" t="s">
        <v>61</v>
      </c>
      <c r="C33" s="401" t="n">
        <v>12000000</v>
      </c>
      <c r="D33" s="402" t="n">
        <v>14879109</v>
      </c>
    </row>
    <row r="34" s="336" customFormat="true" ht="12" hidden="false" customHeight="true" outlineLevel="0" collapsed="false">
      <c r="A34" s="333" t="s">
        <v>62</v>
      </c>
      <c r="B34" s="334" t="s">
        <v>63</v>
      </c>
      <c r="C34" s="401" t="n">
        <v>1450000</v>
      </c>
      <c r="D34" s="402" t="n">
        <v>3500000</v>
      </c>
    </row>
    <row r="35" s="336" customFormat="true" ht="12" hidden="false" customHeight="true" outlineLevel="0" collapsed="false">
      <c r="A35" s="333" t="s">
        <v>64</v>
      </c>
      <c r="B35" s="334" t="s">
        <v>65</v>
      </c>
      <c r="C35" s="401" t="n">
        <v>100000</v>
      </c>
      <c r="D35" s="402" t="n">
        <v>0</v>
      </c>
    </row>
    <row r="36" s="336" customFormat="true" ht="12" hidden="false" customHeight="true" outlineLevel="0" collapsed="false">
      <c r="A36" s="337" t="s">
        <v>66</v>
      </c>
      <c r="B36" s="338" t="s">
        <v>67</v>
      </c>
      <c r="C36" s="403" t="n">
        <v>370000</v>
      </c>
      <c r="D36" s="407" t="n">
        <v>3343092</v>
      </c>
    </row>
    <row r="37" s="336" customFormat="true" ht="12" hidden="false" customHeight="true" outlineLevel="0" collapsed="false">
      <c r="A37" s="52" t="s">
        <v>68</v>
      </c>
      <c r="B37" s="328" t="s">
        <v>69</v>
      </c>
      <c r="C37" s="397" t="n">
        <f aca="false">SUM(C38:C48)</f>
        <v>4300000</v>
      </c>
      <c r="D37" s="398" t="n">
        <f aca="false">SUM(D38:D48)</f>
        <v>7930634</v>
      </c>
    </row>
    <row r="38" s="336" customFormat="true" ht="12" hidden="false" customHeight="true" outlineLevel="0" collapsed="false">
      <c r="A38" s="329" t="s">
        <v>70</v>
      </c>
      <c r="B38" s="330" t="s">
        <v>71</v>
      </c>
      <c r="C38" s="399" t="n">
        <v>0</v>
      </c>
      <c r="D38" s="400" t="n">
        <v>1893356</v>
      </c>
    </row>
    <row r="39" s="336" customFormat="true" ht="12" hidden="false" customHeight="true" outlineLevel="0" collapsed="false">
      <c r="A39" s="333" t="s">
        <v>72</v>
      </c>
      <c r="B39" s="334" t="s">
        <v>73</v>
      </c>
      <c r="C39" s="401" t="n">
        <v>1200000</v>
      </c>
      <c r="D39" s="402" t="n">
        <v>1200000</v>
      </c>
    </row>
    <row r="40" s="336" customFormat="true" ht="12" hidden="false" customHeight="true" outlineLevel="0" collapsed="false">
      <c r="A40" s="333" t="s">
        <v>74</v>
      </c>
      <c r="B40" s="334" t="s">
        <v>75</v>
      </c>
      <c r="C40" s="401" t="n">
        <v>200000</v>
      </c>
      <c r="D40" s="402" t="n">
        <v>455855</v>
      </c>
    </row>
    <row r="41" s="336" customFormat="true" ht="12" hidden="false" customHeight="true" outlineLevel="0" collapsed="false">
      <c r="A41" s="333" t="s">
        <v>76</v>
      </c>
      <c r="B41" s="334" t="s">
        <v>77</v>
      </c>
      <c r="C41" s="401" t="n">
        <v>2000000</v>
      </c>
      <c r="D41" s="402" t="n">
        <v>2712386</v>
      </c>
    </row>
    <row r="42" s="336" customFormat="true" ht="12" hidden="false" customHeight="true" outlineLevel="0" collapsed="false">
      <c r="A42" s="333" t="s">
        <v>78</v>
      </c>
      <c r="B42" s="334" t="s">
        <v>79</v>
      </c>
      <c r="C42" s="401"/>
      <c r="D42" s="402"/>
    </row>
    <row r="43" s="336" customFormat="true" ht="12" hidden="false" customHeight="true" outlineLevel="0" collapsed="false">
      <c r="A43" s="333" t="s">
        <v>80</v>
      </c>
      <c r="B43" s="334" t="s">
        <v>81</v>
      </c>
      <c r="C43" s="401" t="n">
        <v>900000</v>
      </c>
      <c r="D43" s="402" t="n">
        <v>1533982</v>
      </c>
    </row>
    <row r="44" s="336" customFormat="true" ht="12" hidden="false" customHeight="true" outlineLevel="0" collapsed="false">
      <c r="A44" s="333" t="s">
        <v>82</v>
      </c>
      <c r="B44" s="334" t="s">
        <v>83</v>
      </c>
      <c r="C44" s="401"/>
      <c r="D44" s="402"/>
    </row>
    <row r="45" s="336" customFormat="true" ht="12" hidden="false" customHeight="true" outlineLevel="0" collapsed="false">
      <c r="A45" s="333" t="s">
        <v>84</v>
      </c>
      <c r="B45" s="334" t="s">
        <v>85</v>
      </c>
      <c r="C45" s="401" t="n">
        <v>0</v>
      </c>
      <c r="D45" s="402" t="n">
        <v>134870</v>
      </c>
    </row>
    <row r="46" s="336" customFormat="true" ht="12" hidden="false" customHeight="true" outlineLevel="0" collapsed="false">
      <c r="A46" s="333" t="s">
        <v>86</v>
      </c>
      <c r="B46" s="334" t="s">
        <v>87</v>
      </c>
      <c r="C46" s="401"/>
      <c r="D46" s="402"/>
    </row>
    <row r="47" s="336" customFormat="true" ht="12" hidden="false" customHeight="true" outlineLevel="0" collapsed="false">
      <c r="A47" s="337" t="s">
        <v>88</v>
      </c>
      <c r="B47" s="338" t="s">
        <v>89</v>
      </c>
      <c r="C47" s="401"/>
      <c r="D47" s="402"/>
    </row>
    <row r="48" s="336" customFormat="true" ht="12" hidden="false" customHeight="true" outlineLevel="0" collapsed="false">
      <c r="A48" s="337" t="s">
        <v>90</v>
      </c>
      <c r="B48" s="338" t="s">
        <v>91</v>
      </c>
      <c r="C48" s="403" t="n">
        <v>0</v>
      </c>
      <c r="D48" s="407" t="n">
        <v>185</v>
      </c>
    </row>
    <row r="49" s="336" customFormat="true" ht="12" hidden="false" customHeight="true" outlineLevel="0" collapsed="false">
      <c r="A49" s="52" t="s">
        <v>92</v>
      </c>
      <c r="B49" s="328" t="s">
        <v>93</v>
      </c>
      <c r="C49" s="397" t="n">
        <f aca="false">SUM(C50:C54)</f>
        <v>0</v>
      </c>
      <c r="D49" s="398" t="n">
        <f aca="false">SUM(D50:D54)</f>
        <v>5000</v>
      </c>
    </row>
    <row r="50" s="336" customFormat="true" ht="12" hidden="false" customHeight="true" outlineLevel="0" collapsed="false">
      <c r="A50" s="329" t="s">
        <v>94</v>
      </c>
      <c r="B50" s="330" t="s">
        <v>95</v>
      </c>
      <c r="C50" s="399"/>
      <c r="D50" s="400"/>
    </row>
    <row r="51" s="336" customFormat="true" ht="12" hidden="false" customHeight="true" outlineLevel="0" collapsed="false">
      <c r="A51" s="333" t="s">
        <v>96</v>
      </c>
      <c r="B51" s="334" t="s">
        <v>97</v>
      </c>
      <c r="C51" s="401" t="n">
        <v>0</v>
      </c>
      <c r="D51" s="402" t="n">
        <v>5000</v>
      </c>
    </row>
    <row r="52" s="336" customFormat="true" ht="12" hidden="false" customHeight="true" outlineLevel="0" collapsed="false">
      <c r="A52" s="333" t="s">
        <v>98</v>
      </c>
      <c r="B52" s="334" t="s">
        <v>99</v>
      </c>
      <c r="C52" s="401"/>
      <c r="D52" s="402"/>
    </row>
    <row r="53" s="336" customFormat="true" ht="12" hidden="false" customHeight="true" outlineLevel="0" collapsed="false">
      <c r="A53" s="333" t="s">
        <v>100</v>
      </c>
      <c r="B53" s="334" t="s">
        <v>101</v>
      </c>
      <c r="C53" s="401"/>
      <c r="D53" s="402"/>
    </row>
    <row r="54" s="336" customFormat="true" ht="12" hidden="false" customHeight="true" outlineLevel="0" collapsed="false">
      <c r="A54" s="337" t="s">
        <v>102</v>
      </c>
      <c r="B54" s="338" t="s">
        <v>103</v>
      </c>
      <c r="C54" s="403"/>
      <c r="D54" s="407"/>
    </row>
    <row r="55" s="336" customFormat="true" ht="12" hidden="false" customHeight="true" outlineLevel="0" collapsed="false">
      <c r="A55" s="52" t="s">
        <v>104</v>
      </c>
      <c r="B55" s="328" t="s">
        <v>105</v>
      </c>
      <c r="C55" s="397" t="n">
        <f aca="false">SUM(C56:C58)</f>
        <v>0</v>
      </c>
      <c r="D55" s="398" t="n">
        <f aca="false">SUM(D56:D58)</f>
        <v>4176746</v>
      </c>
    </row>
    <row r="56" s="336" customFormat="true" ht="12" hidden="false" customHeight="true" outlineLevel="0" collapsed="false">
      <c r="A56" s="329" t="s">
        <v>106</v>
      </c>
      <c r="B56" s="330" t="s">
        <v>107</v>
      </c>
      <c r="C56" s="399"/>
      <c r="D56" s="400"/>
    </row>
    <row r="57" s="336" customFormat="true" ht="12" hidden="false" customHeight="true" outlineLevel="0" collapsed="false">
      <c r="A57" s="333" t="s">
        <v>108</v>
      </c>
      <c r="B57" s="334" t="s">
        <v>109</v>
      </c>
      <c r="C57" s="401" t="n">
        <v>0</v>
      </c>
      <c r="D57" s="402" t="n">
        <v>3926746</v>
      </c>
    </row>
    <row r="58" s="336" customFormat="true" ht="12" hidden="false" customHeight="true" outlineLevel="0" collapsed="false">
      <c r="A58" s="333" t="s">
        <v>110</v>
      </c>
      <c r="B58" s="334" t="s">
        <v>111</v>
      </c>
      <c r="C58" s="401" t="n">
        <v>0</v>
      </c>
      <c r="D58" s="402" t="n">
        <v>250000</v>
      </c>
    </row>
    <row r="59" s="336" customFormat="true" ht="12" hidden="false" customHeight="true" outlineLevel="0" collapsed="false">
      <c r="A59" s="337" t="s">
        <v>112</v>
      </c>
      <c r="B59" s="338" t="s">
        <v>113</v>
      </c>
      <c r="C59" s="403"/>
      <c r="D59" s="407"/>
    </row>
    <row r="60" s="336" customFormat="true" ht="12" hidden="false" customHeight="true" outlineLevel="0" collapsed="false">
      <c r="A60" s="52" t="s">
        <v>114</v>
      </c>
      <c r="B60" s="340" t="s">
        <v>115</v>
      </c>
      <c r="C60" s="397" t="n">
        <f aca="false">SUM(C61:C63)</f>
        <v>0</v>
      </c>
      <c r="D60" s="398" t="n">
        <f aca="false">SUM(D61:D63)</f>
        <v>0</v>
      </c>
    </row>
    <row r="61" s="336" customFormat="true" ht="12" hidden="false" customHeight="true" outlineLevel="0" collapsed="false">
      <c r="A61" s="329" t="s">
        <v>116</v>
      </c>
      <c r="B61" s="330" t="s">
        <v>117</v>
      </c>
      <c r="C61" s="399"/>
      <c r="D61" s="400"/>
    </row>
    <row r="62" s="336" customFormat="true" ht="12" hidden="false" customHeight="true" outlineLevel="0" collapsed="false">
      <c r="A62" s="333" t="s">
        <v>118</v>
      </c>
      <c r="B62" s="334" t="s">
        <v>119</v>
      </c>
      <c r="C62" s="401"/>
      <c r="D62" s="402"/>
    </row>
    <row r="63" s="336" customFormat="true" ht="12" hidden="false" customHeight="true" outlineLevel="0" collapsed="false">
      <c r="A63" s="333" t="s">
        <v>120</v>
      </c>
      <c r="B63" s="334" t="s">
        <v>121</v>
      </c>
      <c r="C63" s="401"/>
      <c r="D63" s="402"/>
    </row>
    <row r="64" s="336" customFormat="true" ht="12" hidden="false" customHeight="true" outlineLevel="0" collapsed="false">
      <c r="A64" s="337" t="s">
        <v>122</v>
      </c>
      <c r="B64" s="338" t="s">
        <v>123</v>
      </c>
      <c r="C64" s="403"/>
      <c r="D64" s="407"/>
    </row>
    <row r="65" s="336" customFormat="true" ht="12" hidden="false" customHeight="true" outlineLevel="0" collapsed="false">
      <c r="A65" s="52" t="s">
        <v>261</v>
      </c>
      <c r="B65" s="328" t="s">
        <v>125</v>
      </c>
      <c r="C65" s="397" t="n">
        <f aca="false">+C8+C15+C22+C29+C37+C49+C55+C60</f>
        <v>296869610</v>
      </c>
      <c r="D65" s="398" t="n">
        <f aca="false">+D8+D15+D22+D29+D37+D49+D55+D60</f>
        <v>558178116</v>
      </c>
    </row>
    <row r="66" s="336" customFormat="true" ht="12" hidden="false" customHeight="true" outlineLevel="0" collapsed="false">
      <c r="A66" s="344" t="s">
        <v>434</v>
      </c>
      <c r="B66" s="340" t="s">
        <v>127</v>
      </c>
      <c r="C66" s="397" t="n">
        <f aca="false">SUM(C67:C69)</f>
        <v>0</v>
      </c>
      <c r="D66" s="398" t="n">
        <f aca="false">SUM(D67:D69)</f>
        <v>0</v>
      </c>
    </row>
    <row r="67" s="336" customFormat="true" ht="12" hidden="false" customHeight="true" outlineLevel="0" collapsed="false">
      <c r="A67" s="329" t="s">
        <v>128</v>
      </c>
      <c r="B67" s="330" t="s">
        <v>129</v>
      </c>
      <c r="C67" s="399"/>
      <c r="D67" s="400"/>
    </row>
    <row r="68" s="336" customFormat="true" ht="12" hidden="false" customHeight="true" outlineLevel="0" collapsed="false">
      <c r="A68" s="333" t="s">
        <v>130</v>
      </c>
      <c r="B68" s="334" t="s">
        <v>131</v>
      </c>
      <c r="C68" s="401"/>
      <c r="D68" s="402"/>
    </row>
    <row r="69" s="336" customFormat="true" ht="12" hidden="false" customHeight="true" outlineLevel="0" collapsed="false">
      <c r="A69" s="337" t="s">
        <v>132</v>
      </c>
      <c r="B69" s="345" t="s">
        <v>435</v>
      </c>
      <c r="C69" s="403"/>
      <c r="D69" s="407"/>
    </row>
    <row r="70" s="336" customFormat="true" ht="12" hidden="false" customHeight="true" outlineLevel="0" collapsed="false">
      <c r="A70" s="344" t="s">
        <v>134</v>
      </c>
      <c r="B70" s="340" t="s">
        <v>135</v>
      </c>
      <c r="C70" s="397" t="n">
        <f aca="false">SUM(C71:C74)</f>
        <v>0</v>
      </c>
      <c r="D70" s="398" t="n">
        <f aca="false">SUM(D71:D74)</f>
        <v>0</v>
      </c>
    </row>
    <row r="71" s="336" customFormat="true" ht="12" hidden="false" customHeight="true" outlineLevel="0" collapsed="false">
      <c r="A71" s="329" t="s">
        <v>136</v>
      </c>
      <c r="B71" s="330" t="s">
        <v>137</v>
      </c>
      <c r="C71" s="399"/>
      <c r="D71" s="400"/>
    </row>
    <row r="72" s="336" customFormat="true" ht="12" hidden="false" customHeight="true" outlineLevel="0" collapsed="false">
      <c r="A72" s="333" t="s">
        <v>138</v>
      </c>
      <c r="B72" s="334" t="s">
        <v>139</v>
      </c>
      <c r="C72" s="401"/>
      <c r="D72" s="402"/>
    </row>
    <row r="73" s="336" customFormat="true" ht="12" hidden="false" customHeight="true" outlineLevel="0" collapsed="false">
      <c r="A73" s="333" t="s">
        <v>140</v>
      </c>
      <c r="B73" s="334" t="s">
        <v>141</v>
      </c>
      <c r="C73" s="401"/>
      <c r="D73" s="402"/>
    </row>
    <row r="74" customFormat="false" ht="12" hidden="false" customHeight="true" outlineLevel="0" collapsed="false">
      <c r="A74" s="337" t="s">
        <v>142</v>
      </c>
      <c r="B74" s="338" t="s">
        <v>143</v>
      </c>
      <c r="C74" s="403"/>
      <c r="D74" s="407"/>
      <c r="E74" s="0"/>
      <c r="F74" s="0"/>
      <c r="G74" s="0"/>
      <c r="H74" s="0"/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12" hidden="false" customHeight="true" outlineLevel="0" collapsed="false">
      <c r="A75" s="344" t="s">
        <v>144</v>
      </c>
      <c r="B75" s="340" t="s">
        <v>145</v>
      </c>
      <c r="C75" s="397" t="n">
        <f aca="false">SUM(C76:C77)</f>
        <v>58203908</v>
      </c>
      <c r="D75" s="398" t="n">
        <f aca="false">SUM(D76:D77)</f>
        <v>62067000</v>
      </c>
      <c r="E75" s="0"/>
      <c r="F75" s="0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2" hidden="false" customHeight="true" outlineLevel="0" collapsed="false">
      <c r="A76" s="329" t="s">
        <v>146</v>
      </c>
      <c r="B76" s="330" t="s">
        <v>147</v>
      </c>
      <c r="C76" s="399" t="n">
        <v>58203908</v>
      </c>
      <c r="D76" s="400" t="n">
        <v>62067000</v>
      </c>
      <c r="E76" s="0"/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2" hidden="false" customHeight="true" outlineLevel="0" collapsed="false">
      <c r="A77" s="337" t="s">
        <v>148</v>
      </c>
      <c r="B77" s="338" t="s">
        <v>149</v>
      </c>
      <c r="C77" s="403"/>
      <c r="D77" s="407"/>
      <c r="E77" s="0"/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s="332" customFormat="true" ht="12" hidden="false" customHeight="true" outlineLevel="0" collapsed="false">
      <c r="A78" s="344" t="s">
        <v>150</v>
      </c>
      <c r="B78" s="340" t="s">
        <v>151</v>
      </c>
      <c r="C78" s="397" t="n">
        <f aca="false">SUM(C79:C81)</f>
        <v>0</v>
      </c>
      <c r="D78" s="398" t="n">
        <f aca="false">SUM(D79:D81)</f>
        <v>0</v>
      </c>
    </row>
    <row r="79" s="336" customFormat="true" ht="12" hidden="false" customHeight="true" outlineLevel="0" collapsed="false">
      <c r="A79" s="329" t="s">
        <v>152</v>
      </c>
      <c r="B79" s="330" t="s">
        <v>153</v>
      </c>
      <c r="C79" s="399"/>
      <c r="D79" s="400"/>
    </row>
    <row r="80" s="336" customFormat="true" ht="12" hidden="false" customHeight="true" outlineLevel="0" collapsed="false">
      <c r="A80" s="333" t="s">
        <v>154</v>
      </c>
      <c r="B80" s="334" t="s">
        <v>155</v>
      </c>
      <c r="C80" s="401"/>
      <c r="D80" s="402"/>
    </row>
    <row r="81" customFormat="false" ht="12" hidden="false" customHeight="true" outlineLevel="0" collapsed="false">
      <c r="A81" s="337" t="s">
        <v>156</v>
      </c>
      <c r="B81" s="338" t="s">
        <v>157</v>
      </c>
      <c r="C81" s="403"/>
      <c r="D81" s="407"/>
      <c r="E81" s="0"/>
      <c r="F81" s="0"/>
      <c r="G81" s="0"/>
      <c r="H81" s="0"/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12" hidden="false" customHeight="true" outlineLevel="0" collapsed="false">
      <c r="A82" s="344" t="s">
        <v>158</v>
      </c>
      <c r="B82" s="340" t="s">
        <v>159</v>
      </c>
      <c r="C82" s="397" t="n">
        <f aca="false">SUM(C83:C86)</f>
        <v>0</v>
      </c>
      <c r="D82" s="398" t="n">
        <f aca="false">SUM(D83:D86)</f>
        <v>0</v>
      </c>
      <c r="E82" s="0"/>
      <c r="F82" s="0"/>
      <c r="G82" s="0"/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2" hidden="false" customHeight="true" outlineLevel="0" collapsed="false">
      <c r="A83" s="346" t="s">
        <v>160</v>
      </c>
      <c r="B83" s="330" t="s">
        <v>161</v>
      </c>
      <c r="C83" s="399"/>
      <c r="D83" s="400"/>
      <c r="E83" s="0"/>
      <c r="F83" s="0"/>
      <c r="G83" s="0"/>
      <c r="H83" s="0"/>
      <c r="I83" s="0"/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2" hidden="false" customHeight="true" outlineLevel="0" collapsed="false">
      <c r="A84" s="347" t="s">
        <v>162</v>
      </c>
      <c r="B84" s="334" t="s">
        <v>163</v>
      </c>
      <c r="C84" s="401"/>
      <c r="D84" s="402"/>
      <c r="E84" s="0"/>
      <c r="F84" s="0"/>
      <c r="G84" s="0"/>
      <c r="H84" s="0"/>
      <c r="I84" s="0"/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2" hidden="false" customHeight="true" outlineLevel="0" collapsed="false">
      <c r="A85" s="347" t="s">
        <v>164</v>
      </c>
      <c r="B85" s="334" t="s">
        <v>165</v>
      </c>
      <c r="C85" s="401"/>
      <c r="D85" s="402"/>
      <c r="E85" s="0"/>
      <c r="F85" s="0"/>
      <c r="G85" s="0"/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s="332" customFormat="true" ht="12" hidden="false" customHeight="true" outlineLevel="0" collapsed="false">
      <c r="A86" s="348" t="s">
        <v>166</v>
      </c>
      <c r="B86" s="338" t="s">
        <v>167</v>
      </c>
      <c r="C86" s="403"/>
      <c r="D86" s="404"/>
    </row>
    <row r="87" customFormat="false" ht="12" hidden="false" customHeight="true" outlineLevel="0" collapsed="false">
      <c r="A87" s="344" t="s">
        <v>168</v>
      </c>
      <c r="B87" s="340" t="s">
        <v>169</v>
      </c>
      <c r="C87" s="410"/>
      <c r="D87" s="411"/>
      <c r="E87" s="0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2" hidden="false" customHeight="true" outlineLevel="0" collapsed="false">
      <c r="A88" s="344" t="s">
        <v>436</v>
      </c>
      <c r="B88" s="340" t="s">
        <v>171</v>
      </c>
      <c r="C88" s="410"/>
      <c r="D88" s="411"/>
      <c r="E88" s="0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2" hidden="false" customHeight="true" outlineLevel="0" collapsed="false">
      <c r="A89" s="344" t="s">
        <v>437</v>
      </c>
      <c r="B89" s="349" t="s">
        <v>173</v>
      </c>
      <c r="C89" s="397" t="n">
        <f aca="false">+C66+C70+C75+C78+C82+C88+C87</f>
        <v>58203908</v>
      </c>
      <c r="D89" s="398" t="n">
        <f aca="false">+D66+D70+D75+D78+D82+D88+D87</f>
        <v>62067000</v>
      </c>
      <c r="E89" s="0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2" hidden="false" customHeight="true" outlineLevel="0" collapsed="false">
      <c r="A90" s="350" t="s">
        <v>438</v>
      </c>
      <c r="B90" s="351" t="s">
        <v>439</v>
      </c>
      <c r="C90" s="397" t="n">
        <f aca="false">+C65+C89</f>
        <v>355073518</v>
      </c>
      <c r="D90" s="398" t="n">
        <f aca="false">+D65+D89</f>
        <v>620245116</v>
      </c>
      <c r="E90" s="0"/>
      <c r="F90" s="0"/>
      <c r="G90" s="0"/>
      <c r="H90" s="0"/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12" hidden="false" customHeight="true" outlineLevel="0" collapsed="false">
      <c r="A91" s="352"/>
      <c r="B91" s="353"/>
      <c r="C91" s="354"/>
      <c r="D91" s="354"/>
      <c r="E91" s="0"/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s="336" customFormat="true" ht="15" hidden="false" customHeight="true" outlineLevel="0" collapsed="false">
      <c r="A92" s="355"/>
      <c r="B92" s="356"/>
      <c r="C92" s="357"/>
      <c r="D92" s="358"/>
    </row>
    <row r="93" s="326" customFormat="true" ht="16.5" hidden="false" customHeight="true" outlineLevel="0" collapsed="false">
      <c r="A93" s="327" t="s">
        <v>272</v>
      </c>
      <c r="B93" s="327"/>
      <c r="C93" s="327"/>
      <c r="D93" s="327"/>
    </row>
    <row r="94" s="361" customFormat="true" ht="12" hidden="false" customHeight="true" outlineLevel="0" collapsed="false">
      <c r="A94" s="359" t="s">
        <v>10</v>
      </c>
      <c r="B94" s="360" t="s">
        <v>440</v>
      </c>
      <c r="C94" s="397" t="n">
        <f aca="false">SUM(C95+C96+C97+C98+C99+C112)</f>
        <v>99126051</v>
      </c>
      <c r="D94" s="398" t="n">
        <f aca="false">SUM(D95+D96+D97+D98+D99)</f>
        <v>184720990</v>
      </c>
    </row>
    <row r="95" customFormat="false" ht="12" hidden="false" customHeight="true" outlineLevel="0" collapsed="false">
      <c r="A95" s="362" t="s">
        <v>12</v>
      </c>
      <c r="B95" s="363" t="s">
        <v>180</v>
      </c>
      <c r="C95" s="399" t="n">
        <v>33986336</v>
      </c>
      <c r="D95" s="400" t="n">
        <v>69073892</v>
      </c>
      <c r="E95" s="0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2" hidden="false" customHeight="true" outlineLevel="0" collapsed="false">
      <c r="A96" s="333" t="s">
        <v>14</v>
      </c>
      <c r="B96" s="364" t="s">
        <v>181</v>
      </c>
      <c r="C96" s="401" t="n">
        <v>6878320</v>
      </c>
      <c r="D96" s="402" t="n">
        <v>17021992</v>
      </c>
      <c r="E96" s="0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" hidden="false" customHeight="true" outlineLevel="0" collapsed="false">
      <c r="A97" s="333" t="s">
        <v>16</v>
      </c>
      <c r="B97" s="364" t="s">
        <v>182</v>
      </c>
      <c r="C97" s="401" t="n">
        <v>38491835</v>
      </c>
      <c r="D97" s="402" t="n">
        <v>61928172</v>
      </c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" hidden="false" customHeight="true" outlineLevel="0" collapsed="false">
      <c r="A98" s="333" t="s">
        <v>18</v>
      </c>
      <c r="B98" s="365" t="s">
        <v>183</v>
      </c>
      <c r="C98" s="401" t="n">
        <v>17959560</v>
      </c>
      <c r="D98" s="402" t="n">
        <v>20931682</v>
      </c>
      <c r="E98" s="0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" hidden="false" customHeight="true" outlineLevel="0" collapsed="false">
      <c r="A99" s="333" t="s">
        <v>184</v>
      </c>
      <c r="B99" s="60" t="s">
        <v>185</v>
      </c>
      <c r="C99" s="401" t="n">
        <f aca="false">SUM(C100+C106+C111)</f>
        <v>1810000</v>
      </c>
      <c r="D99" s="412" t="n">
        <f aca="false">SUM(D100+D106+D108+D111)</f>
        <v>15765252</v>
      </c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" hidden="false" customHeight="true" outlineLevel="0" collapsed="false">
      <c r="A100" s="333" t="s">
        <v>22</v>
      </c>
      <c r="B100" s="364" t="s">
        <v>441</v>
      </c>
      <c r="C100" s="401" t="n">
        <v>0</v>
      </c>
      <c r="D100" s="402" t="n">
        <v>9924339</v>
      </c>
      <c r="E100" s="0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" hidden="false" customHeight="true" outlineLevel="0" collapsed="false">
      <c r="A101" s="333" t="s">
        <v>187</v>
      </c>
      <c r="B101" s="366" t="s">
        <v>188</v>
      </c>
      <c r="C101" s="401"/>
      <c r="D101" s="402"/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" hidden="false" customHeight="true" outlineLevel="0" collapsed="false">
      <c r="A102" s="333" t="s">
        <v>189</v>
      </c>
      <c r="B102" s="366" t="s">
        <v>190</v>
      </c>
      <c r="C102" s="401" t="n">
        <v>0</v>
      </c>
      <c r="D102" s="402" t="n">
        <v>9924339</v>
      </c>
      <c r="E102" s="0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" hidden="false" customHeight="true" outlineLevel="0" collapsed="false">
      <c r="A103" s="333" t="s">
        <v>191</v>
      </c>
      <c r="B103" s="366" t="s">
        <v>192</v>
      </c>
      <c r="C103" s="401"/>
      <c r="D103" s="402"/>
      <c r="E103" s="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" hidden="false" customHeight="true" outlineLevel="0" collapsed="false">
      <c r="A104" s="333" t="s">
        <v>193</v>
      </c>
      <c r="B104" s="367" t="s">
        <v>194</v>
      </c>
      <c r="C104" s="401"/>
      <c r="D104" s="402"/>
      <c r="E104" s="0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21.75" hidden="false" customHeight="true" outlineLevel="0" collapsed="false">
      <c r="A105" s="333" t="s">
        <v>195</v>
      </c>
      <c r="B105" s="367" t="s">
        <v>196</v>
      </c>
      <c r="C105" s="401"/>
      <c r="D105" s="402"/>
      <c r="E105" s="0"/>
      <c r="F105" s="0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" hidden="false" customHeight="true" outlineLevel="0" collapsed="false">
      <c r="A106" s="333" t="s">
        <v>197</v>
      </c>
      <c r="B106" s="366" t="s">
        <v>198</v>
      </c>
      <c r="C106" s="401" t="n">
        <v>1410000</v>
      </c>
      <c r="D106" s="402" t="n">
        <v>1514167</v>
      </c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" hidden="false" customHeight="true" outlineLevel="0" collapsed="false">
      <c r="A107" s="333" t="s">
        <v>199</v>
      </c>
      <c r="B107" s="366" t="s">
        <v>200</v>
      </c>
      <c r="C107" s="401"/>
      <c r="D107" s="402"/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" hidden="false" customHeight="true" outlineLevel="0" collapsed="false">
      <c r="A108" s="333" t="s">
        <v>201</v>
      </c>
      <c r="B108" s="367" t="s">
        <v>202</v>
      </c>
      <c r="C108" s="401" t="n">
        <v>0</v>
      </c>
      <c r="D108" s="402" t="n">
        <v>3926746</v>
      </c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" hidden="false" customHeight="true" outlineLevel="0" collapsed="false">
      <c r="A109" s="368" t="s">
        <v>203</v>
      </c>
      <c r="B109" s="369" t="s">
        <v>204</v>
      </c>
      <c r="C109" s="401"/>
      <c r="D109" s="402"/>
      <c r="E109" s="0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" hidden="false" customHeight="true" outlineLevel="0" collapsed="false">
      <c r="A110" s="333" t="s">
        <v>205</v>
      </c>
      <c r="B110" s="369" t="s">
        <v>206</v>
      </c>
      <c r="C110" s="401"/>
      <c r="D110" s="402"/>
      <c r="E110" s="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" hidden="false" customHeight="true" outlineLevel="0" collapsed="false">
      <c r="A111" s="333" t="s">
        <v>207</v>
      </c>
      <c r="B111" s="367" t="s">
        <v>208</v>
      </c>
      <c r="C111" s="401" t="n">
        <v>400000</v>
      </c>
      <c r="D111" s="402" t="n">
        <v>400000</v>
      </c>
      <c r="E111" s="0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" hidden="false" customHeight="true" outlineLevel="0" collapsed="false">
      <c r="A112" s="333" t="s">
        <v>209</v>
      </c>
      <c r="B112" s="365" t="s">
        <v>210</v>
      </c>
      <c r="C112" s="401"/>
      <c r="D112" s="402"/>
      <c r="E112" s="0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" hidden="false" customHeight="true" outlineLevel="0" collapsed="false">
      <c r="A113" s="337" t="s">
        <v>211</v>
      </c>
      <c r="B113" s="364" t="s">
        <v>442</v>
      </c>
      <c r="C113" s="401"/>
      <c r="D113" s="402"/>
      <c r="E113" s="0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" hidden="false" customHeight="true" outlineLevel="0" collapsed="false">
      <c r="A114" s="370" t="s">
        <v>213</v>
      </c>
      <c r="B114" s="371" t="s">
        <v>443</v>
      </c>
      <c r="C114" s="403"/>
      <c r="D114" s="407"/>
      <c r="E114" s="0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" hidden="false" customHeight="true" outlineLevel="0" collapsed="false">
      <c r="A115" s="52" t="s">
        <v>24</v>
      </c>
      <c r="B115" s="372" t="s">
        <v>215</v>
      </c>
      <c r="C115" s="397" t="n">
        <f aca="false">+C116+C118+C120</f>
        <v>135861006</v>
      </c>
      <c r="D115" s="398" t="n">
        <f aca="false">+D116+D118+D120</f>
        <v>305961526</v>
      </c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" hidden="false" customHeight="true" outlineLevel="0" collapsed="false">
      <c r="A116" s="329" t="s">
        <v>26</v>
      </c>
      <c r="B116" s="364" t="s">
        <v>216</v>
      </c>
      <c r="C116" s="399" t="n">
        <v>0</v>
      </c>
      <c r="D116" s="400" t="n">
        <v>168343213</v>
      </c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" hidden="false" customHeight="true" outlineLevel="0" collapsed="false">
      <c r="A117" s="329" t="s">
        <v>28</v>
      </c>
      <c r="B117" s="373" t="s">
        <v>217</v>
      </c>
      <c r="C117" s="401"/>
      <c r="D117" s="402"/>
      <c r="E117" s="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" hidden="false" customHeight="true" outlineLevel="0" collapsed="false">
      <c r="A118" s="329" t="s">
        <v>30</v>
      </c>
      <c r="B118" s="373" t="s">
        <v>218</v>
      </c>
      <c r="C118" s="401" t="n">
        <v>135861006</v>
      </c>
      <c r="D118" s="402" t="n">
        <v>136356906</v>
      </c>
      <c r="E118" s="0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" hidden="false" customHeight="true" outlineLevel="0" collapsed="false">
      <c r="A119" s="329" t="s">
        <v>32</v>
      </c>
      <c r="B119" s="373" t="s">
        <v>219</v>
      </c>
      <c r="C119" s="401"/>
      <c r="D119" s="402"/>
      <c r="E119" s="0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" hidden="false" customHeight="true" outlineLevel="0" collapsed="false">
      <c r="A120" s="329" t="s">
        <v>34</v>
      </c>
      <c r="B120" s="374" t="s">
        <v>220</v>
      </c>
      <c r="C120" s="401" t="n">
        <v>0</v>
      </c>
      <c r="D120" s="402" t="n">
        <v>1261407</v>
      </c>
      <c r="E120" s="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" hidden="false" customHeight="true" outlineLevel="0" collapsed="false">
      <c r="A121" s="329" t="s">
        <v>36</v>
      </c>
      <c r="B121" s="375" t="s">
        <v>221</v>
      </c>
      <c r="C121" s="401"/>
      <c r="D121" s="402"/>
      <c r="E121" s="0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2" hidden="false" customHeight="true" outlineLevel="0" collapsed="false">
      <c r="A122" s="329" t="s">
        <v>222</v>
      </c>
      <c r="B122" s="376" t="s">
        <v>223</v>
      </c>
      <c r="C122" s="401"/>
      <c r="D122" s="402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24" hidden="false" customHeight="true" outlineLevel="0" collapsed="false">
      <c r="A123" s="329" t="s">
        <v>224</v>
      </c>
      <c r="B123" s="367" t="s">
        <v>196</v>
      </c>
      <c r="C123" s="401"/>
      <c r="D123" s="402"/>
      <c r="E123" s="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" hidden="false" customHeight="true" outlineLevel="0" collapsed="false">
      <c r="A124" s="329" t="s">
        <v>225</v>
      </c>
      <c r="B124" s="367" t="s">
        <v>226</v>
      </c>
      <c r="C124" s="401"/>
      <c r="D124" s="402"/>
      <c r="E124" s="0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" hidden="false" customHeight="true" outlineLevel="0" collapsed="false">
      <c r="A125" s="329" t="s">
        <v>227</v>
      </c>
      <c r="B125" s="367" t="s">
        <v>228</v>
      </c>
      <c r="C125" s="401"/>
      <c r="D125" s="402"/>
      <c r="E125" s="0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" hidden="false" customHeight="true" outlineLevel="0" collapsed="false">
      <c r="A126" s="329" t="s">
        <v>229</v>
      </c>
      <c r="B126" s="367" t="s">
        <v>202</v>
      </c>
      <c r="C126" s="401"/>
      <c r="D126" s="402"/>
      <c r="E126" s="0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2" hidden="false" customHeight="true" outlineLevel="0" collapsed="false">
      <c r="A127" s="329" t="s">
        <v>230</v>
      </c>
      <c r="B127" s="367" t="s">
        <v>231</v>
      </c>
      <c r="C127" s="401"/>
      <c r="D127" s="402"/>
      <c r="E127" s="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" hidden="false" customHeight="true" outlineLevel="0" collapsed="false">
      <c r="A128" s="368" t="s">
        <v>232</v>
      </c>
      <c r="B128" s="367" t="s">
        <v>233</v>
      </c>
      <c r="C128" s="403"/>
      <c r="D128" s="407"/>
      <c r="E128" s="0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" hidden="false" customHeight="true" outlineLevel="0" collapsed="false">
      <c r="A129" s="52" t="s">
        <v>38</v>
      </c>
      <c r="B129" s="328" t="s">
        <v>234</v>
      </c>
      <c r="C129" s="397" t="n">
        <f aca="false">+C94+C115</f>
        <v>234987057</v>
      </c>
      <c r="D129" s="398" t="n">
        <f aca="false">+D94+D115</f>
        <v>490682516</v>
      </c>
      <c r="E129" s="0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2" hidden="false" customHeight="true" outlineLevel="0" collapsed="false">
      <c r="A130" s="52" t="s">
        <v>235</v>
      </c>
      <c r="B130" s="328" t="s">
        <v>236</v>
      </c>
      <c r="C130" s="397" t="n">
        <f aca="false">+C131+C132+C133</f>
        <v>0</v>
      </c>
      <c r="D130" s="398" t="n">
        <f aca="false">+D131+D132+D133</f>
        <v>0</v>
      </c>
      <c r="E130" s="0"/>
      <c r="F130" s="0"/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s="361" customFormat="true" ht="12" hidden="false" customHeight="true" outlineLevel="0" collapsed="false">
      <c r="A131" s="329" t="s">
        <v>54</v>
      </c>
      <c r="B131" s="377" t="s">
        <v>444</v>
      </c>
      <c r="C131" s="399"/>
      <c r="D131" s="405"/>
    </row>
    <row r="132" customFormat="false" ht="12" hidden="false" customHeight="true" outlineLevel="0" collapsed="false">
      <c r="A132" s="329" t="s">
        <v>62</v>
      </c>
      <c r="B132" s="377" t="s">
        <v>238</v>
      </c>
      <c r="C132" s="401"/>
      <c r="D132" s="402"/>
      <c r="E132" s="0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" hidden="false" customHeight="true" outlineLevel="0" collapsed="false">
      <c r="A133" s="368" t="s">
        <v>64</v>
      </c>
      <c r="B133" s="378" t="s">
        <v>445</v>
      </c>
      <c r="C133" s="403"/>
      <c r="D133" s="407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2" hidden="false" customHeight="true" outlineLevel="0" collapsed="false">
      <c r="A134" s="52" t="s">
        <v>68</v>
      </c>
      <c r="B134" s="328" t="s">
        <v>240</v>
      </c>
      <c r="C134" s="397" t="n">
        <f aca="false">+C135+C136+C137+C138+C139+C140</f>
        <v>0</v>
      </c>
      <c r="D134" s="398" t="n">
        <f aca="false">+D135+D136+D137+D138+D139+D140</f>
        <v>0</v>
      </c>
      <c r="E134" s="0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" hidden="false" customHeight="true" outlineLevel="0" collapsed="false">
      <c r="A135" s="329" t="s">
        <v>70</v>
      </c>
      <c r="B135" s="377" t="s">
        <v>241</v>
      </c>
      <c r="C135" s="399"/>
      <c r="D135" s="400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" hidden="false" customHeight="true" outlineLevel="0" collapsed="false">
      <c r="A136" s="329" t="s">
        <v>72</v>
      </c>
      <c r="B136" s="377" t="s">
        <v>242</v>
      </c>
      <c r="C136" s="401"/>
      <c r="D136" s="402"/>
      <c r="E136" s="0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" hidden="false" customHeight="true" outlineLevel="0" collapsed="false">
      <c r="A137" s="329" t="s">
        <v>74</v>
      </c>
      <c r="B137" s="377" t="s">
        <v>243</v>
      </c>
      <c r="C137" s="401"/>
      <c r="D137" s="402"/>
      <c r="E137" s="0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" hidden="false" customHeight="true" outlineLevel="0" collapsed="false">
      <c r="A138" s="329" t="s">
        <v>76</v>
      </c>
      <c r="B138" s="377" t="s">
        <v>446</v>
      </c>
      <c r="C138" s="401"/>
      <c r="D138" s="402"/>
      <c r="E138" s="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2" hidden="false" customHeight="true" outlineLevel="0" collapsed="false">
      <c r="A139" s="329" t="s">
        <v>78</v>
      </c>
      <c r="B139" s="377" t="s">
        <v>245</v>
      </c>
      <c r="C139" s="401"/>
      <c r="D139" s="402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s="361" customFormat="true" ht="12" hidden="false" customHeight="true" outlineLevel="0" collapsed="false">
      <c r="A140" s="368" t="s">
        <v>80</v>
      </c>
      <c r="B140" s="378" t="s">
        <v>246</v>
      </c>
      <c r="C140" s="403"/>
      <c r="D140" s="404"/>
    </row>
    <row r="141" customFormat="false" ht="12" hidden="false" customHeight="true" outlineLevel="0" collapsed="false">
      <c r="A141" s="52" t="s">
        <v>92</v>
      </c>
      <c r="B141" s="328" t="s">
        <v>447</v>
      </c>
      <c r="C141" s="397" t="n">
        <f aca="false">+C142+C143+C145+C146+C144</f>
        <v>120086461</v>
      </c>
      <c r="D141" s="398" t="n">
        <f aca="false">+D142+D143+D145+D146+D144</f>
        <v>129562600</v>
      </c>
      <c r="E141" s="0"/>
      <c r="F141" s="0"/>
      <c r="G141" s="0"/>
      <c r="H141" s="0"/>
      <c r="I141" s="0"/>
      <c r="J141" s="0"/>
      <c r="K141" s="379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.75" hidden="false" customHeight="false" outlineLevel="0" collapsed="false">
      <c r="A142" s="329" t="s">
        <v>94</v>
      </c>
      <c r="B142" s="377" t="s">
        <v>248</v>
      </c>
      <c r="C142" s="399"/>
      <c r="D142" s="400"/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2" hidden="false" customHeight="true" outlineLevel="0" collapsed="false">
      <c r="A143" s="329" t="s">
        <v>96</v>
      </c>
      <c r="B143" s="377" t="s">
        <v>249</v>
      </c>
      <c r="C143" s="401" t="n">
        <v>0</v>
      </c>
      <c r="D143" s="402" t="n">
        <v>5655965</v>
      </c>
      <c r="E143" s="0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2" hidden="false" customHeight="true" outlineLevel="0" collapsed="false">
      <c r="A144" s="329" t="s">
        <v>98</v>
      </c>
      <c r="B144" s="377" t="s">
        <v>448</v>
      </c>
      <c r="C144" s="401" t="n">
        <v>120086461</v>
      </c>
      <c r="D144" s="402" t="n">
        <v>123906635</v>
      </c>
      <c r="E144" s="0"/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s="361" customFormat="true" ht="12" hidden="false" customHeight="true" outlineLevel="0" collapsed="false">
      <c r="A145" s="329" t="s">
        <v>100</v>
      </c>
      <c r="B145" s="377" t="s">
        <v>309</v>
      </c>
      <c r="C145" s="401"/>
      <c r="D145" s="406"/>
    </row>
    <row r="146" customFormat="false" ht="12" hidden="false" customHeight="true" outlineLevel="0" collapsed="false">
      <c r="A146" s="368" t="s">
        <v>102</v>
      </c>
      <c r="B146" s="378" t="s">
        <v>350</v>
      </c>
      <c r="C146" s="403"/>
      <c r="D146" s="404"/>
    </row>
    <row r="147" customFormat="false" ht="12" hidden="false" customHeight="true" outlineLevel="0" collapsed="false">
      <c r="A147" s="52" t="s">
        <v>252</v>
      </c>
      <c r="B147" s="328" t="s">
        <v>253</v>
      </c>
      <c r="C147" s="413" t="n">
        <f aca="false">+C148+C149+C150+C151+C152</f>
        <v>0</v>
      </c>
      <c r="D147" s="414" t="n">
        <f aca="false">+D148+D149+D150+D151+D152</f>
        <v>0</v>
      </c>
    </row>
    <row r="148" customFormat="false" ht="12" hidden="false" customHeight="true" outlineLevel="0" collapsed="false">
      <c r="A148" s="329" t="s">
        <v>106</v>
      </c>
      <c r="B148" s="377" t="s">
        <v>254</v>
      </c>
      <c r="C148" s="399"/>
      <c r="D148" s="405"/>
    </row>
    <row r="149" customFormat="false" ht="12" hidden="false" customHeight="true" outlineLevel="0" collapsed="false">
      <c r="A149" s="329" t="s">
        <v>108</v>
      </c>
      <c r="B149" s="377" t="s">
        <v>255</v>
      </c>
      <c r="C149" s="401"/>
      <c r="D149" s="406"/>
    </row>
    <row r="150" customFormat="false" ht="12" hidden="false" customHeight="true" outlineLevel="0" collapsed="false">
      <c r="A150" s="329" t="s">
        <v>110</v>
      </c>
      <c r="B150" s="377" t="s">
        <v>256</v>
      </c>
      <c r="C150" s="401"/>
      <c r="D150" s="406"/>
    </row>
    <row r="151" customFormat="false" ht="12" hidden="false" customHeight="true" outlineLevel="0" collapsed="false">
      <c r="A151" s="329" t="s">
        <v>112</v>
      </c>
      <c r="B151" s="377" t="s">
        <v>449</v>
      </c>
      <c r="C151" s="401"/>
      <c r="D151" s="406"/>
    </row>
    <row r="152" customFormat="false" ht="12.75" hidden="false" customHeight="true" outlineLevel="0" collapsed="false">
      <c r="A152" s="368" t="s">
        <v>258</v>
      </c>
      <c r="B152" s="378" t="s">
        <v>259</v>
      </c>
      <c r="C152" s="403"/>
      <c r="D152" s="407"/>
    </row>
    <row r="153" customFormat="false" ht="12.75" hidden="false" customHeight="true" outlineLevel="0" collapsed="false">
      <c r="A153" s="380" t="s">
        <v>114</v>
      </c>
      <c r="B153" s="328" t="s">
        <v>260</v>
      </c>
      <c r="C153" s="413"/>
      <c r="D153" s="414"/>
    </row>
    <row r="154" customFormat="false" ht="12.75" hidden="false" customHeight="true" outlineLevel="0" collapsed="false">
      <c r="A154" s="380" t="s">
        <v>261</v>
      </c>
      <c r="B154" s="328" t="s">
        <v>262</v>
      </c>
      <c r="C154" s="413"/>
      <c r="D154" s="415"/>
    </row>
    <row r="155" customFormat="false" ht="12" hidden="false" customHeight="true" outlineLevel="0" collapsed="false">
      <c r="A155" s="52" t="s">
        <v>263</v>
      </c>
      <c r="B155" s="328" t="s">
        <v>264</v>
      </c>
      <c r="C155" s="413" t="n">
        <f aca="false">+C130+C134+C141+C147+C153+C154</f>
        <v>120086461</v>
      </c>
      <c r="D155" s="414" t="n">
        <f aca="false">+D130+D134+D141+D147+D153+D154</f>
        <v>129562600</v>
      </c>
    </row>
    <row r="156" customFormat="false" ht="15" hidden="false" customHeight="true" outlineLevel="0" collapsed="false">
      <c r="A156" s="382" t="s">
        <v>265</v>
      </c>
      <c r="B156" s="383" t="s">
        <v>266</v>
      </c>
      <c r="C156" s="413" t="n">
        <f aca="false">+C129+C155</f>
        <v>355073518</v>
      </c>
      <c r="D156" s="414" t="n">
        <f aca="false">+D129+D155</f>
        <v>620245116</v>
      </c>
    </row>
    <row r="157" customFormat="false" ht="15" hidden="false" customHeight="true" outlineLevel="0" collapsed="false">
      <c r="A157" s="384"/>
      <c r="B157" s="385"/>
      <c r="C157" s="386"/>
      <c r="D157" s="386"/>
    </row>
    <row r="158" customFormat="false" ht="13.5" hidden="false" customHeight="false" outlineLevel="0" collapsed="false">
      <c r="A158" s="387"/>
      <c r="B158" s="388"/>
      <c r="C158" s="389"/>
      <c r="D158" s="390"/>
    </row>
    <row r="159" customFormat="false" ht="15" hidden="false" customHeight="true" outlineLevel="0" collapsed="false">
      <c r="A159" s="391" t="s">
        <v>450</v>
      </c>
      <c r="B159" s="392"/>
      <c r="C159" s="393" t="n">
        <v>11</v>
      </c>
      <c r="D159" s="394" t="n">
        <v>11</v>
      </c>
    </row>
    <row r="160" customFormat="false" ht="14.25" hidden="false" customHeight="true" outlineLevel="0" collapsed="false">
      <c r="A160" s="391" t="s">
        <v>451</v>
      </c>
      <c r="B160" s="392"/>
      <c r="C160" s="395"/>
      <c r="D160" s="396" t="n">
        <v>89</v>
      </c>
    </row>
  </sheetData>
  <mergeCells count="7">
    <mergeCell ref="A1:D1"/>
    <mergeCell ref="C2:D2"/>
    <mergeCell ref="C3:D3"/>
    <mergeCell ref="A4:D4"/>
    <mergeCell ref="C6:D6"/>
    <mergeCell ref="A7:D7"/>
    <mergeCell ref="A93:D93"/>
  </mergeCells>
  <printOptions headings="false" gridLines="false" gridLinesSet="true" horizontalCentered="true" verticalCentered="false"/>
  <pageMargins left="0.7875" right="0.7875" top="0.984027777777778" bottom="0.984027777777778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rowBreaks count="1" manualBreakCount="1">
    <brk id="91" man="true" max="16383" min="0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160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85" workbookViewId="0">
      <selection pane="topLeft" activeCell="I15" activeCellId="0" sqref="I15"/>
    </sheetView>
  </sheetViews>
  <sheetFormatPr defaultRowHeight="12.75"/>
  <cols>
    <col collapsed="false" hidden="false" max="1" min="1" style="304" width="19.5056818181818"/>
    <col collapsed="false" hidden="false" max="2" min="2" style="305" width="65.3352272727273"/>
    <col collapsed="false" hidden="false" max="3" min="3" style="306" width="14.8352272727273"/>
    <col collapsed="false" hidden="false" max="4" min="4" style="307" width="14.8352272727273"/>
    <col collapsed="false" hidden="false" max="1025" min="5" style="307" width="9.32954545454546"/>
  </cols>
  <sheetData>
    <row r="1" s="309" customFormat="true" ht="16.5" hidden="false" customHeight="true" outlineLevel="0" collapsed="false">
      <c r="A1" s="308" t="s">
        <v>454</v>
      </c>
      <c r="B1" s="308"/>
      <c r="C1" s="308"/>
      <c r="D1" s="308"/>
    </row>
    <row r="2" s="313" customFormat="true" ht="28.5" hidden="false" customHeight="true" outlineLevel="0" collapsed="false">
      <c r="A2" s="310" t="s">
        <v>423</v>
      </c>
      <c r="B2" s="311" t="s">
        <v>424</v>
      </c>
      <c r="C2" s="312" t="s">
        <v>425</v>
      </c>
      <c r="D2" s="312"/>
    </row>
    <row r="3" customFormat="false" ht="24.75" hidden="false" customHeight="false" outlineLevel="0" collapsed="false">
      <c r="A3" s="314" t="s">
        <v>426</v>
      </c>
      <c r="B3" s="315" t="s">
        <v>455</v>
      </c>
      <c r="C3" s="316" t="s">
        <v>425</v>
      </c>
      <c r="D3" s="316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318" customFormat="true" ht="15.95" hidden="false" customHeight="true" outlineLevel="0" collapsed="false">
      <c r="A4" s="317" t="s">
        <v>2</v>
      </c>
      <c r="B4" s="317"/>
      <c r="C4" s="317"/>
      <c r="D4" s="317"/>
    </row>
    <row r="5" customFormat="false" ht="13.5" hidden="false" customHeight="false" outlineLevel="0" collapsed="false">
      <c r="A5" s="319" t="s">
        <v>428</v>
      </c>
      <c r="B5" s="320" t="s">
        <v>429</v>
      </c>
      <c r="C5" s="321" t="s">
        <v>430</v>
      </c>
      <c r="D5" s="322" t="s">
        <v>431</v>
      </c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s="326" customFormat="true" ht="12.95" hidden="false" customHeight="true" outlineLevel="0" collapsed="false">
      <c r="A6" s="323" t="s">
        <v>7</v>
      </c>
      <c r="B6" s="324" t="s">
        <v>8</v>
      </c>
      <c r="C6" s="325" t="s">
        <v>9</v>
      </c>
      <c r="D6" s="325"/>
    </row>
    <row r="7" customFormat="false" ht="15.95" hidden="false" customHeight="true" outlineLevel="0" collapsed="false">
      <c r="A7" s="327" t="s">
        <v>271</v>
      </c>
      <c r="B7" s="327"/>
      <c r="C7" s="327"/>
      <c r="D7" s="327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" hidden="false" customHeight="true" outlineLevel="0" collapsed="false">
      <c r="A8" s="52" t="s">
        <v>10</v>
      </c>
      <c r="B8" s="328" t="s">
        <v>11</v>
      </c>
      <c r="C8" s="397"/>
      <c r="D8" s="398"/>
      <c r="E8" s="0"/>
      <c r="F8" s="0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332" customFormat="true" ht="12" hidden="false" customHeight="true" outlineLevel="0" collapsed="false">
      <c r="A9" s="329" t="s">
        <v>12</v>
      </c>
      <c r="B9" s="330" t="s">
        <v>13</v>
      </c>
      <c r="C9" s="416" t="s">
        <v>267</v>
      </c>
      <c r="D9" s="416"/>
    </row>
    <row r="10" s="336" customFormat="true" ht="12" hidden="false" customHeight="true" outlineLevel="0" collapsed="false">
      <c r="A10" s="333" t="s">
        <v>14</v>
      </c>
      <c r="B10" s="334" t="s">
        <v>15</v>
      </c>
      <c r="C10" s="416"/>
      <c r="D10" s="416"/>
    </row>
    <row r="11" s="336" customFormat="true" ht="12" hidden="false" customHeight="true" outlineLevel="0" collapsed="false">
      <c r="A11" s="333" t="s">
        <v>16</v>
      </c>
      <c r="B11" s="334" t="s">
        <v>17</v>
      </c>
      <c r="C11" s="416"/>
      <c r="D11" s="416"/>
    </row>
    <row r="12" s="336" customFormat="true" ht="12" hidden="false" customHeight="true" outlineLevel="0" collapsed="false">
      <c r="A12" s="333" t="s">
        <v>18</v>
      </c>
      <c r="B12" s="334" t="s">
        <v>19</v>
      </c>
      <c r="C12" s="416"/>
      <c r="D12" s="416"/>
    </row>
    <row r="13" s="336" customFormat="true" ht="12" hidden="false" customHeight="true" outlineLevel="0" collapsed="false">
      <c r="A13" s="333" t="s">
        <v>20</v>
      </c>
      <c r="B13" s="334" t="s">
        <v>432</v>
      </c>
      <c r="C13" s="416"/>
      <c r="D13" s="416"/>
    </row>
    <row r="14" s="332" customFormat="true" ht="12" hidden="false" customHeight="true" outlineLevel="0" collapsed="false">
      <c r="A14" s="337" t="s">
        <v>22</v>
      </c>
      <c r="B14" s="338" t="s">
        <v>23</v>
      </c>
      <c r="C14" s="416"/>
      <c r="D14" s="416"/>
    </row>
    <row r="15" customFormat="false" ht="12" hidden="false" customHeight="true" outlineLevel="0" collapsed="false">
      <c r="A15" s="52" t="s">
        <v>24</v>
      </c>
      <c r="B15" s="340" t="s">
        <v>25</v>
      </c>
      <c r="C15" s="397"/>
      <c r="D15" s="398"/>
      <c r="E15" s="0"/>
      <c r="F15" s="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" hidden="false" customHeight="true" outlineLevel="0" collapsed="false">
      <c r="A16" s="329" t="s">
        <v>26</v>
      </c>
      <c r="B16" s="330" t="s">
        <v>27</v>
      </c>
      <c r="C16" s="399"/>
      <c r="D16" s="405"/>
      <c r="E16" s="0"/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" hidden="false" customHeight="true" outlineLevel="0" collapsed="false">
      <c r="A17" s="333" t="s">
        <v>28</v>
      </c>
      <c r="B17" s="334" t="s">
        <v>29</v>
      </c>
      <c r="C17" s="401"/>
      <c r="D17" s="406"/>
      <c r="E17" s="0"/>
      <c r="F17" s="0"/>
      <c r="G17" s="0"/>
      <c r="H17" s="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" hidden="false" customHeight="true" outlineLevel="0" collapsed="false">
      <c r="A18" s="333" t="s">
        <v>30</v>
      </c>
      <c r="B18" s="334" t="s">
        <v>31</v>
      </c>
      <c r="C18" s="401"/>
      <c r="D18" s="406"/>
      <c r="E18" s="0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" hidden="false" customHeight="true" outlineLevel="0" collapsed="false">
      <c r="A19" s="333" t="s">
        <v>32</v>
      </c>
      <c r="B19" s="334" t="s">
        <v>33</v>
      </c>
      <c r="C19" s="401"/>
      <c r="D19" s="406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2" hidden="false" customHeight="true" outlineLevel="0" collapsed="false">
      <c r="A20" s="333" t="s">
        <v>34</v>
      </c>
      <c r="B20" s="334" t="s">
        <v>35</v>
      </c>
      <c r="C20" s="401"/>
      <c r="D20" s="402"/>
      <c r="E20" s="0"/>
      <c r="F20" s="0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s="336" customFormat="true" ht="12" hidden="false" customHeight="true" outlineLevel="0" collapsed="false">
      <c r="A21" s="337" t="s">
        <v>36</v>
      </c>
      <c r="B21" s="338" t="s">
        <v>37</v>
      </c>
      <c r="C21" s="403"/>
      <c r="D21" s="407"/>
    </row>
    <row r="22" customFormat="false" ht="12" hidden="false" customHeight="true" outlineLevel="0" collapsed="false">
      <c r="A22" s="52" t="s">
        <v>38</v>
      </c>
      <c r="B22" s="328" t="s">
        <v>39</v>
      </c>
      <c r="C22" s="397"/>
      <c r="D22" s="398"/>
      <c r="E22" s="0"/>
      <c r="F22" s="0"/>
      <c r="G22" s="0"/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" hidden="false" customHeight="true" outlineLevel="0" collapsed="false">
      <c r="A23" s="329" t="s">
        <v>40</v>
      </c>
      <c r="B23" s="330" t="s">
        <v>41</v>
      </c>
      <c r="C23" s="399"/>
      <c r="D23" s="400"/>
      <c r="E23" s="0"/>
      <c r="F23" s="0"/>
      <c r="G23" s="0"/>
      <c r="H23" s="0"/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s="332" customFormat="true" ht="12" hidden="false" customHeight="true" outlineLevel="0" collapsed="false">
      <c r="A24" s="333" t="s">
        <v>42</v>
      </c>
      <c r="B24" s="334" t="s">
        <v>43</v>
      </c>
      <c r="C24" s="401"/>
      <c r="D24" s="406"/>
    </row>
    <row r="25" s="336" customFormat="true" ht="12" hidden="false" customHeight="true" outlineLevel="0" collapsed="false">
      <c r="A25" s="333" t="s">
        <v>44</v>
      </c>
      <c r="B25" s="334" t="s">
        <v>45</v>
      </c>
      <c r="C25" s="401"/>
      <c r="D25" s="402"/>
    </row>
    <row r="26" s="336" customFormat="true" ht="12" hidden="false" customHeight="true" outlineLevel="0" collapsed="false">
      <c r="A26" s="333" t="s">
        <v>46</v>
      </c>
      <c r="B26" s="334" t="s">
        <v>47</v>
      </c>
      <c r="C26" s="401"/>
      <c r="D26" s="402"/>
    </row>
    <row r="27" s="336" customFormat="true" ht="12" hidden="false" customHeight="true" outlineLevel="0" collapsed="false">
      <c r="A27" s="333" t="s">
        <v>48</v>
      </c>
      <c r="B27" s="334" t="s">
        <v>49</v>
      </c>
      <c r="C27" s="401"/>
      <c r="D27" s="402"/>
    </row>
    <row r="28" s="336" customFormat="true" ht="12" hidden="false" customHeight="true" outlineLevel="0" collapsed="false">
      <c r="A28" s="337" t="s">
        <v>50</v>
      </c>
      <c r="B28" s="338" t="s">
        <v>51</v>
      </c>
      <c r="C28" s="403"/>
      <c r="D28" s="407"/>
    </row>
    <row r="29" s="336" customFormat="true" ht="12" hidden="false" customHeight="true" outlineLevel="0" collapsed="false">
      <c r="A29" s="52" t="s">
        <v>52</v>
      </c>
      <c r="B29" s="328" t="s">
        <v>53</v>
      </c>
      <c r="C29" s="397"/>
      <c r="D29" s="398"/>
    </row>
    <row r="30" s="336" customFormat="true" ht="12" hidden="false" customHeight="true" outlineLevel="0" collapsed="false">
      <c r="A30" s="329" t="s">
        <v>54</v>
      </c>
      <c r="B30" s="330" t="s">
        <v>433</v>
      </c>
      <c r="C30" s="408"/>
      <c r="D30" s="409"/>
    </row>
    <row r="31" s="336" customFormat="true" ht="12" hidden="false" customHeight="true" outlineLevel="0" collapsed="false">
      <c r="A31" s="333" t="s">
        <v>56</v>
      </c>
      <c r="B31" s="334" t="s">
        <v>57</v>
      </c>
      <c r="C31" s="401"/>
      <c r="D31" s="402"/>
    </row>
    <row r="32" s="336" customFormat="true" ht="12" hidden="false" customHeight="true" outlineLevel="0" collapsed="false">
      <c r="A32" s="333" t="s">
        <v>58</v>
      </c>
      <c r="B32" s="334" t="s">
        <v>59</v>
      </c>
      <c r="C32" s="401"/>
      <c r="D32" s="402"/>
    </row>
    <row r="33" s="336" customFormat="true" ht="12" hidden="false" customHeight="true" outlineLevel="0" collapsed="false">
      <c r="A33" s="333" t="s">
        <v>60</v>
      </c>
      <c r="B33" s="334" t="s">
        <v>61</v>
      </c>
      <c r="C33" s="401"/>
      <c r="D33" s="402"/>
    </row>
    <row r="34" s="336" customFormat="true" ht="12" hidden="false" customHeight="true" outlineLevel="0" collapsed="false">
      <c r="A34" s="333" t="s">
        <v>62</v>
      </c>
      <c r="B34" s="334" t="s">
        <v>63</v>
      </c>
      <c r="C34" s="401"/>
      <c r="D34" s="402"/>
    </row>
    <row r="35" s="336" customFormat="true" ht="12" hidden="false" customHeight="true" outlineLevel="0" collapsed="false">
      <c r="A35" s="333" t="s">
        <v>64</v>
      </c>
      <c r="B35" s="334" t="s">
        <v>65</v>
      </c>
      <c r="C35" s="401"/>
      <c r="D35" s="402"/>
    </row>
    <row r="36" s="336" customFormat="true" ht="12" hidden="false" customHeight="true" outlineLevel="0" collapsed="false">
      <c r="A36" s="337" t="s">
        <v>66</v>
      </c>
      <c r="B36" s="338" t="s">
        <v>67</v>
      </c>
      <c r="C36" s="403"/>
      <c r="D36" s="407"/>
    </row>
    <row r="37" s="336" customFormat="true" ht="12" hidden="false" customHeight="true" outlineLevel="0" collapsed="false">
      <c r="A37" s="52" t="s">
        <v>68</v>
      </c>
      <c r="B37" s="328" t="s">
        <v>69</v>
      </c>
      <c r="C37" s="397"/>
      <c r="D37" s="398"/>
    </row>
    <row r="38" s="336" customFormat="true" ht="12" hidden="false" customHeight="true" outlineLevel="0" collapsed="false">
      <c r="A38" s="329" t="s">
        <v>70</v>
      </c>
      <c r="B38" s="330" t="s">
        <v>71</v>
      </c>
      <c r="C38" s="399"/>
      <c r="D38" s="400"/>
    </row>
    <row r="39" s="336" customFormat="true" ht="12" hidden="false" customHeight="true" outlineLevel="0" collapsed="false">
      <c r="A39" s="333" t="s">
        <v>72</v>
      </c>
      <c r="B39" s="334" t="s">
        <v>73</v>
      </c>
      <c r="C39" s="401"/>
      <c r="D39" s="402"/>
    </row>
    <row r="40" s="336" customFormat="true" ht="12" hidden="false" customHeight="true" outlineLevel="0" collapsed="false">
      <c r="A40" s="333" t="s">
        <v>74</v>
      </c>
      <c r="B40" s="334" t="s">
        <v>75</v>
      </c>
      <c r="C40" s="401"/>
      <c r="D40" s="402"/>
    </row>
    <row r="41" s="336" customFormat="true" ht="12" hidden="false" customHeight="true" outlineLevel="0" collapsed="false">
      <c r="A41" s="333" t="s">
        <v>76</v>
      </c>
      <c r="B41" s="334" t="s">
        <v>77</v>
      </c>
      <c r="C41" s="401"/>
      <c r="D41" s="402"/>
    </row>
    <row r="42" s="336" customFormat="true" ht="12" hidden="false" customHeight="true" outlineLevel="0" collapsed="false">
      <c r="A42" s="333" t="s">
        <v>78</v>
      </c>
      <c r="B42" s="334" t="s">
        <v>79</v>
      </c>
      <c r="C42" s="401"/>
      <c r="D42" s="402"/>
    </row>
    <row r="43" s="336" customFormat="true" ht="12" hidden="false" customHeight="true" outlineLevel="0" collapsed="false">
      <c r="A43" s="333" t="s">
        <v>80</v>
      </c>
      <c r="B43" s="334" t="s">
        <v>81</v>
      </c>
      <c r="C43" s="401"/>
      <c r="D43" s="402"/>
    </row>
    <row r="44" s="336" customFormat="true" ht="12" hidden="false" customHeight="true" outlineLevel="0" collapsed="false">
      <c r="A44" s="333" t="s">
        <v>82</v>
      </c>
      <c r="B44" s="334" t="s">
        <v>83</v>
      </c>
      <c r="C44" s="401"/>
      <c r="D44" s="402"/>
    </row>
    <row r="45" s="336" customFormat="true" ht="12" hidden="false" customHeight="true" outlineLevel="0" collapsed="false">
      <c r="A45" s="333" t="s">
        <v>84</v>
      </c>
      <c r="B45" s="334" t="s">
        <v>85</v>
      </c>
      <c r="C45" s="401"/>
      <c r="D45" s="402"/>
    </row>
    <row r="46" s="336" customFormat="true" ht="12" hidden="false" customHeight="true" outlineLevel="0" collapsed="false">
      <c r="A46" s="333" t="s">
        <v>86</v>
      </c>
      <c r="B46" s="334" t="s">
        <v>87</v>
      </c>
      <c r="C46" s="401"/>
      <c r="D46" s="402"/>
    </row>
    <row r="47" s="336" customFormat="true" ht="12" hidden="false" customHeight="true" outlineLevel="0" collapsed="false">
      <c r="A47" s="337" t="s">
        <v>88</v>
      </c>
      <c r="B47" s="338" t="s">
        <v>89</v>
      </c>
      <c r="C47" s="401"/>
      <c r="D47" s="402"/>
    </row>
    <row r="48" s="336" customFormat="true" ht="12" hidden="false" customHeight="true" outlineLevel="0" collapsed="false">
      <c r="A48" s="337" t="s">
        <v>90</v>
      </c>
      <c r="B48" s="338" t="s">
        <v>91</v>
      </c>
      <c r="C48" s="403"/>
      <c r="D48" s="407"/>
    </row>
    <row r="49" s="336" customFormat="true" ht="12" hidden="false" customHeight="true" outlineLevel="0" collapsed="false">
      <c r="A49" s="52" t="s">
        <v>92</v>
      </c>
      <c r="B49" s="328" t="s">
        <v>93</v>
      </c>
      <c r="C49" s="397"/>
      <c r="D49" s="398"/>
    </row>
    <row r="50" s="336" customFormat="true" ht="12" hidden="false" customHeight="true" outlineLevel="0" collapsed="false">
      <c r="A50" s="329" t="s">
        <v>94</v>
      </c>
      <c r="B50" s="330" t="s">
        <v>95</v>
      </c>
      <c r="C50" s="399"/>
      <c r="D50" s="400"/>
    </row>
    <row r="51" s="336" customFormat="true" ht="12" hidden="false" customHeight="true" outlineLevel="0" collapsed="false">
      <c r="A51" s="333" t="s">
        <v>96</v>
      </c>
      <c r="B51" s="334" t="s">
        <v>97</v>
      </c>
      <c r="C51" s="401"/>
      <c r="D51" s="402"/>
    </row>
    <row r="52" s="336" customFormat="true" ht="12" hidden="false" customHeight="true" outlineLevel="0" collapsed="false">
      <c r="A52" s="333" t="s">
        <v>98</v>
      </c>
      <c r="B52" s="334" t="s">
        <v>99</v>
      </c>
      <c r="C52" s="401"/>
      <c r="D52" s="402"/>
    </row>
    <row r="53" s="336" customFormat="true" ht="12" hidden="false" customHeight="true" outlineLevel="0" collapsed="false">
      <c r="A53" s="333" t="s">
        <v>100</v>
      </c>
      <c r="B53" s="334" t="s">
        <v>101</v>
      </c>
      <c r="C53" s="401"/>
      <c r="D53" s="402"/>
    </row>
    <row r="54" s="336" customFormat="true" ht="12" hidden="false" customHeight="true" outlineLevel="0" collapsed="false">
      <c r="A54" s="337" t="s">
        <v>102</v>
      </c>
      <c r="B54" s="338" t="s">
        <v>103</v>
      </c>
      <c r="C54" s="403"/>
      <c r="D54" s="407"/>
    </row>
    <row r="55" s="336" customFormat="true" ht="12" hidden="false" customHeight="true" outlineLevel="0" collapsed="false">
      <c r="A55" s="52" t="s">
        <v>104</v>
      </c>
      <c r="B55" s="328" t="s">
        <v>105</v>
      </c>
      <c r="C55" s="397"/>
      <c r="D55" s="398"/>
    </row>
    <row r="56" s="336" customFormat="true" ht="12" hidden="false" customHeight="true" outlineLevel="0" collapsed="false">
      <c r="A56" s="329" t="s">
        <v>106</v>
      </c>
      <c r="B56" s="330" t="s">
        <v>107</v>
      </c>
      <c r="C56" s="399"/>
      <c r="D56" s="400"/>
    </row>
    <row r="57" s="336" customFormat="true" ht="12" hidden="false" customHeight="true" outlineLevel="0" collapsed="false">
      <c r="A57" s="333" t="s">
        <v>108</v>
      </c>
      <c r="B57" s="334" t="s">
        <v>109</v>
      </c>
      <c r="C57" s="401"/>
      <c r="D57" s="402"/>
    </row>
    <row r="58" s="336" customFormat="true" ht="12" hidden="false" customHeight="true" outlineLevel="0" collapsed="false">
      <c r="A58" s="333" t="s">
        <v>110</v>
      </c>
      <c r="B58" s="334" t="s">
        <v>111</v>
      </c>
      <c r="C58" s="401"/>
      <c r="D58" s="402"/>
    </row>
    <row r="59" s="336" customFormat="true" ht="12" hidden="false" customHeight="true" outlineLevel="0" collapsed="false">
      <c r="A59" s="337" t="s">
        <v>112</v>
      </c>
      <c r="B59" s="338" t="s">
        <v>113</v>
      </c>
      <c r="C59" s="403"/>
      <c r="D59" s="407"/>
    </row>
    <row r="60" s="336" customFormat="true" ht="12" hidden="false" customHeight="true" outlineLevel="0" collapsed="false">
      <c r="A60" s="52" t="s">
        <v>114</v>
      </c>
      <c r="B60" s="340" t="s">
        <v>115</v>
      </c>
      <c r="C60" s="397"/>
      <c r="D60" s="398"/>
    </row>
    <row r="61" s="336" customFormat="true" ht="12" hidden="false" customHeight="true" outlineLevel="0" collapsed="false">
      <c r="A61" s="329" t="s">
        <v>116</v>
      </c>
      <c r="B61" s="330" t="s">
        <v>117</v>
      </c>
      <c r="C61" s="399"/>
      <c r="D61" s="400"/>
    </row>
    <row r="62" s="336" customFormat="true" ht="12" hidden="false" customHeight="true" outlineLevel="0" collapsed="false">
      <c r="A62" s="333" t="s">
        <v>118</v>
      </c>
      <c r="B62" s="334" t="s">
        <v>119</v>
      </c>
      <c r="C62" s="401"/>
      <c r="D62" s="402"/>
    </row>
    <row r="63" s="336" customFormat="true" ht="12" hidden="false" customHeight="true" outlineLevel="0" collapsed="false">
      <c r="A63" s="333" t="s">
        <v>120</v>
      </c>
      <c r="B63" s="334" t="s">
        <v>121</v>
      </c>
      <c r="C63" s="401"/>
      <c r="D63" s="402"/>
    </row>
    <row r="64" s="336" customFormat="true" ht="12" hidden="false" customHeight="true" outlineLevel="0" collapsed="false">
      <c r="A64" s="337" t="s">
        <v>122</v>
      </c>
      <c r="B64" s="338" t="s">
        <v>123</v>
      </c>
      <c r="C64" s="403"/>
      <c r="D64" s="407"/>
    </row>
    <row r="65" s="336" customFormat="true" ht="12" hidden="false" customHeight="true" outlineLevel="0" collapsed="false">
      <c r="A65" s="52" t="s">
        <v>261</v>
      </c>
      <c r="B65" s="328" t="s">
        <v>125</v>
      </c>
      <c r="C65" s="397"/>
      <c r="D65" s="398"/>
    </row>
    <row r="66" s="336" customFormat="true" ht="12" hidden="false" customHeight="true" outlineLevel="0" collapsed="false">
      <c r="A66" s="344" t="s">
        <v>434</v>
      </c>
      <c r="B66" s="340" t="s">
        <v>127</v>
      </c>
      <c r="C66" s="397"/>
      <c r="D66" s="398"/>
    </row>
    <row r="67" s="336" customFormat="true" ht="12" hidden="false" customHeight="true" outlineLevel="0" collapsed="false">
      <c r="A67" s="329" t="s">
        <v>128</v>
      </c>
      <c r="B67" s="330" t="s">
        <v>129</v>
      </c>
      <c r="C67" s="399"/>
      <c r="D67" s="400"/>
    </row>
    <row r="68" s="336" customFormat="true" ht="12" hidden="false" customHeight="true" outlineLevel="0" collapsed="false">
      <c r="A68" s="333" t="s">
        <v>130</v>
      </c>
      <c r="B68" s="334" t="s">
        <v>131</v>
      </c>
      <c r="C68" s="401"/>
      <c r="D68" s="402"/>
    </row>
    <row r="69" s="336" customFormat="true" ht="12" hidden="false" customHeight="true" outlineLevel="0" collapsed="false">
      <c r="A69" s="337" t="s">
        <v>132</v>
      </c>
      <c r="B69" s="345" t="s">
        <v>435</v>
      </c>
      <c r="C69" s="403"/>
      <c r="D69" s="407"/>
    </row>
    <row r="70" s="336" customFormat="true" ht="12" hidden="false" customHeight="true" outlineLevel="0" collapsed="false">
      <c r="A70" s="344" t="s">
        <v>134</v>
      </c>
      <c r="B70" s="340" t="s">
        <v>135</v>
      </c>
      <c r="C70" s="397"/>
      <c r="D70" s="398"/>
    </row>
    <row r="71" s="336" customFormat="true" ht="12" hidden="false" customHeight="true" outlineLevel="0" collapsed="false">
      <c r="A71" s="329" t="s">
        <v>136</v>
      </c>
      <c r="B71" s="330" t="s">
        <v>137</v>
      </c>
      <c r="C71" s="399"/>
      <c r="D71" s="400"/>
    </row>
    <row r="72" s="336" customFormat="true" ht="12" hidden="false" customHeight="true" outlineLevel="0" collapsed="false">
      <c r="A72" s="333" t="s">
        <v>138</v>
      </c>
      <c r="B72" s="334" t="s">
        <v>139</v>
      </c>
      <c r="C72" s="401"/>
      <c r="D72" s="402"/>
    </row>
    <row r="73" s="336" customFormat="true" ht="12" hidden="false" customHeight="true" outlineLevel="0" collapsed="false">
      <c r="A73" s="333" t="s">
        <v>140</v>
      </c>
      <c r="B73" s="334" t="s">
        <v>141</v>
      </c>
      <c r="C73" s="401"/>
      <c r="D73" s="402"/>
    </row>
    <row r="74" customFormat="false" ht="12" hidden="false" customHeight="true" outlineLevel="0" collapsed="false">
      <c r="A74" s="337" t="s">
        <v>142</v>
      </c>
      <c r="B74" s="338" t="s">
        <v>143</v>
      </c>
      <c r="C74" s="403"/>
      <c r="D74" s="407"/>
      <c r="E74" s="0"/>
      <c r="F74" s="0"/>
      <c r="G74" s="0"/>
      <c r="H74" s="0"/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12" hidden="false" customHeight="true" outlineLevel="0" collapsed="false">
      <c r="A75" s="344" t="s">
        <v>144</v>
      </c>
      <c r="B75" s="340" t="s">
        <v>145</v>
      </c>
      <c r="C75" s="397"/>
      <c r="D75" s="398"/>
      <c r="E75" s="0"/>
      <c r="F75" s="0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2" hidden="false" customHeight="true" outlineLevel="0" collapsed="false">
      <c r="A76" s="329" t="s">
        <v>146</v>
      </c>
      <c r="B76" s="330" t="s">
        <v>147</v>
      </c>
      <c r="C76" s="399"/>
      <c r="D76" s="400"/>
      <c r="E76" s="0"/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2" hidden="false" customHeight="true" outlineLevel="0" collapsed="false">
      <c r="A77" s="337" t="s">
        <v>148</v>
      </c>
      <c r="B77" s="338" t="s">
        <v>149</v>
      </c>
      <c r="C77" s="403"/>
      <c r="D77" s="407"/>
      <c r="E77" s="0"/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s="332" customFormat="true" ht="12" hidden="false" customHeight="true" outlineLevel="0" collapsed="false">
      <c r="A78" s="344" t="s">
        <v>150</v>
      </c>
      <c r="B78" s="340" t="s">
        <v>151</v>
      </c>
      <c r="C78" s="397"/>
      <c r="D78" s="398"/>
    </row>
    <row r="79" s="336" customFormat="true" ht="12" hidden="false" customHeight="true" outlineLevel="0" collapsed="false">
      <c r="A79" s="329" t="s">
        <v>152</v>
      </c>
      <c r="B79" s="330" t="s">
        <v>153</v>
      </c>
      <c r="C79" s="399"/>
      <c r="D79" s="400"/>
    </row>
    <row r="80" s="336" customFormat="true" ht="12" hidden="false" customHeight="true" outlineLevel="0" collapsed="false">
      <c r="A80" s="333" t="s">
        <v>154</v>
      </c>
      <c r="B80" s="334" t="s">
        <v>155</v>
      </c>
      <c r="C80" s="401"/>
      <c r="D80" s="402"/>
    </row>
    <row r="81" customFormat="false" ht="12" hidden="false" customHeight="true" outlineLevel="0" collapsed="false">
      <c r="A81" s="337" t="s">
        <v>156</v>
      </c>
      <c r="B81" s="338" t="s">
        <v>157</v>
      </c>
      <c r="C81" s="403"/>
      <c r="D81" s="407"/>
      <c r="E81" s="0"/>
      <c r="F81" s="0"/>
      <c r="G81" s="0"/>
      <c r="H81" s="0"/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12" hidden="false" customHeight="true" outlineLevel="0" collapsed="false">
      <c r="A82" s="344" t="s">
        <v>158</v>
      </c>
      <c r="B82" s="340" t="s">
        <v>159</v>
      </c>
      <c r="C82" s="397"/>
      <c r="D82" s="398"/>
      <c r="E82" s="0"/>
      <c r="F82" s="0"/>
      <c r="G82" s="0"/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2" hidden="false" customHeight="true" outlineLevel="0" collapsed="false">
      <c r="A83" s="346" t="s">
        <v>160</v>
      </c>
      <c r="B83" s="330" t="s">
        <v>161</v>
      </c>
      <c r="C83" s="399"/>
      <c r="D83" s="400"/>
      <c r="E83" s="0"/>
      <c r="F83" s="0"/>
      <c r="G83" s="0"/>
      <c r="H83" s="0"/>
      <c r="I83" s="0"/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2" hidden="false" customHeight="true" outlineLevel="0" collapsed="false">
      <c r="A84" s="347" t="s">
        <v>162</v>
      </c>
      <c r="B84" s="334" t="s">
        <v>163</v>
      </c>
      <c r="C84" s="401"/>
      <c r="D84" s="402"/>
      <c r="E84" s="0"/>
      <c r="F84" s="0"/>
      <c r="G84" s="0"/>
      <c r="H84" s="0"/>
      <c r="I84" s="0"/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2" hidden="false" customHeight="true" outlineLevel="0" collapsed="false">
      <c r="A85" s="347" t="s">
        <v>164</v>
      </c>
      <c r="B85" s="334" t="s">
        <v>165</v>
      </c>
      <c r="C85" s="401"/>
      <c r="D85" s="402"/>
      <c r="E85" s="0"/>
      <c r="F85" s="0"/>
      <c r="G85" s="0"/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s="332" customFormat="true" ht="12" hidden="false" customHeight="true" outlineLevel="0" collapsed="false">
      <c r="A86" s="348" t="s">
        <v>166</v>
      </c>
      <c r="B86" s="338" t="s">
        <v>167</v>
      </c>
      <c r="C86" s="403"/>
      <c r="D86" s="404"/>
    </row>
    <row r="87" customFormat="false" ht="12" hidden="false" customHeight="true" outlineLevel="0" collapsed="false">
      <c r="A87" s="344" t="s">
        <v>168</v>
      </c>
      <c r="B87" s="340" t="s">
        <v>169</v>
      </c>
      <c r="C87" s="410"/>
      <c r="D87" s="411"/>
      <c r="E87" s="0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2" hidden="false" customHeight="true" outlineLevel="0" collapsed="false">
      <c r="A88" s="344" t="s">
        <v>436</v>
      </c>
      <c r="B88" s="340" t="s">
        <v>171</v>
      </c>
      <c r="C88" s="410"/>
      <c r="D88" s="411"/>
      <c r="E88" s="0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2" hidden="false" customHeight="true" outlineLevel="0" collapsed="false">
      <c r="A89" s="344" t="s">
        <v>437</v>
      </c>
      <c r="B89" s="349" t="s">
        <v>173</v>
      </c>
      <c r="C89" s="397"/>
      <c r="D89" s="398"/>
      <c r="E89" s="0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2" hidden="false" customHeight="true" outlineLevel="0" collapsed="false">
      <c r="A90" s="350" t="s">
        <v>438</v>
      </c>
      <c r="B90" s="351" t="s">
        <v>439</v>
      </c>
      <c r="C90" s="397"/>
      <c r="D90" s="398"/>
      <c r="E90" s="0"/>
      <c r="F90" s="0"/>
      <c r="G90" s="0"/>
      <c r="H90" s="0"/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12" hidden="false" customHeight="true" outlineLevel="0" collapsed="false">
      <c r="A91" s="352"/>
      <c r="B91" s="353"/>
      <c r="C91" s="354"/>
      <c r="D91" s="354"/>
      <c r="E91" s="0"/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s="336" customFormat="true" ht="15" hidden="false" customHeight="true" outlineLevel="0" collapsed="false">
      <c r="A92" s="355"/>
      <c r="B92" s="356"/>
      <c r="C92" s="357"/>
      <c r="D92" s="358"/>
    </row>
    <row r="93" s="326" customFormat="true" ht="16.5" hidden="false" customHeight="true" outlineLevel="0" collapsed="false">
      <c r="A93" s="327" t="s">
        <v>272</v>
      </c>
      <c r="B93" s="327"/>
      <c r="C93" s="327"/>
      <c r="D93" s="327"/>
    </row>
    <row r="94" s="361" customFormat="true" ht="12" hidden="false" customHeight="true" outlineLevel="0" collapsed="false">
      <c r="A94" s="359" t="s">
        <v>10</v>
      </c>
      <c r="B94" s="360" t="s">
        <v>440</v>
      </c>
      <c r="C94" s="397"/>
      <c r="D94" s="397"/>
    </row>
    <row r="95" customFormat="false" ht="12" hidden="false" customHeight="true" outlineLevel="0" collapsed="false">
      <c r="A95" s="362" t="s">
        <v>12</v>
      </c>
      <c r="B95" s="363" t="s">
        <v>180</v>
      </c>
      <c r="C95" s="399"/>
      <c r="D95" s="400"/>
      <c r="E95" s="0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2" hidden="false" customHeight="true" outlineLevel="0" collapsed="false">
      <c r="A96" s="333" t="s">
        <v>14</v>
      </c>
      <c r="B96" s="364" t="s">
        <v>181</v>
      </c>
      <c r="C96" s="401"/>
      <c r="D96" s="402"/>
      <c r="E96" s="0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" hidden="false" customHeight="true" outlineLevel="0" collapsed="false">
      <c r="A97" s="333" t="s">
        <v>16</v>
      </c>
      <c r="B97" s="364" t="s">
        <v>182</v>
      </c>
      <c r="C97" s="401"/>
      <c r="D97" s="402"/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" hidden="false" customHeight="true" outlineLevel="0" collapsed="false">
      <c r="A98" s="333" t="s">
        <v>18</v>
      </c>
      <c r="B98" s="365" t="s">
        <v>183</v>
      </c>
      <c r="C98" s="401"/>
      <c r="D98" s="402"/>
      <c r="E98" s="0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" hidden="false" customHeight="true" outlineLevel="0" collapsed="false">
      <c r="A99" s="333" t="s">
        <v>184</v>
      </c>
      <c r="B99" s="60" t="s">
        <v>185</v>
      </c>
      <c r="C99" s="401"/>
      <c r="D99" s="401"/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" hidden="false" customHeight="true" outlineLevel="0" collapsed="false">
      <c r="A100" s="333" t="s">
        <v>22</v>
      </c>
      <c r="B100" s="364" t="s">
        <v>441</v>
      </c>
      <c r="C100" s="401"/>
      <c r="D100" s="402"/>
      <c r="E100" s="0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" hidden="false" customHeight="true" outlineLevel="0" collapsed="false">
      <c r="A101" s="333" t="s">
        <v>187</v>
      </c>
      <c r="B101" s="366" t="s">
        <v>188</v>
      </c>
      <c r="C101" s="401"/>
      <c r="D101" s="402"/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" hidden="false" customHeight="true" outlineLevel="0" collapsed="false">
      <c r="A102" s="333" t="s">
        <v>189</v>
      </c>
      <c r="B102" s="366" t="s">
        <v>190</v>
      </c>
      <c r="C102" s="401"/>
      <c r="D102" s="402"/>
      <c r="E102" s="0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" hidden="false" customHeight="true" outlineLevel="0" collapsed="false">
      <c r="A103" s="333" t="s">
        <v>191</v>
      </c>
      <c r="B103" s="366" t="s">
        <v>192</v>
      </c>
      <c r="C103" s="401"/>
      <c r="D103" s="402"/>
      <c r="E103" s="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" hidden="false" customHeight="true" outlineLevel="0" collapsed="false">
      <c r="A104" s="333" t="s">
        <v>193</v>
      </c>
      <c r="B104" s="367" t="s">
        <v>194</v>
      </c>
      <c r="C104" s="401"/>
      <c r="D104" s="402"/>
      <c r="E104" s="0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21.75" hidden="false" customHeight="true" outlineLevel="0" collapsed="false">
      <c r="A105" s="333" t="s">
        <v>195</v>
      </c>
      <c r="B105" s="367" t="s">
        <v>196</v>
      </c>
      <c r="C105" s="401"/>
      <c r="D105" s="402"/>
      <c r="E105" s="0"/>
      <c r="F105" s="0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" hidden="false" customHeight="true" outlineLevel="0" collapsed="false">
      <c r="A106" s="333" t="s">
        <v>197</v>
      </c>
      <c r="B106" s="366" t="s">
        <v>198</v>
      </c>
      <c r="C106" s="401"/>
      <c r="D106" s="402"/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" hidden="false" customHeight="true" outlineLevel="0" collapsed="false">
      <c r="A107" s="333" t="s">
        <v>199</v>
      </c>
      <c r="B107" s="366" t="s">
        <v>200</v>
      </c>
      <c r="C107" s="401"/>
      <c r="D107" s="402"/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" hidden="false" customHeight="true" outlineLevel="0" collapsed="false">
      <c r="A108" s="333" t="s">
        <v>201</v>
      </c>
      <c r="B108" s="367" t="s">
        <v>202</v>
      </c>
      <c r="C108" s="401"/>
      <c r="D108" s="402"/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" hidden="false" customHeight="true" outlineLevel="0" collapsed="false">
      <c r="A109" s="368" t="s">
        <v>203</v>
      </c>
      <c r="B109" s="369" t="s">
        <v>204</v>
      </c>
      <c r="C109" s="401"/>
      <c r="D109" s="402"/>
      <c r="E109" s="0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" hidden="false" customHeight="true" outlineLevel="0" collapsed="false">
      <c r="A110" s="333" t="s">
        <v>205</v>
      </c>
      <c r="B110" s="369" t="s">
        <v>206</v>
      </c>
      <c r="C110" s="401"/>
      <c r="D110" s="402"/>
      <c r="E110" s="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" hidden="false" customHeight="true" outlineLevel="0" collapsed="false">
      <c r="A111" s="333" t="s">
        <v>207</v>
      </c>
      <c r="B111" s="367" t="s">
        <v>208</v>
      </c>
      <c r="C111" s="401"/>
      <c r="D111" s="402"/>
      <c r="E111" s="0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" hidden="false" customHeight="true" outlineLevel="0" collapsed="false">
      <c r="A112" s="333" t="s">
        <v>209</v>
      </c>
      <c r="B112" s="365" t="s">
        <v>210</v>
      </c>
      <c r="C112" s="401"/>
      <c r="D112" s="402"/>
      <c r="E112" s="0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" hidden="false" customHeight="true" outlineLevel="0" collapsed="false">
      <c r="A113" s="337" t="s">
        <v>211</v>
      </c>
      <c r="B113" s="364" t="s">
        <v>442</v>
      </c>
      <c r="C113" s="401"/>
      <c r="D113" s="402"/>
      <c r="E113" s="0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" hidden="false" customHeight="true" outlineLevel="0" collapsed="false">
      <c r="A114" s="370" t="s">
        <v>213</v>
      </c>
      <c r="B114" s="371" t="s">
        <v>443</v>
      </c>
      <c r="C114" s="403"/>
      <c r="D114" s="407"/>
      <c r="E114" s="0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" hidden="false" customHeight="true" outlineLevel="0" collapsed="false">
      <c r="A115" s="52" t="s">
        <v>24</v>
      </c>
      <c r="B115" s="372" t="s">
        <v>215</v>
      </c>
      <c r="C115" s="397"/>
      <c r="D115" s="398"/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" hidden="false" customHeight="true" outlineLevel="0" collapsed="false">
      <c r="A116" s="329" t="s">
        <v>26</v>
      </c>
      <c r="B116" s="364" t="s">
        <v>216</v>
      </c>
      <c r="C116" s="399"/>
      <c r="D116" s="400"/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" hidden="false" customHeight="true" outlineLevel="0" collapsed="false">
      <c r="A117" s="329" t="s">
        <v>28</v>
      </c>
      <c r="B117" s="373" t="s">
        <v>217</v>
      </c>
      <c r="C117" s="401"/>
      <c r="D117" s="402"/>
      <c r="E117" s="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" hidden="false" customHeight="true" outlineLevel="0" collapsed="false">
      <c r="A118" s="329" t="s">
        <v>30</v>
      </c>
      <c r="B118" s="373" t="s">
        <v>218</v>
      </c>
      <c r="C118" s="401"/>
      <c r="D118" s="402"/>
      <c r="E118" s="0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" hidden="false" customHeight="true" outlineLevel="0" collapsed="false">
      <c r="A119" s="329" t="s">
        <v>32</v>
      </c>
      <c r="B119" s="373" t="s">
        <v>219</v>
      </c>
      <c r="C119" s="401"/>
      <c r="D119" s="402"/>
      <c r="E119" s="0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" hidden="false" customHeight="true" outlineLevel="0" collapsed="false">
      <c r="A120" s="329" t="s">
        <v>34</v>
      </c>
      <c r="B120" s="374" t="s">
        <v>220</v>
      </c>
      <c r="C120" s="401"/>
      <c r="D120" s="402"/>
      <c r="E120" s="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" hidden="false" customHeight="true" outlineLevel="0" collapsed="false">
      <c r="A121" s="329" t="s">
        <v>36</v>
      </c>
      <c r="B121" s="375" t="s">
        <v>221</v>
      </c>
      <c r="C121" s="401"/>
      <c r="D121" s="402"/>
      <c r="E121" s="0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2" hidden="false" customHeight="true" outlineLevel="0" collapsed="false">
      <c r="A122" s="329" t="s">
        <v>222</v>
      </c>
      <c r="B122" s="376" t="s">
        <v>223</v>
      </c>
      <c r="C122" s="401"/>
      <c r="D122" s="402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24" hidden="false" customHeight="true" outlineLevel="0" collapsed="false">
      <c r="A123" s="329" t="s">
        <v>224</v>
      </c>
      <c r="B123" s="367" t="s">
        <v>196</v>
      </c>
      <c r="C123" s="401"/>
      <c r="D123" s="402"/>
      <c r="E123" s="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" hidden="false" customHeight="true" outlineLevel="0" collapsed="false">
      <c r="A124" s="329" t="s">
        <v>225</v>
      </c>
      <c r="B124" s="367" t="s">
        <v>226</v>
      </c>
      <c r="C124" s="401"/>
      <c r="D124" s="402"/>
      <c r="E124" s="0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" hidden="false" customHeight="true" outlineLevel="0" collapsed="false">
      <c r="A125" s="329" t="s">
        <v>227</v>
      </c>
      <c r="B125" s="367" t="s">
        <v>228</v>
      </c>
      <c r="C125" s="401"/>
      <c r="D125" s="402"/>
      <c r="E125" s="0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" hidden="false" customHeight="true" outlineLevel="0" collapsed="false">
      <c r="A126" s="329" t="s">
        <v>229</v>
      </c>
      <c r="B126" s="367" t="s">
        <v>202</v>
      </c>
      <c r="C126" s="401"/>
      <c r="D126" s="402"/>
      <c r="E126" s="0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2" hidden="false" customHeight="true" outlineLevel="0" collapsed="false">
      <c r="A127" s="329" t="s">
        <v>230</v>
      </c>
      <c r="B127" s="367" t="s">
        <v>231</v>
      </c>
      <c r="C127" s="401"/>
      <c r="D127" s="402"/>
      <c r="E127" s="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" hidden="false" customHeight="true" outlineLevel="0" collapsed="false">
      <c r="A128" s="368" t="s">
        <v>232</v>
      </c>
      <c r="B128" s="367" t="s">
        <v>233</v>
      </c>
      <c r="C128" s="403"/>
      <c r="D128" s="407"/>
      <c r="E128" s="0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" hidden="false" customHeight="true" outlineLevel="0" collapsed="false">
      <c r="A129" s="52" t="s">
        <v>38</v>
      </c>
      <c r="B129" s="328" t="s">
        <v>234</v>
      </c>
      <c r="C129" s="397"/>
      <c r="D129" s="398"/>
      <c r="E129" s="0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2" hidden="false" customHeight="true" outlineLevel="0" collapsed="false">
      <c r="A130" s="52" t="s">
        <v>235</v>
      </c>
      <c r="B130" s="328" t="s">
        <v>236</v>
      </c>
      <c r="C130" s="397"/>
      <c r="D130" s="398"/>
      <c r="E130" s="0"/>
      <c r="F130" s="0"/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s="361" customFormat="true" ht="12" hidden="false" customHeight="true" outlineLevel="0" collapsed="false">
      <c r="A131" s="329" t="s">
        <v>54</v>
      </c>
      <c r="B131" s="377" t="s">
        <v>444</v>
      </c>
      <c r="C131" s="399"/>
      <c r="D131" s="405"/>
    </row>
    <row r="132" customFormat="false" ht="12" hidden="false" customHeight="true" outlineLevel="0" collapsed="false">
      <c r="A132" s="329" t="s">
        <v>62</v>
      </c>
      <c r="B132" s="377" t="s">
        <v>238</v>
      </c>
      <c r="C132" s="401"/>
      <c r="D132" s="402"/>
      <c r="E132" s="0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" hidden="false" customHeight="true" outlineLevel="0" collapsed="false">
      <c r="A133" s="368" t="s">
        <v>64</v>
      </c>
      <c r="B133" s="378" t="s">
        <v>445</v>
      </c>
      <c r="C133" s="403"/>
      <c r="D133" s="407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2" hidden="false" customHeight="true" outlineLevel="0" collapsed="false">
      <c r="A134" s="52" t="s">
        <v>68</v>
      </c>
      <c r="B134" s="328" t="s">
        <v>240</v>
      </c>
      <c r="C134" s="397"/>
      <c r="D134" s="398"/>
      <c r="E134" s="0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" hidden="false" customHeight="true" outlineLevel="0" collapsed="false">
      <c r="A135" s="329" t="s">
        <v>70</v>
      </c>
      <c r="B135" s="377" t="s">
        <v>241</v>
      </c>
      <c r="C135" s="399"/>
      <c r="D135" s="400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" hidden="false" customHeight="true" outlineLevel="0" collapsed="false">
      <c r="A136" s="329" t="s">
        <v>72</v>
      </c>
      <c r="B136" s="377" t="s">
        <v>242</v>
      </c>
      <c r="C136" s="401"/>
      <c r="D136" s="402"/>
      <c r="E136" s="0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" hidden="false" customHeight="true" outlineLevel="0" collapsed="false">
      <c r="A137" s="329" t="s">
        <v>74</v>
      </c>
      <c r="B137" s="377" t="s">
        <v>243</v>
      </c>
      <c r="C137" s="401"/>
      <c r="D137" s="402"/>
      <c r="E137" s="0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" hidden="false" customHeight="true" outlineLevel="0" collapsed="false">
      <c r="A138" s="329" t="s">
        <v>76</v>
      </c>
      <c r="B138" s="377" t="s">
        <v>446</v>
      </c>
      <c r="C138" s="401"/>
      <c r="D138" s="402"/>
      <c r="E138" s="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2" hidden="false" customHeight="true" outlineLevel="0" collapsed="false">
      <c r="A139" s="329" t="s">
        <v>78</v>
      </c>
      <c r="B139" s="377" t="s">
        <v>245</v>
      </c>
      <c r="C139" s="401"/>
      <c r="D139" s="402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s="361" customFormat="true" ht="12" hidden="false" customHeight="true" outlineLevel="0" collapsed="false">
      <c r="A140" s="368" t="s">
        <v>80</v>
      </c>
      <c r="B140" s="378" t="s">
        <v>246</v>
      </c>
      <c r="C140" s="403"/>
      <c r="D140" s="404"/>
    </row>
    <row r="141" customFormat="false" ht="12" hidden="false" customHeight="true" outlineLevel="0" collapsed="false">
      <c r="A141" s="52" t="s">
        <v>92</v>
      </c>
      <c r="B141" s="328" t="s">
        <v>447</v>
      </c>
      <c r="C141" s="397"/>
      <c r="D141" s="398"/>
      <c r="E141" s="0"/>
      <c r="F141" s="0"/>
      <c r="G141" s="0"/>
      <c r="H141" s="0"/>
      <c r="I141" s="0"/>
      <c r="J141" s="0"/>
      <c r="K141" s="379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.75" hidden="false" customHeight="false" outlineLevel="0" collapsed="false">
      <c r="A142" s="329" t="s">
        <v>94</v>
      </c>
      <c r="B142" s="377" t="s">
        <v>248</v>
      </c>
      <c r="C142" s="399"/>
      <c r="D142" s="400"/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2" hidden="false" customHeight="true" outlineLevel="0" collapsed="false">
      <c r="A143" s="329" t="s">
        <v>96</v>
      </c>
      <c r="B143" s="377" t="s">
        <v>249</v>
      </c>
      <c r="C143" s="401"/>
      <c r="D143" s="402"/>
      <c r="E143" s="0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2" hidden="false" customHeight="true" outlineLevel="0" collapsed="false">
      <c r="A144" s="329" t="s">
        <v>98</v>
      </c>
      <c r="B144" s="377" t="s">
        <v>448</v>
      </c>
      <c r="C144" s="401"/>
      <c r="D144" s="402"/>
      <c r="E144" s="0"/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s="361" customFormat="true" ht="12" hidden="false" customHeight="true" outlineLevel="0" collapsed="false">
      <c r="A145" s="329" t="s">
        <v>100</v>
      </c>
      <c r="B145" s="377" t="s">
        <v>309</v>
      </c>
      <c r="C145" s="401"/>
      <c r="D145" s="406"/>
    </row>
    <row r="146" customFormat="false" ht="12" hidden="false" customHeight="true" outlineLevel="0" collapsed="false">
      <c r="A146" s="368" t="s">
        <v>102</v>
      </c>
      <c r="B146" s="378" t="s">
        <v>350</v>
      </c>
      <c r="C146" s="403"/>
      <c r="D146" s="404"/>
    </row>
    <row r="147" customFormat="false" ht="12" hidden="false" customHeight="true" outlineLevel="0" collapsed="false">
      <c r="A147" s="52" t="s">
        <v>252</v>
      </c>
      <c r="B147" s="328" t="s">
        <v>253</v>
      </c>
      <c r="C147" s="413"/>
      <c r="D147" s="414"/>
    </row>
    <row r="148" customFormat="false" ht="12" hidden="false" customHeight="true" outlineLevel="0" collapsed="false">
      <c r="A148" s="329" t="s">
        <v>106</v>
      </c>
      <c r="B148" s="377" t="s">
        <v>254</v>
      </c>
      <c r="C148" s="399"/>
      <c r="D148" s="405"/>
    </row>
    <row r="149" customFormat="false" ht="12" hidden="false" customHeight="true" outlineLevel="0" collapsed="false">
      <c r="A149" s="329" t="s">
        <v>108</v>
      </c>
      <c r="B149" s="377" t="s">
        <v>255</v>
      </c>
      <c r="C149" s="401"/>
      <c r="D149" s="406"/>
    </row>
    <row r="150" customFormat="false" ht="12" hidden="false" customHeight="true" outlineLevel="0" collapsed="false">
      <c r="A150" s="329" t="s">
        <v>110</v>
      </c>
      <c r="B150" s="377" t="s">
        <v>256</v>
      </c>
      <c r="C150" s="401"/>
      <c r="D150" s="406"/>
    </row>
    <row r="151" customFormat="false" ht="12" hidden="false" customHeight="true" outlineLevel="0" collapsed="false">
      <c r="A151" s="329" t="s">
        <v>112</v>
      </c>
      <c r="B151" s="377" t="s">
        <v>449</v>
      </c>
      <c r="C151" s="401"/>
      <c r="D151" s="406"/>
    </row>
    <row r="152" customFormat="false" ht="12.75" hidden="false" customHeight="true" outlineLevel="0" collapsed="false">
      <c r="A152" s="368" t="s">
        <v>258</v>
      </c>
      <c r="B152" s="378" t="s">
        <v>259</v>
      </c>
      <c r="C152" s="403"/>
      <c r="D152" s="407"/>
    </row>
    <row r="153" customFormat="false" ht="12.75" hidden="false" customHeight="true" outlineLevel="0" collapsed="false">
      <c r="A153" s="380" t="s">
        <v>114</v>
      </c>
      <c r="B153" s="328" t="s">
        <v>260</v>
      </c>
      <c r="C153" s="413"/>
      <c r="D153" s="414"/>
    </row>
    <row r="154" customFormat="false" ht="12.75" hidden="false" customHeight="true" outlineLevel="0" collapsed="false">
      <c r="A154" s="380" t="s">
        <v>261</v>
      </c>
      <c r="B154" s="328" t="s">
        <v>262</v>
      </c>
      <c r="C154" s="413"/>
      <c r="D154" s="415"/>
    </row>
    <row r="155" customFormat="false" ht="12" hidden="false" customHeight="true" outlineLevel="0" collapsed="false">
      <c r="A155" s="52" t="s">
        <v>263</v>
      </c>
      <c r="B155" s="328" t="s">
        <v>264</v>
      </c>
      <c r="C155" s="413"/>
      <c r="D155" s="414"/>
    </row>
    <row r="156" customFormat="false" ht="15" hidden="false" customHeight="true" outlineLevel="0" collapsed="false">
      <c r="A156" s="382" t="s">
        <v>265</v>
      </c>
      <c r="B156" s="383" t="s">
        <v>266</v>
      </c>
      <c r="C156" s="413"/>
      <c r="D156" s="414"/>
    </row>
    <row r="157" customFormat="false" ht="15" hidden="false" customHeight="true" outlineLevel="0" collapsed="false">
      <c r="A157" s="384"/>
      <c r="B157" s="385"/>
      <c r="C157" s="386"/>
      <c r="D157" s="386"/>
    </row>
    <row r="158" customFormat="false" ht="13.5" hidden="false" customHeight="false" outlineLevel="0" collapsed="false">
      <c r="A158" s="387"/>
      <c r="B158" s="388"/>
      <c r="C158" s="389"/>
      <c r="D158" s="390"/>
    </row>
    <row r="159" customFormat="false" ht="15" hidden="false" customHeight="true" outlineLevel="0" collapsed="false">
      <c r="A159" s="391" t="s">
        <v>450</v>
      </c>
      <c r="B159" s="392"/>
      <c r="C159" s="393"/>
      <c r="D159" s="394"/>
    </row>
    <row r="160" customFormat="false" ht="14.25" hidden="false" customHeight="true" outlineLevel="0" collapsed="false">
      <c r="A160" s="391" t="s">
        <v>451</v>
      </c>
      <c r="B160" s="392"/>
      <c r="C160" s="395"/>
      <c r="D160" s="396"/>
    </row>
  </sheetData>
  <mergeCells count="8">
    <mergeCell ref="A1:D1"/>
    <mergeCell ref="C2:D2"/>
    <mergeCell ref="C3:D3"/>
    <mergeCell ref="A4:D4"/>
    <mergeCell ref="C6:D6"/>
    <mergeCell ref="A7:D7"/>
    <mergeCell ref="C9:D14"/>
    <mergeCell ref="A93:D93"/>
  </mergeCells>
  <printOptions headings="false" gridLines="false" gridLinesSet="true" horizontalCentered="true" verticalCentered="false"/>
  <pageMargins left="0.7875" right="0.7875" top="0.984027777777778" bottom="0.984027777777778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rowBreaks count="1" manualBreakCount="1">
    <brk id="91" man="true" max="16383" min="0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160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85" workbookViewId="0">
      <selection pane="topLeft" activeCell="F7" activeCellId="0" sqref="F7"/>
    </sheetView>
  </sheetViews>
  <sheetFormatPr defaultRowHeight="12.75"/>
  <cols>
    <col collapsed="false" hidden="false" max="1" min="1" style="304" width="19.5056818181818"/>
    <col collapsed="false" hidden="false" max="2" min="2" style="305" width="65.3352272727273"/>
    <col collapsed="false" hidden="false" max="3" min="3" style="306" width="14.8352272727273"/>
    <col collapsed="false" hidden="false" max="4" min="4" style="307" width="14.8352272727273"/>
    <col collapsed="false" hidden="false" max="1025" min="5" style="307" width="9.32954545454546"/>
  </cols>
  <sheetData>
    <row r="1" s="309" customFormat="true" ht="16.5" hidden="false" customHeight="true" outlineLevel="0" collapsed="false">
      <c r="A1" s="308" t="s">
        <v>456</v>
      </c>
      <c r="B1" s="308"/>
      <c r="C1" s="308"/>
      <c r="D1" s="308"/>
    </row>
    <row r="2" s="313" customFormat="true" ht="28.5" hidden="false" customHeight="true" outlineLevel="0" collapsed="false">
      <c r="A2" s="310" t="s">
        <v>423</v>
      </c>
      <c r="B2" s="311" t="s">
        <v>424</v>
      </c>
      <c r="C2" s="312" t="s">
        <v>425</v>
      </c>
      <c r="D2" s="312"/>
    </row>
    <row r="3" customFormat="false" ht="24.75" hidden="false" customHeight="false" outlineLevel="0" collapsed="false">
      <c r="A3" s="314" t="s">
        <v>426</v>
      </c>
      <c r="B3" s="315" t="s">
        <v>457</v>
      </c>
      <c r="C3" s="316" t="s">
        <v>425</v>
      </c>
      <c r="D3" s="316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318" customFormat="true" ht="15.95" hidden="false" customHeight="true" outlineLevel="0" collapsed="false">
      <c r="A4" s="317" t="s">
        <v>2</v>
      </c>
      <c r="B4" s="317"/>
      <c r="C4" s="317"/>
      <c r="D4" s="317"/>
    </row>
    <row r="5" customFormat="false" ht="13.5" hidden="false" customHeight="false" outlineLevel="0" collapsed="false">
      <c r="A5" s="319" t="s">
        <v>428</v>
      </c>
      <c r="B5" s="320" t="s">
        <v>429</v>
      </c>
      <c r="C5" s="321" t="s">
        <v>430</v>
      </c>
      <c r="D5" s="322" t="s">
        <v>431</v>
      </c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s="326" customFormat="true" ht="12.95" hidden="false" customHeight="true" outlineLevel="0" collapsed="false">
      <c r="A6" s="323" t="s">
        <v>7</v>
      </c>
      <c r="B6" s="324" t="s">
        <v>8</v>
      </c>
      <c r="C6" s="325" t="s">
        <v>9</v>
      </c>
      <c r="D6" s="325"/>
    </row>
    <row r="7" customFormat="false" ht="15.95" hidden="false" customHeight="true" outlineLevel="0" collapsed="false">
      <c r="A7" s="327" t="s">
        <v>271</v>
      </c>
      <c r="B7" s="327"/>
      <c r="C7" s="327"/>
      <c r="D7" s="327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" hidden="false" customHeight="true" outlineLevel="0" collapsed="false">
      <c r="A8" s="52" t="s">
        <v>10</v>
      </c>
      <c r="B8" s="328" t="s">
        <v>11</v>
      </c>
      <c r="C8" s="397"/>
      <c r="D8" s="398"/>
      <c r="E8" s="0"/>
      <c r="F8" s="0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332" customFormat="true" ht="12" hidden="false" customHeight="true" outlineLevel="0" collapsed="false">
      <c r="A9" s="329" t="s">
        <v>12</v>
      </c>
      <c r="B9" s="330" t="s">
        <v>13</v>
      </c>
      <c r="C9" s="416" t="s">
        <v>267</v>
      </c>
      <c r="D9" s="416"/>
    </row>
    <row r="10" s="336" customFormat="true" ht="12" hidden="false" customHeight="true" outlineLevel="0" collapsed="false">
      <c r="A10" s="333" t="s">
        <v>14</v>
      </c>
      <c r="B10" s="334" t="s">
        <v>15</v>
      </c>
      <c r="C10" s="416"/>
      <c r="D10" s="416"/>
    </row>
    <row r="11" s="336" customFormat="true" ht="12" hidden="false" customHeight="true" outlineLevel="0" collapsed="false">
      <c r="A11" s="333" t="s">
        <v>16</v>
      </c>
      <c r="B11" s="334" t="s">
        <v>17</v>
      </c>
      <c r="C11" s="416"/>
      <c r="D11" s="416"/>
    </row>
    <row r="12" s="336" customFormat="true" ht="12" hidden="false" customHeight="true" outlineLevel="0" collapsed="false">
      <c r="A12" s="333" t="s">
        <v>18</v>
      </c>
      <c r="B12" s="334" t="s">
        <v>19</v>
      </c>
      <c r="C12" s="416"/>
      <c r="D12" s="416"/>
    </row>
    <row r="13" s="336" customFormat="true" ht="12" hidden="false" customHeight="true" outlineLevel="0" collapsed="false">
      <c r="A13" s="333" t="s">
        <v>20</v>
      </c>
      <c r="B13" s="334" t="s">
        <v>432</v>
      </c>
      <c r="C13" s="416"/>
      <c r="D13" s="416"/>
    </row>
    <row r="14" s="332" customFormat="true" ht="12" hidden="false" customHeight="true" outlineLevel="0" collapsed="false">
      <c r="A14" s="337" t="s">
        <v>22</v>
      </c>
      <c r="B14" s="338" t="s">
        <v>23</v>
      </c>
      <c r="C14" s="416"/>
      <c r="D14" s="416"/>
    </row>
    <row r="15" customFormat="false" ht="12" hidden="false" customHeight="true" outlineLevel="0" collapsed="false">
      <c r="A15" s="52" t="s">
        <v>24</v>
      </c>
      <c r="B15" s="340" t="s">
        <v>25</v>
      </c>
      <c r="C15" s="397"/>
      <c r="D15" s="398"/>
      <c r="E15" s="0"/>
      <c r="F15" s="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" hidden="false" customHeight="true" outlineLevel="0" collapsed="false">
      <c r="A16" s="329" t="s">
        <v>26</v>
      </c>
      <c r="B16" s="330" t="s">
        <v>27</v>
      </c>
      <c r="C16" s="399"/>
      <c r="D16" s="405"/>
      <c r="E16" s="0"/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" hidden="false" customHeight="true" outlineLevel="0" collapsed="false">
      <c r="A17" s="333" t="s">
        <v>28</v>
      </c>
      <c r="B17" s="334" t="s">
        <v>29</v>
      </c>
      <c r="C17" s="401"/>
      <c r="D17" s="406"/>
      <c r="E17" s="0"/>
      <c r="F17" s="0"/>
      <c r="G17" s="0"/>
      <c r="H17" s="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" hidden="false" customHeight="true" outlineLevel="0" collapsed="false">
      <c r="A18" s="333" t="s">
        <v>30</v>
      </c>
      <c r="B18" s="334" t="s">
        <v>31</v>
      </c>
      <c r="C18" s="401"/>
      <c r="D18" s="406"/>
      <c r="E18" s="0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" hidden="false" customHeight="true" outlineLevel="0" collapsed="false">
      <c r="A19" s="333" t="s">
        <v>32</v>
      </c>
      <c r="B19" s="334" t="s">
        <v>33</v>
      </c>
      <c r="C19" s="401"/>
      <c r="D19" s="406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2" hidden="false" customHeight="true" outlineLevel="0" collapsed="false">
      <c r="A20" s="333" t="s">
        <v>34</v>
      </c>
      <c r="B20" s="334" t="s">
        <v>35</v>
      </c>
      <c r="C20" s="401"/>
      <c r="D20" s="402"/>
      <c r="E20" s="0"/>
      <c r="F20" s="0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s="336" customFormat="true" ht="12" hidden="false" customHeight="true" outlineLevel="0" collapsed="false">
      <c r="A21" s="337" t="s">
        <v>36</v>
      </c>
      <c r="B21" s="338" t="s">
        <v>37</v>
      </c>
      <c r="C21" s="403"/>
      <c r="D21" s="407"/>
    </row>
    <row r="22" customFormat="false" ht="12" hidden="false" customHeight="true" outlineLevel="0" collapsed="false">
      <c r="A22" s="52" t="s">
        <v>38</v>
      </c>
      <c r="B22" s="328" t="s">
        <v>39</v>
      </c>
      <c r="C22" s="397"/>
      <c r="D22" s="398"/>
      <c r="E22" s="0"/>
      <c r="F22" s="0"/>
      <c r="G22" s="0"/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" hidden="false" customHeight="true" outlineLevel="0" collapsed="false">
      <c r="A23" s="329" t="s">
        <v>40</v>
      </c>
      <c r="B23" s="330" t="s">
        <v>41</v>
      </c>
      <c r="C23" s="399"/>
      <c r="D23" s="400"/>
      <c r="E23" s="0"/>
      <c r="F23" s="0"/>
      <c r="G23" s="0"/>
      <c r="H23" s="0"/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s="332" customFormat="true" ht="12" hidden="false" customHeight="true" outlineLevel="0" collapsed="false">
      <c r="A24" s="333" t="s">
        <v>42</v>
      </c>
      <c r="B24" s="334" t="s">
        <v>43</v>
      </c>
      <c r="C24" s="401"/>
      <c r="D24" s="406"/>
    </row>
    <row r="25" s="336" customFormat="true" ht="12" hidden="false" customHeight="true" outlineLevel="0" collapsed="false">
      <c r="A25" s="333" t="s">
        <v>44</v>
      </c>
      <c r="B25" s="334" t="s">
        <v>45</v>
      </c>
      <c r="C25" s="401"/>
      <c r="D25" s="402"/>
    </row>
    <row r="26" s="336" customFormat="true" ht="12" hidden="false" customHeight="true" outlineLevel="0" collapsed="false">
      <c r="A26" s="333" t="s">
        <v>46</v>
      </c>
      <c r="B26" s="334" t="s">
        <v>47</v>
      </c>
      <c r="C26" s="401"/>
      <c r="D26" s="402"/>
    </row>
    <row r="27" s="336" customFormat="true" ht="12" hidden="false" customHeight="true" outlineLevel="0" collapsed="false">
      <c r="A27" s="333" t="s">
        <v>48</v>
      </c>
      <c r="B27" s="334" t="s">
        <v>49</v>
      </c>
      <c r="C27" s="401"/>
      <c r="D27" s="402"/>
    </row>
    <row r="28" s="336" customFormat="true" ht="12" hidden="false" customHeight="true" outlineLevel="0" collapsed="false">
      <c r="A28" s="337" t="s">
        <v>50</v>
      </c>
      <c r="B28" s="338" t="s">
        <v>51</v>
      </c>
      <c r="C28" s="403"/>
      <c r="D28" s="407"/>
    </row>
    <row r="29" s="336" customFormat="true" ht="12" hidden="false" customHeight="true" outlineLevel="0" collapsed="false">
      <c r="A29" s="52" t="s">
        <v>52</v>
      </c>
      <c r="B29" s="328" t="s">
        <v>53</v>
      </c>
      <c r="C29" s="397"/>
      <c r="D29" s="398"/>
    </row>
    <row r="30" s="336" customFormat="true" ht="12" hidden="false" customHeight="true" outlineLevel="0" collapsed="false">
      <c r="A30" s="329" t="s">
        <v>54</v>
      </c>
      <c r="B30" s="330" t="s">
        <v>433</v>
      </c>
      <c r="C30" s="408"/>
      <c r="D30" s="409"/>
    </row>
    <row r="31" s="336" customFormat="true" ht="12" hidden="false" customHeight="true" outlineLevel="0" collapsed="false">
      <c r="A31" s="333" t="s">
        <v>56</v>
      </c>
      <c r="B31" s="334" t="s">
        <v>57</v>
      </c>
      <c r="C31" s="401"/>
      <c r="D31" s="402"/>
    </row>
    <row r="32" s="336" customFormat="true" ht="12" hidden="false" customHeight="true" outlineLevel="0" collapsed="false">
      <c r="A32" s="333" t="s">
        <v>58</v>
      </c>
      <c r="B32" s="334" t="s">
        <v>59</v>
      </c>
      <c r="C32" s="401"/>
      <c r="D32" s="402"/>
    </row>
    <row r="33" s="336" customFormat="true" ht="12" hidden="false" customHeight="true" outlineLevel="0" collapsed="false">
      <c r="A33" s="333" t="s">
        <v>60</v>
      </c>
      <c r="B33" s="334" t="s">
        <v>61</v>
      </c>
      <c r="C33" s="401"/>
      <c r="D33" s="402"/>
    </row>
    <row r="34" s="336" customFormat="true" ht="12" hidden="false" customHeight="true" outlineLevel="0" collapsed="false">
      <c r="A34" s="333" t="s">
        <v>62</v>
      </c>
      <c r="B34" s="334" t="s">
        <v>63</v>
      </c>
      <c r="C34" s="401"/>
      <c r="D34" s="402"/>
    </row>
    <row r="35" s="336" customFormat="true" ht="12" hidden="false" customHeight="true" outlineLevel="0" collapsed="false">
      <c r="A35" s="333" t="s">
        <v>64</v>
      </c>
      <c r="B35" s="334" t="s">
        <v>65</v>
      </c>
      <c r="C35" s="401"/>
      <c r="D35" s="402"/>
    </row>
    <row r="36" s="336" customFormat="true" ht="12" hidden="false" customHeight="true" outlineLevel="0" collapsed="false">
      <c r="A36" s="337" t="s">
        <v>66</v>
      </c>
      <c r="B36" s="338" t="s">
        <v>67</v>
      </c>
      <c r="C36" s="403"/>
      <c r="D36" s="407"/>
    </row>
    <row r="37" s="336" customFormat="true" ht="12" hidden="false" customHeight="true" outlineLevel="0" collapsed="false">
      <c r="A37" s="52" t="s">
        <v>68</v>
      </c>
      <c r="B37" s="328" t="s">
        <v>69</v>
      </c>
      <c r="C37" s="397"/>
      <c r="D37" s="398"/>
    </row>
    <row r="38" s="336" customFormat="true" ht="12" hidden="false" customHeight="true" outlineLevel="0" collapsed="false">
      <c r="A38" s="329" t="s">
        <v>70</v>
      </c>
      <c r="B38" s="330" t="s">
        <v>71</v>
      </c>
      <c r="C38" s="399"/>
      <c r="D38" s="400"/>
    </row>
    <row r="39" s="336" customFormat="true" ht="12" hidden="false" customHeight="true" outlineLevel="0" collapsed="false">
      <c r="A39" s="333" t="s">
        <v>72</v>
      </c>
      <c r="B39" s="334" t="s">
        <v>73</v>
      </c>
      <c r="C39" s="401"/>
      <c r="D39" s="402"/>
    </row>
    <row r="40" s="336" customFormat="true" ht="12" hidden="false" customHeight="true" outlineLevel="0" collapsed="false">
      <c r="A40" s="333" t="s">
        <v>74</v>
      </c>
      <c r="B40" s="334" t="s">
        <v>75</v>
      </c>
      <c r="C40" s="401"/>
      <c r="D40" s="402"/>
    </row>
    <row r="41" s="336" customFormat="true" ht="12" hidden="false" customHeight="true" outlineLevel="0" collapsed="false">
      <c r="A41" s="333" t="s">
        <v>76</v>
      </c>
      <c r="B41" s="334" t="s">
        <v>77</v>
      </c>
      <c r="C41" s="401"/>
      <c r="D41" s="402"/>
    </row>
    <row r="42" s="336" customFormat="true" ht="12" hidden="false" customHeight="true" outlineLevel="0" collapsed="false">
      <c r="A42" s="333" t="s">
        <v>78</v>
      </c>
      <c r="B42" s="334" t="s">
        <v>79</v>
      </c>
      <c r="C42" s="401"/>
      <c r="D42" s="402"/>
    </row>
    <row r="43" s="336" customFormat="true" ht="12" hidden="false" customHeight="true" outlineLevel="0" collapsed="false">
      <c r="A43" s="333" t="s">
        <v>80</v>
      </c>
      <c r="B43" s="334" t="s">
        <v>81</v>
      </c>
      <c r="C43" s="401"/>
      <c r="D43" s="402"/>
    </row>
    <row r="44" s="336" customFormat="true" ht="12" hidden="false" customHeight="true" outlineLevel="0" collapsed="false">
      <c r="A44" s="333" t="s">
        <v>82</v>
      </c>
      <c r="B44" s="334" t="s">
        <v>83</v>
      </c>
      <c r="C44" s="401"/>
      <c r="D44" s="402"/>
    </row>
    <row r="45" s="336" customFormat="true" ht="12" hidden="false" customHeight="true" outlineLevel="0" collapsed="false">
      <c r="A45" s="333" t="s">
        <v>84</v>
      </c>
      <c r="B45" s="334" t="s">
        <v>85</v>
      </c>
      <c r="C45" s="401"/>
      <c r="D45" s="402"/>
    </row>
    <row r="46" s="336" customFormat="true" ht="12" hidden="false" customHeight="true" outlineLevel="0" collapsed="false">
      <c r="A46" s="333" t="s">
        <v>86</v>
      </c>
      <c r="B46" s="334" t="s">
        <v>87</v>
      </c>
      <c r="C46" s="401"/>
      <c r="D46" s="402"/>
    </row>
    <row r="47" s="336" customFormat="true" ht="12" hidden="false" customHeight="true" outlineLevel="0" collapsed="false">
      <c r="A47" s="337" t="s">
        <v>88</v>
      </c>
      <c r="B47" s="338" t="s">
        <v>89</v>
      </c>
      <c r="C47" s="401"/>
      <c r="D47" s="402"/>
    </row>
    <row r="48" s="336" customFormat="true" ht="12" hidden="false" customHeight="true" outlineLevel="0" collapsed="false">
      <c r="A48" s="337" t="s">
        <v>90</v>
      </c>
      <c r="B48" s="338" t="s">
        <v>91</v>
      </c>
      <c r="C48" s="403"/>
      <c r="D48" s="407"/>
    </row>
    <row r="49" s="336" customFormat="true" ht="12" hidden="false" customHeight="true" outlineLevel="0" collapsed="false">
      <c r="A49" s="52" t="s">
        <v>92</v>
      </c>
      <c r="B49" s="328" t="s">
        <v>93</v>
      </c>
      <c r="C49" s="397"/>
      <c r="D49" s="398"/>
    </row>
    <row r="50" s="336" customFormat="true" ht="12" hidden="false" customHeight="true" outlineLevel="0" collapsed="false">
      <c r="A50" s="329" t="s">
        <v>94</v>
      </c>
      <c r="B50" s="330" t="s">
        <v>95</v>
      </c>
      <c r="C50" s="399"/>
      <c r="D50" s="400"/>
    </row>
    <row r="51" s="336" customFormat="true" ht="12" hidden="false" customHeight="true" outlineLevel="0" collapsed="false">
      <c r="A51" s="333" t="s">
        <v>96</v>
      </c>
      <c r="B51" s="334" t="s">
        <v>97</v>
      </c>
      <c r="C51" s="401"/>
      <c r="D51" s="402"/>
    </row>
    <row r="52" s="336" customFormat="true" ht="12" hidden="false" customHeight="true" outlineLevel="0" collapsed="false">
      <c r="A52" s="333" t="s">
        <v>98</v>
      </c>
      <c r="B52" s="334" t="s">
        <v>99</v>
      </c>
      <c r="C52" s="401"/>
      <c r="D52" s="402"/>
    </row>
    <row r="53" s="336" customFormat="true" ht="12" hidden="false" customHeight="true" outlineLevel="0" collapsed="false">
      <c r="A53" s="333" t="s">
        <v>100</v>
      </c>
      <c r="B53" s="334" t="s">
        <v>101</v>
      </c>
      <c r="C53" s="401"/>
      <c r="D53" s="402"/>
    </row>
    <row r="54" s="336" customFormat="true" ht="12" hidden="false" customHeight="true" outlineLevel="0" collapsed="false">
      <c r="A54" s="337" t="s">
        <v>102</v>
      </c>
      <c r="B54" s="338" t="s">
        <v>103</v>
      </c>
      <c r="C54" s="403"/>
      <c r="D54" s="407"/>
    </row>
    <row r="55" s="336" customFormat="true" ht="12" hidden="false" customHeight="true" outlineLevel="0" collapsed="false">
      <c r="A55" s="52" t="s">
        <v>104</v>
      </c>
      <c r="B55" s="328" t="s">
        <v>105</v>
      </c>
      <c r="C55" s="397"/>
      <c r="D55" s="398"/>
    </row>
    <row r="56" s="336" customFormat="true" ht="12" hidden="false" customHeight="true" outlineLevel="0" collapsed="false">
      <c r="A56" s="329" t="s">
        <v>106</v>
      </c>
      <c r="B56" s="330" t="s">
        <v>107</v>
      </c>
      <c r="C56" s="399"/>
      <c r="D56" s="400"/>
    </row>
    <row r="57" s="336" customFormat="true" ht="12" hidden="false" customHeight="true" outlineLevel="0" collapsed="false">
      <c r="A57" s="333" t="s">
        <v>108</v>
      </c>
      <c r="B57" s="334" t="s">
        <v>109</v>
      </c>
      <c r="C57" s="401"/>
      <c r="D57" s="402"/>
    </row>
    <row r="58" s="336" customFormat="true" ht="12" hidden="false" customHeight="true" outlineLevel="0" collapsed="false">
      <c r="A58" s="333" t="s">
        <v>110</v>
      </c>
      <c r="B58" s="334" t="s">
        <v>111</v>
      </c>
      <c r="C58" s="401"/>
      <c r="D58" s="402"/>
    </row>
    <row r="59" s="336" customFormat="true" ht="12" hidden="false" customHeight="true" outlineLevel="0" collapsed="false">
      <c r="A59" s="337" t="s">
        <v>112</v>
      </c>
      <c r="B59" s="338" t="s">
        <v>113</v>
      </c>
      <c r="C59" s="403"/>
      <c r="D59" s="407"/>
    </row>
    <row r="60" s="336" customFormat="true" ht="12" hidden="false" customHeight="true" outlineLevel="0" collapsed="false">
      <c r="A60" s="52" t="s">
        <v>114</v>
      </c>
      <c r="B60" s="340" t="s">
        <v>115</v>
      </c>
      <c r="C60" s="397"/>
      <c r="D60" s="398"/>
    </row>
    <row r="61" s="336" customFormat="true" ht="12" hidden="false" customHeight="true" outlineLevel="0" collapsed="false">
      <c r="A61" s="329" t="s">
        <v>116</v>
      </c>
      <c r="B61" s="330" t="s">
        <v>117</v>
      </c>
      <c r="C61" s="399"/>
      <c r="D61" s="400"/>
    </row>
    <row r="62" s="336" customFormat="true" ht="12" hidden="false" customHeight="true" outlineLevel="0" collapsed="false">
      <c r="A62" s="333" t="s">
        <v>118</v>
      </c>
      <c r="B62" s="334" t="s">
        <v>119</v>
      </c>
      <c r="C62" s="401"/>
      <c r="D62" s="402"/>
    </row>
    <row r="63" s="336" customFormat="true" ht="12" hidden="false" customHeight="true" outlineLevel="0" collapsed="false">
      <c r="A63" s="333" t="s">
        <v>120</v>
      </c>
      <c r="B63" s="334" t="s">
        <v>121</v>
      </c>
      <c r="C63" s="401"/>
      <c r="D63" s="402"/>
    </row>
    <row r="64" s="336" customFormat="true" ht="12" hidden="false" customHeight="true" outlineLevel="0" collapsed="false">
      <c r="A64" s="337" t="s">
        <v>122</v>
      </c>
      <c r="B64" s="338" t="s">
        <v>123</v>
      </c>
      <c r="C64" s="403"/>
      <c r="D64" s="407"/>
    </row>
    <row r="65" s="336" customFormat="true" ht="12" hidden="false" customHeight="true" outlineLevel="0" collapsed="false">
      <c r="A65" s="52" t="s">
        <v>261</v>
      </c>
      <c r="B65" s="328" t="s">
        <v>125</v>
      </c>
      <c r="C65" s="397"/>
      <c r="D65" s="398"/>
    </row>
    <row r="66" s="336" customFormat="true" ht="12" hidden="false" customHeight="true" outlineLevel="0" collapsed="false">
      <c r="A66" s="344" t="s">
        <v>434</v>
      </c>
      <c r="B66" s="340" t="s">
        <v>127</v>
      </c>
      <c r="C66" s="397"/>
      <c r="D66" s="398"/>
    </row>
    <row r="67" s="336" customFormat="true" ht="12" hidden="false" customHeight="true" outlineLevel="0" collapsed="false">
      <c r="A67" s="329" t="s">
        <v>128</v>
      </c>
      <c r="B67" s="330" t="s">
        <v>129</v>
      </c>
      <c r="C67" s="399"/>
      <c r="D67" s="400"/>
    </row>
    <row r="68" s="336" customFormat="true" ht="12" hidden="false" customHeight="true" outlineLevel="0" collapsed="false">
      <c r="A68" s="333" t="s">
        <v>130</v>
      </c>
      <c r="B68" s="334" t="s">
        <v>131</v>
      </c>
      <c r="C68" s="401"/>
      <c r="D68" s="402"/>
    </row>
    <row r="69" s="336" customFormat="true" ht="12" hidden="false" customHeight="true" outlineLevel="0" collapsed="false">
      <c r="A69" s="337" t="s">
        <v>132</v>
      </c>
      <c r="B69" s="345" t="s">
        <v>435</v>
      </c>
      <c r="C69" s="403"/>
      <c r="D69" s="407"/>
    </row>
    <row r="70" s="336" customFormat="true" ht="12" hidden="false" customHeight="true" outlineLevel="0" collapsed="false">
      <c r="A70" s="344" t="s">
        <v>134</v>
      </c>
      <c r="B70" s="340" t="s">
        <v>135</v>
      </c>
      <c r="C70" s="397"/>
      <c r="D70" s="398"/>
    </row>
    <row r="71" s="336" customFormat="true" ht="12" hidden="false" customHeight="true" outlineLevel="0" collapsed="false">
      <c r="A71" s="329" t="s">
        <v>136</v>
      </c>
      <c r="B71" s="330" t="s">
        <v>137</v>
      </c>
      <c r="C71" s="399"/>
      <c r="D71" s="400"/>
    </row>
    <row r="72" s="336" customFormat="true" ht="12" hidden="false" customHeight="true" outlineLevel="0" collapsed="false">
      <c r="A72" s="333" t="s">
        <v>138</v>
      </c>
      <c r="B72" s="334" t="s">
        <v>139</v>
      </c>
      <c r="C72" s="401"/>
      <c r="D72" s="402"/>
    </row>
    <row r="73" s="336" customFormat="true" ht="12" hidden="false" customHeight="true" outlineLevel="0" collapsed="false">
      <c r="A73" s="333" t="s">
        <v>140</v>
      </c>
      <c r="B73" s="334" t="s">
        <v>141</v>
      </c>
      <c r="C73" s="401"/>
      <c r="D73" s="402"/>
    </row>
    <row r="74" customFormat="false" ht="12" hidden="false" customHeight="true" outlineLevel="0" collapsed="false">
      <c r="A74" s="337" t="s">
        <v>142</v>
      </c>
      <c r="B74" s="338" t="s">
        <v>143</v>
      </c>
      <c r="C74" s="403"/>
      <c r="D74" s="407"/>
      <c r="E74" s="0"/>
      <c r="F74" s="0"/>
      <c r="G74" s="0"/>
      <c r="H74" s="0"/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12" hidden="false" customHeight="true" outlineLevel="0" collapsed="false">
      <c r="A75" s="344" t="s">
        <v>144</v>
      </c>
      <c r="B75" s="340" t="s">
        <v>145</v>
      </c>
      <c r="C75" s="397"/>
      <c r="D75" s="398"/>
      <c r="E75" s="0"/>
      <c r="F75" s="0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2" hidden="false" customHeight="true" outlineLevel="0" collapsed="false">
      <c r="A76" s="329" t="s">
        <v>146</v>
      </c>
      <c r="B76" s="330" t="s">
        <v>147</v>
      </c>
      <c r="C76" s="399"/>
      <c r="D76" s="400"/>
      <c r="E76" s="0"/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2" hidden="false" customHeight="true" outlineLevel="0" collapsed="false">
      <c r="A77" s="337" t="s">
        <v>148</v>
      </c>
      <c r="B77" s="338" t="s">
        <v>149</v>
      </c>
      <c r="C77" s="403"/>
      <c r="D77" s="407"/>
      <c r="E77" s="0"/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s="332" customFormat="true" ht="12" hidden="false" customHeight="true" outlineLevel="0" collapsed="false">
      <c r="A78" s="344" t="s">
        <v>150</v>
      </c>
      <c r="B78" s="340" t="s">
        <v>151</v>
      </c>
      <c r="C78" s="397"/>
      <c r="D78" s="398"/>
    </row>
    <row r="79" s="336" customFormat="true" ht="12" hidden="false" customHeight="true" outlineLevel="0" collapsed="false">
      <c r="A79" s="329" t="s">
        <v>152</v>
      </c>
      <c r="B79" s="330" t="s">
        <v>153</v>
      </c>
      <c r="C79" s="399"/>
      <c r="D79" s="400"/>
    </row>
    <row r="80" s="336" customFormat="true" ht="12" hidden="false" customHeight="true" outlineLevel="0" collapsed="false">
      <c r="A80" s="333" t="s">
        <v>154</v>
      </c>
      <c r="B80" s="334" t="s">
        <v>155</v>
      </c>
      <c r="C80" s="401"/>
      <c r="D80" s="402"/>
    </row>
    <row r="81" customFormat="false" ht="12" hidden="false" customHeight="true" outlineLevel="0" collapsed="false">
      <c r="A81" s="337" t="s">
        <v>156</v>
      </c>
      <c r="B81" s="338" t="s">
        <v>157</v>
      </c>
      <c r="C81" s="403"/>
      <c r="D81" s="407"/>
      <c r="E81" s="0"/>
      <c r="F81" s="0"/>
      <c r="G81" s="0"/>
      <c r="H81" s="0"/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12" hidden="false" customHeight="true" outlineLevel="0" collapsed="false">
      <c r="A82" s="344" t="s">
        <v>158</v>
      </c>
      <c r="B82" s="340" t="s">
        <v>159</v>
      </c>
      <c r="C82" s="397"/>
      <c r="D82" s="398"/>
      <c r="E82" s="0"/>
      <c r="F82" s="0"/>
      <c r="G82" s="0"/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2" hidden="false" customHeight="true" outlineLevel="0" collapsed="false">
      <c r="A83" s="346" t="s">
        <v>160</v>
      </c>
      <c r="B83" s="330" t="s">
        <v>161</v>
      </c>
      <c r="C83" s="399"/>
      <c r="D83" s="400"/>
      <c r="E83" s="0"/>
      <c r="F83" s="0"/>
      <c r="G83" s="0"/>
      <c r="H83" s="0"/>
      <c r="I83" s="0"/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2" hidden="false" customHeight="true" outlineLevel="0" collapsed="false">
      <c r="A84" s="347" t="s">
        <v>162</v>
      </c>
      <c r="B84" s="334" t="s">
        <v>163</v>
      </c>
      <c r="C84" s="401"/>
      <c r="D84" s="402"/>
      <c r="E84" s="0"/>
      <c r="F84" s="0"/>
      <c r="G84" s="0"/>
      <c r="H84" s="0"/>
      <c r="I84" s="0"/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2" hidden="false" customHeight="true" outlineLevel="0" collapsed="false">
      <c r="A85" s="347" t="s">
        <v>164</v>
      </c>
      <c r="B85" s="334" t="s">
        <v>165</v>
      </c>
      <c r="C85" s="401"/>
      <c r="D85" s="402"/>
      <c r="E85" s="0"/>
      <c r="F85" s="0"/>
      <c r="G85" s="0"/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s="332" customFormat="true" ht="12" hidden="false" customHeight="true" outlineLevel="0" collapsed="false">
      <c r="A86" s="348" t="s">
        <v>166</v>
      </c>
      <c r="B86" s="338" t="s">
        <v>167</v>
      </c>
      <c r="C86" s="403"/>
      <c r="D86" s="404"/>
    </row>
    <row r="87" customFormat="false" ht="12" hidden="false" customHeight="true" outlineLevel="0" collapsed="false">
      <c r="A87" s="344" t="s">
        <v>168</v>
      </c>
      <c r="B87" s="340" t="s">
        <v>169</v>
      </c>
      <c r="C87" s="410"/>
      <c r="D87" s="411"/>
      <c r="E87" s="0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2" hidden="false" customHeight="true" outlineLevel="0" collapsed="false">
      <c r="A88" s="344" t="s">
        <v>436</v>
      </c>
      <c r="B88" s="340" t="s">
        <v>171</v>
      </c>
      <c r="C88" s="410"/>
      <c r="D88" s="411"/>
      <c r="E88" s="0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2" hidden="false" customHeight="true" outlineLevel="0" collapsed="false">
      <c r="A89" s="344" t="s">
        <v>437</v>
      </c>
      <c r="B89" s="349" t="s">
        <v>173</v>
      </c>
      <c r="C89" s="397"/>
      <c r="D89" s="398"/>
      <c r="E89" s="0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2" hidden="false" customHeight="true" outlineLevel="0" collapsed="false">
      <c r="A90" s="350" t="s">
        <v>438</v>
      </c>
      <c r="B90" s="351" t="s">
        <v>439</v>
      </c>
      <c r="C90" s="397"/>
      <c r="D90" s="398"/>
      <c r="E90" s="0"/>
      <c r="F90" s="0"/>
      <c r="G90" s="0"/>
      <c r="H90" s="0"/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12" hidden="false" customHeight="true" outlineLevel="0" collapsed="false">
      <c r="A91" s="352"/>
      <c r="B91" s="353"/>
      <c r="C91" s="354"/>
      <c r="D91" s="354"/>
      <c r="E91" s="0"/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s="336" customFormat="true" ht="15" hidden="false" customHeight="true" outlineLevel="0" collapsed="false">
      <c r="A92" s="355"/>
      <c r="B92" s="356"/>
      <c r="C92" s="357"/>
      <c r="D92" s="358"/>
    </row>
    <row r="93" s="326" customFormat="true" ht="16.5" hidden="false" customHeight="true" outlineLevel="0" collapsed="false">
      <c r="A93" s="327" t="s">
        <v>272</v>
      </c>
      <c r="B93" s="327"/>
      <c r="C93" s="327"/>
      <c r="D93" s="327"/>
    </row>
    <row r="94" s="361" customFormat="true" ht="12" hidden="false" customHeight="true" outlineLevel="0" collapsed="false">
      <c r="A94" s="359" t="s">
        <v>10</v>
      </c>
      <c r="B94" s="360" t="s">
        <v>440</v>
      </c>
      <c r="C94" s="397"/>
      <c r="D94" s="397"/>
    </row>
    <row r="95" customFormat="false" ht="12" hidden="false" customHeight="true" outlineLevel="0" collapsed="false">
      <c r="A95" s="362" t="s">
        <v>12</v>
      </c>
      <c r="B95" s="363" t="s">
        <v>180</v>
      </c>
      <c r="C95" s="399"/>
      <c r="D95" s="400"/>
      <c r="E95" s="0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2" hidden="false" customHeight="true" outlineLevel="0" collapsed="false">
      <c r="A96" s="333" t="s">
        <v>14</v>
      </c>
      <c r="B96" s="364" t="s">
        <v>181</v>
      </c>
      <c r="C96" s="401"/>
      <c r="D96" s="402"/>
      <c r="E96" s="0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" hidden="false" customHeight="true" outlineLevel="0" collapsed="false">
      <c r="A97" s="333" t="s">
        <v>16</v>
      </c>
      <c r="B97" s="364" t="s">
        <v>182</v>
      </c>
      <c r="C97" s="401"/>
      <c r="D97" s="402"/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" hidden="false" customHeight="true" outlineLevel="0" collapsed="false">
      <c r="A98" s="333" t="s">
        <v>18</v>
      </c>
      <c r="B98" s="365" t="s">
        <v>183</v>
      </c>
      <c r="C98" s="401"/>
      <c r="D98" s="402"/>
      <c r="E98" s="0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" hidden="false" customHeight="true" outlineLevel="0" collapsed="false">
      <c r="A99" s="333" t="s">
        <v>184</v>
      </c>
      <c r="B99" s="60" t="s">
        <v>185</v>
      </c>
      <c r="C99" s="401"/>
      <c r="D99" s="401"/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" hidden="false" customHeight="true" outlineLevel="0" collapsed="false">
      <c r="A100" s="333" t="s">
        <v>22</v>
      </c>
      <c r="B100" s="364" t="s">
        <v>441</v>
      </c>
      <c r="C100" s="401"/>
      <c r="D100" s="402"/>
      <c r="E100" s="0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" hidden="false" customHeight="true" outlineLevel="0" collapsed="false">
      <c r="A101" s="333" t="s">
        <v>187</v>
      </c>
      <c r="B101" s="366" t="s">
        <v>188</v>
      </c>
      <c r="C101" s="401"/>
      <c r="D101" s="402"/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" hidden="false" customHeight="true" outlineLevel="0" collapsed="false">
      <c r="A102" s="333" t="s">
        <v>189</v>
      </c>
      <c r="B102" s="366" t="s">
        <v>190</v>
      </c>
      <c r="C102" s="401"/>
      <c r="D102" s="402"/>
      <c r="E102" s="0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" hidden="false" customHeight="true" outlineLevel="0" collapsed="false">
      <c r="A103" s="333" t="s">
        <v>191</v>
      </c>
      <c r="B103" s="366" t="s">
        <v>192</v>
      </c>
      <c r="C103" s="401"/>
      <c r="D103" s="402"/>
      <c r="E103" s="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" hidden="false" customHeight="true" outlineLevel="0" collapsed="false">
      <c r="A104" s="333" t="s">
        <v>193</v>
      </c>
      <c r="B104" s="367" t="s">
        <v>194</v>
      </c>
      <c r="C104" s="401"/>
      <c r="D104" s="402"/>
      <c r="E104" s="0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21.75" hidden="false" customHeight="true" outlineLevel="0" collapsed="false">
      <c r="A105" s="333" t="s">
        <v>195</v>
      </c>
      <c r="B105" s="367" t="s">
        <v>196</v>
      </c>
      <c r="C105" s="401"/>
      <c r="D105" s="402"/>
      <c r="E105" s="0"/>
      <c r="F105" s="0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" hidden="false" customHeight="true" outlineLevel="0" collapsed="false">
      <c r="A106" s="333" t="s">
        <v>197</v>
      </c>
      <c r="B106" s="366" t="s">
        <v>198</v>
      </c>
      <c r="C106" s="401"/>
      <c r="D106" s="402"/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" hidden="false" customHeight="true" outlineLevel="0" collapsed="false">
      <c r="A107" s="333" t="s">
        <v>199</v>
      </c>
      <c r="B107" s="366" t="s">
        <v>200</v>
      </c>
      <c r="C107" s="401"/>
      <c r="D107" s="402"/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" hidden="false" customHeight="true" outlineLevel="0" collapsed="false">
      <c r="A108" s="333" t="s">
        <v>201</v>
      </c>
      <c r="B108" s="367" t="s">
        <v>202</v>
      </c>
      <c r="C108" s="401"/>
      <c r="D108" s="402"/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" hidden="false" customHeight="true" outlineLevel="0" collapsed="false">
      <c r="A109" s="368" t="s">
        <v>203</v>
      </c>
      <c r="B109" s="369" t="s">
        <v>204</v>
      </c>
      <c r="C109" s="401"/>
      <c r="D109" s="402"/>
      <c r="E109" s="0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" hidden="false" customHeight="true" outlineLevel="0" collapsed="false">
      <c r="A110" s="333" t="s">
        <v>205</v>
      </c>
      <c r="B110" s="369" t="s">
        <v>206</v>
      </c>
      <c r="C110" s="401"/>
      <c r="D110" s="402"/>
      <c r="E110" s="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" hidden="false" customHeight="true" outlineLevel="0" collapsed="false">
      <c r="A111" s="333" t="s">
        <v>207</v>
      </c>
      <c r="B111" s="367" t="s">
        <v>208</v>
      </c>
      <c r="C111" s="401"/>
      <c r="D111" s="402"/>
      <c r="E111" s="0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" hidden="false" customHeight="true" outlineLevel="0" collapsed="false">
      <c r="A112" s="333" t="s">
        <v>209</v>
      </c>
      <c r="B112" s="365" t="s">
        <v>210</v>
      </c>
      <c r="C112" s="401"/>
      <c r="D112" s="402"/>
      <c r="E112" s="0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" hidden="false" customHeight="true" outlineLevel="0" collapsed="false">
      <c r="A113" s="337" t="s">
        <v>211</v>
      </c>
      <c r="B113" s="364" t="s">
        <v>442</v>
      </c>
      <c r="C113" s="401"/>
      <c r="D113" s="402"/>
      <c r="E113" s="0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" hidden="false" customHeight="true" outlineLevel="0" collapsed="false">
      <c r="A114" s="370" t="s">
        <v>213</v>
      </c>
      <c r="B114" s="371" t="s">
        <v>443</v>
      </c>
      <c r="C114" s="403"/>
      <c r="D114" s="407"/>
      <c r="E114" s="0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" hidden="false" customHeight="true" outlineLevel="0" collapsed="false">
      <c r="A115" s="52" t="s">
        <v>24</v>
      </c>
      <c r="B115" s="372" t="s">
        <v>215</v>
      </c>
      <c r="C115" s="397"/>
      <c r="D115" s="398"/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" hidden="false" customHeight="true" outlineLevel="0" collapsed="false">
      <c r="A116" s="329" t="s">
        <v>26</v>
      </c>
      <c r="B116" s="364" t="s">
        <v>216</v>
      </c>
      <c r="C116" s="399"/>
      <c r="D116" s="400"/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" hidden="false" customHeight="true" outlineLevel="0" collapsed="false">
      <c r="A117" s="329" t="s">
        <v>28</v>
      </c>
      <c r="B117" s="373" t="s">
        <v>217</v>
      </c>
      <c r="C117" s="401"/>
      <c r="D117" s="402"/>
      <c r="E117" s="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" hidden="false" customHeight="true" outlineLevel="0" collapsed="false">
      <c r="A118" s="329" t="s">
        <v>30</v>
      </c>
      <c r="B118" s="373" t="s">
        <v>218</v>
      </c>
      <c r="C118" s="401"/>
      <c r="D118" s="402"/>
      <c r="E118" s="0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" hidden="false" customHeight="true" outlineLevel="0" collapsed="false">
      <c r="A119" s="329" t="s">
        <v>32</v>
      </c>
      <c r="B119" s="373" t="s">
        <v>219</v>
      </c>
      <c r="C119" s="401"/>
      <c r="D119" s="402"/>
      <c r="E119" s="0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" hidden="false" customHeight="true" outlineLevel="0" collapsed="false">
      <c r="A120" s="329" t="s">
        <v>34</v>
      </c>
      <c r="B120" s="374" t="s">
        <v>220</v>
      </c>
      <c r="C120" s="401"/>
      <c r="D120" s="402"/>
      <c r="E120" s="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" hidden="false" customHeight="true" outlineLevel="0" collapsed="false">
      <c r="A121" s="329" t="s">
        <v>36</v>
      </c>
      <c r="B121" s="375" t="s">
        <v>221</v>
      </c>
      <c r="C121" s="401"/>
      <c r="D121" s="402"/>
      <c r="E121" s="0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2" hidden="false" customHeight="true" outlineLevel="0" collapsed="false">
      <c r="A122" s="329" t="s">
        <v>222</v>
      </c>
      <c r="B122" s="376" t="s">
        <v>223</v>
      </c>
      <c r="C122" s="401"/>
      <c r="D122" s="402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24" hidden="false" customHeight="true" outlineLevel="0" collapsed="false">
      <c r="A123" s="329" t="s">
        <v>224</v>
      </c>
      <c r="B123" s="367" t="s">
        <v>196</v>
      </c>
      <c r="C123" s="401"/>
      <c r="D123" s="402"/>
      <c r="E123" s="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" hidden="false" customHeight="true" outlineLevel="0" collapsed="false">
      <c r="A124" s="329" t="s">
        <v>225</v>
      </c>
      <c r="B124" s="367" t="s">
        <v>226</v>
      </c>
      <c r="C124" s="401"/>
      <c r="D124" s="402"/>
      <c r="E124" s="0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" hidden="false" customHeight="true" outlineLevel="0" collapsed="false">
      <c r="A125" s="329" t="s">
        <v>227</v>
      </c>
      <c r="B125" s="367" t="s">
        <v>228</v>
      </c>
      <c r="C125" s="401"/>
      <c r="D125" s="402"/>
      <c r="E125" s="0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" hidden="false" customHeight="true" outlineLevel="0" collapsed="false">
      <c r="A126" s="329" t="s">
        <v>229</v>
      </c>
      <c r="B126" s="367" t="s">
        <v>202</v>
      </c>
      <c r="C126" s="401"/>
      <c r="D126" s="402"/>
      <c r="E126" s="0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2" hidden="false" customHeight="true" outlineLevel="0" collapsed="false">
      <c r="A127" s="329" t="s">
        <v>230</v>
      </c>
      <c r="B127" s="367" t="s">
        <v>231</v>
      </c>
      <c r="C127" s="401"/>
      <c r="D127" s="402"/>
      <c r="E127" s="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" hidden="false" customHeight="true" outlineLevel="0" collapsed="false">
      <c r="A128" s="368" t="s">
        <v>232</v>
      </c>
      <c r="B128" s="367" t="s">
        <v>233</v>
      </c>
      <c r="C128" s="403"/>
      <c r="D128" s="407"/>
      <c r="E128" s="0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" hidden="false" customHeight="true" outlineLevel="0" collapsed="false">
      <c r="A129" s="52" t="s">
        <v>38</v>
      </c>
      <c r="B129" s="328" t="s">
        <v>234</v>
      </c>
      <c r="C129" s="397"/>
      <c r="D129" s="398"/>
      <c r="E129" s="0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2" hidden="false" customHeight="true" outlineLevel="0" collapsed="false">
      <c r="A130" s="52" t="s">
        <v>235</v>
      </c>
      <c r="B130" s="328" t="s">
        <v>236</v>
      </c>
      <c r="C130" s="397"/>
      <c r="D130" s="398"/>
      <c r="E130" s="0"/>
      <c r="F130" s="0"/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s="361" customFormat="true" ht="12" hidden="false" customHeight="true" outlineLevel="0" collapsed="false">
      <c r="A131" s="329" t="s">
        <v>54</v>
      </c>
      <c r="B131" s="377" t="s">
        <v>444</v>
      </c>
      <c r="C131" s="399"/>
      <c r="D131" s="405"/>
    </row>
    <row r="132" customFormat="false" ht="12" hidden="false" customHeight="true" outlineLevel="0" collapsed="false">
      <c r="A132" s="329" t="s">
        <v>62</v>
      </c>
      <c r="B132" s="377" t="s">
        <v>238</v>
      </c>
      <c r="C132" s="401"/>
      <c r="D132" s="402"/>
      <c r="E132" s="0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" hidden="false" customHeight="true" outlineLevel="0" collapsed="false">
      <c r="A133" s="368" t="s">
        <v>64</v>
      </c>
      <c r="B133" s="378" t="s">
        <v>445</v>
      </c>
      <c r="C133" s="403"/>
      <c r="D133" s="407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2" hidden="false" customHeight="true" outlineLevel="0" collapsed="false">
      <c r="A134" s="52" t="s">
        <v>68</v>
      </c>
      <c r="B134" s="328" t="s">
        <v>240</v>
      </c>
      <c r="C134" s="397"/>
      <c r="D134" s="398"/>
      <c r="E134" s="0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" hidden="false" customHeight="true" outlineLevel="0" collapsed="false">
      <c r="A135" s="329" t="s">
        <v>70</v>
      </c>
      <c r="B135" s="377" t="s">
        <v>241</v>
      </c>
      <c r="C135" s="399"/>
      <c r="D135" s="400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" hidden="false" customHeight="true" outlineLevel="0" collapsed="false">
      <c r="A136" s="329" t="s">
        <v>72</v>
      </c>
      <c r="B136" s="377" t="s">
        <v>242</v>
      </c>
      <c r="C136" s="401"/>
      <c r="D136" s="402"/>
      <c r="E136" s="0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" hidden="false" customHeight="true" outlineLevel="0" collapsed="false">
      <c r="A137" s="329" t="s">
        <v>74</v>
      </c>
      <c r="B137" s="377" t="s">
        <v>243</v>
      </c>
      <c r="C137" s="401"/>
      <c r="D137" s="402"/>
      <c r="E137" s="0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" hidden="false" customHeight="true" outlineLevel="0" collapsed="false">
      <c r="A138" s="329" t="s">
        <v>76</v>
      </c>
      <c r="B138" s="377" t="s">
        <v>446</v>
      </c>
      <c r="C138" s="401"/>
      <c r="D138" s="402"/>
      <c r="E138" s="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2" hidden="false" customHeight="true" outlineLevel="0" collapsed="false">
      <c r="A139" s="329" t="s">
        <v>78</v>
      </c>
      <c r="B139" s="377" t="s">
        <v>245</v>
      </c>
      <c r="C139" s="401"/>
      <c r="D139" s="402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s="361" customFormat="true" ht="12" hidden="false" customHeight="true" outlineLevel="0" collapsed="false">
      <c r="A140" s="368" t="s">
        <v>80</v>
      </c>
      <c r="B140" s="378" t="s">
        <v>246</v>
      </c>
      <c r="C140" s="403"/>
      <c r="D140" s="404"/>
    </row>
    <row r="141" customFormat="false" ht="12" hidden="false" customHeight="true" outlineLevel="0" collapsed="false">
      <c r="A141" s="52" t="s">
        <v>92</v>
      </c>
      <c r="B141" s="328" t="s">
        <v>447</v>
      </c>
      <c r="C141" s="397"/>
      <c r="D141" s="398"/>
      <c r="E141" s="0"/>
      <c r="F141" s="0"/>
      <c r="G141" s="0"/>
      <c r="H141" s="0"/>
      <c r="I141" s="0"/>
      <c r="J141" s="0"/>
      <c r="K141" s="379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.75" hidden="false" customHeight="false" outlineLevel="0" collapsed="false">
      <c r="A142" s="329" t="s">
        <v>94</v>
      </c>
      <c r="B142" s="377" t="s">
        <v>248</v>
      </c>
      <c r="C142" s="399"/>
      <c r="D142" s="400"/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2" hidden="false" customHeight="true" outlineLevel="0" collapsed="false">
      <c r="A143" s="329" t="s">
        <v>96</v>
      </c>
      <c r="B143" s="377" t="s">
        <v>249</v>
      </c>
      <c r="C143" s="401"/>
      <c r="D143" s="402"/>
      <c r="E143" s="0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2" hidden="false" customHeight="true" outlineLevel="0" collapsed="false">
      <c r="A144" s="329" t="s">
        <v>98</v>
      </c>
      <c r="B144" s="377" t="s">
        <v>448</v>
      </c>
      <c r="C144" s="401"/>
      <c r="D144" s="402"/>
      <c r="E144" s="0"/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s="361" customFormat="true" ht="12" hidden="false" customHeight="true" outlineLevel="0" collapsed="false">
      <c r="A145" s="329" t="s">
        <v>100</v>
      </c>
      <c r="B145" s="377" t="s">
        <v>309</v>
      </c>
      <c r="C145" s="401"/>
      <c r="D145" s="406"/>
    </row>
    <row r="146" customFormat="false" ht="12" hidden="false" customHeight="true" outlineLevel="0" collapsed="false">
      <c r="A146" s="368" t="s">
        <v>102</v>
      </c>
      <c r="B146" s="378" t="s">
        <v>350</v>
      </c>
      <c r="C146" s="403"/>
      <c r="D146" s="404"/>
    </row>
    <row r="147" customFormat="false" ht="12" hidden="false" customHeight="true" outlineLevel="0" collapsed="false">
      <c r="A147" s="52" t="s">
        <v>252</v>
      </c>
      <c r="B147" s="328" t="s">
        <v>253</v>
      </c>
      <c r="C147" s="413"/>
      <c r="D147" s="414"/>
    </row>
    <row r="148" customFormat="false" ht="12" hidden="false" customHeight="true" outlineLevel="0" collapsed="false">
      <c r="A148" s="329" t="s">
        <v>106</v>
      </c>
      <c r="B148" s="377" t="s">
        <v>254</v>
      </c>
      <c r="C148" s="399"/>
      <c r="D148" s="405"/>
    </row>
    <row r="149" customFormat="false" ht="12" hidden="false" customHeight="true" outlineLevel="0" collapsed="false">
      <c r="A149" s="329" t="s">
        <v>108</v>
      </c>
      <c r="B149" s="377" t="s">
        <v>255</v>
      </c>
      <c r="C149" s="401"/>
      <c r="D149" s="406"/>
    </row>
    <row r="150" customFormat="false" ht="12" hidden="false" customHeight="true" outlineLevel="0" collapsed="false">
      <c r="A150" s="329" t="s">
        <v>110</v>
      </c>
      <c r="B150" s="377" t="s">
        <v>256</v>
      </c>
      <c r="C150" s="401"/>
      <c r="D150" s="406"/>
    </row>
    <row r="151" customFormat="false" ht="12" hidden="false" customHeight="true" outlineLevel="0" collapsed="false">
      <c r="A151" s="329" t="s">
        <v>112</v>
      </c>
      <c r="B151" s="377" t="s">
        <v>449</v>
      </c>
      <c r="C151" s="401"/>
      <c r="D151" s="406"/>
    </row>
    <row r="152" customFormat="false" ht="12.75" hidden="false" customHeight="true" outlineLevel="0" collapsed="false">
      <c r="A152" s="368" t="s">
        <v>258</v>
      </c>
      <c r="B152" s="378" t="s">
        <v>259</v>
      </c>
      <c r="C152" s="403"/>
      <c r="D152" s="407"/>
    </row>
    <row r="153" customFormat="false" ht="12.75" hidden="false" customHeight="true" outlineLevel="0" collapsed="false">
      <c r="A153" s="380" t="s">
        <v>114</v>
      </c>
      <c r="B153" s="328" t="s">
        <v>260</v>
      </c>
      <c r="C153" s="413"/>
      <c r="D153" s="414"/>
    </row>
    <row r="154" customFormat="false" ht="12.75" hidden="false" customHeight="true" outlineLevel="0" collapsed="false">
      <c r="A154" s="380" t="s">
        <v>261</v>
      </c>
      <c r="B154" s="328" t="s">
        <v>262</v>
      </c>
      <c r="C154" s="413"/>
      <c r="D154" s="415"/>
    </row>
    <row r="155" customFormat="false" ht="12" hidden="false" customHeight="true" outlineLevel="0" collapsed="false">
      <c r="A155" s="52" t="s">
        <v>263</v>
      </c>
      <c r="B155" s="328" t="s">
        <v>264</v>
      </c>
      <c r="C155" s="413"/>
      <c r="D155" s="414"/>
    </row>
    <row r="156" customFormat="false" ht="15" hidden="false" customHeight="true" outlineLevel="0" collapsed="false">
      <c r="A156" s="382" t="s">
        <v>265</v>
      </c>
      <c r="B156" s="383" t="s">
        <v>266</v>
      </c>
      <c r="C156" s="413"/>
      <c r="D156" s="414"/>
    </row>
    <row r="157" customFormat="false" ht="15" hidden="false" customHeight="true" outlineLevel="0" collapsed="false">
      <c r="A157" s="384"/>
      <c r="B157" s="385"/>
      <c r="C157" s="386"/>
      <c r="D157" s="386"/>
    </row>
    <row r="158" customFormat="false" ht="13.5" hidden="false" customHeight="false" outlineLevel="0" collapsed="false">
      <c r="A158" s="387"/>
      <c r="B158" s="388"/>
      <c r="C158" s="389"/>
      <c r="D158" s="390"/>
    </row>
    <row r="159" customFormat="false" ht="15" hidden="false" customHeight="true" outlineLevel="0" collapsed="false">
      <c r="A159" s="391" t="s">
        <v>450</v>
      </c>
      <c r="B159" s="392"/>
      <c r="C159" s="393"/>
      <c r="D159" s="394"/>
    </row>
    <row r="160" customFormat="false" ht="14.25" hidden="false" customHeight="true" outlineLevel="0" collapsed="false">
      <c r="A160" s="391" t="s">
        <v>451</v>
      </c>
      <c r="B160" s="392"/>
      <c r="C160" s="395"/>
      <c r="D160" s="396"/>
    </row>
  </sheetData>
  <mergeCells count="8">
    <mergeCell ref="A1:D1"/>
    <mergeCell ref="C2:D2"/>
    <mergeCell ref="C3:D3"/>
    <mergeCell ref="A4:D4"/>
    <mergeCell ref="C6:D6"/>
    <mergeCell ref="A7:D7"/>
    <mergeCell ref="C9:D14"/>
    <mergeCell ref="A93:D93"/>
  </mergeCells>
  <printOptions headings="false" gridLines="false" gridLinesSet="true" horizontalCentered="true" verticalCentered="false"/>
  <pageMargins left="0.7875" right="0.7875" top="0.984027777777778" bottom="0.984027777777778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rowBreaks count="1" manualBreakCount="1">
    <brk id="91" man="true" max="16383" min="0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62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7" activeCellId="0" sqref="G7"/>
    </sheetView>
  </sheetViews>
  <sheetFormatPr defaultRowHeight="12.75"/>
  <cols>
    <col collapsed="false" hidden="false" max="1" min="1" style="417" width="13.8295454545455"/>
    <col collapsed="false" hidden="false" max="2" min="2" style="418" width="79.1647727272727"/>
    <col collapsed="false" hidden="false" max="4" min="3" style="418" width="14.8352272727273"/>
    <col collapsed="false" hidden="false" max="1025" min="5" style="418" width="9.32954545454546"/>
  </cols>
  <sheetData>
    <row r="1" s="420" customFormat="true" ht="21" hidden="false" customHeight="true" outlineLevel="0" collapsed="false">
      <c r="A1" s="419" t="s">
        <v>458</v>
      </c>
      <c r="B1" s="419"/>
      <c r="C1" s="419"/>
      <c r="D1" s="419"/>
    </row>
    <row r="2" s="421" customFormat="true" ht="36" hidden="false" customHeight="true" outlineLevel="0" collapsed="false">
      <c r="A2" s="310" t="s">
        <v>423</v>
      </c>
      <c r="B2" s="311" t="s">
        <v>459</v>
      </c>
      <c r="C2" s="312" t="s">
        <v>460</v>
      </c>
      <c r="D2" s="312"/>
    </row>
    <row r="3" customFormat="false" ht="24.75" hidden="false" customHeight="false" outlineLevel="0" collapsed="false">
      <c r="A3" s="314" t="s">
        <v>426</v>
      </c>
      <c r="B3" s="315" t="s">
        <v>427</v>
      </c>
      <c r="C3" s="316" t="s">
        <v>425</v>
      </c>
      <c r="D3" s="316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422" customFormat="true" ht="15.95" hidden="false" customHeight="true" outlineLevel="0" collapsed="false">
      <c r="A4" s="317" t="s">
        <v>2</v>
      </c>
      <c r="B4" s="317"/>
      <c r="C4" s="317"/>
      <c r="D4" s="317"/>
    </row>
    <row r="5" customFormat="false" ht="13.5" hidden="false" customHeight="false" outlineLevel="0" collapsed="false">
      <c r="A5" s="319" t="s">
        <v>428</v>
      </c>
      <c r="B5" s="320" t="s">
        <v>429</v>
      </c>
      <c r="C5" s="321" t="s">
        <v>430</v>
      </c>
      <c r="D5" s="322" t="s">
        <v>431</v>
      </c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s="423" customFormat="true" ht="12.95" hidden="false" customHeight="true" outlineLevel="0" collapsed="false">
      <c r="A6" s="323" t="s">
        <v>7</v>
      </c>
      <c r="B6" s="324" t="s">
        <v>8</v>
      </c>
      <c r="C6" s="325" t="s">
        <v>9</v>
      </c>
      <c r="D6" s="325"/>
    </row>
    <row r="7" customFormat="false" ht="15.95" hidden="false" customHeight="true" outlineLevel="0" collapsed="false">
      <c r="A7" s="327" t="s">
        <v>271</v>
      </c>
      <c r="B7" s="327"/>
      <c r="C7" s="327"/>
      <c r="D7" s="327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s="426" customFormat="true" ht="12" hidden="false" customHeight="true" outlineLevel="0" collapsed="false">
      <c r="A8" s="424" t="s">
        <v>10</v>
      </c>
      <c r="B8" s="425" t="s">
        <v>461</v>
      </c>
      <c r="C8" s="135" t="n">
        <f aca="false">SUM(C9:C19)</f>
        <v>0</v>
      </c>
      <c r="D8" s="159" t="n">
        <f aca="false">SUM(D9:D19)</f>
        <v>2254</v>
      </c>
    </row>
    <row r="9" customFormat="false" ht="12" hidden="false" customHeight="true" outlineLevel="0" collapsed="false">
      <c r="A9" s="427" t="s">
        <v>12</v>
      </c>
      <c r="B9" s="363" t="s">
        <v>71</v>
      </c>
      <c r="C9" s="140"/>
      <c r="D9" s="428"/>
      <c r="E9" s="0"/>
      <c r="F9" s="0"/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2" hidden="false" customHeight="true" outlineLevel="0" collapsed="false">
      <c r="A10" s="429" t="s">
        <v>14</v>
      </c>
      <c r="B10" s="364" t="s">
        <v>73</v>
      </c>
      <c r="C10" s="113"/>
      <c r="D10" s="430"/>
      <c r="E10" s="0"/>
      <c r="F10" s="0"/>
      <c r="G10" s="0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" hidden="false" customHeight="true" outlineLevel="0" collapsed="false">
      <c r="A11" s="429" t="s">
        <v>16</v>
      </c>
      <c r="B11" s="364" t="s">
        <v>75</v>
      </c>
      <c r="C11" s="113"/>
      <c r="D11" s="430"/>
      <c r="E11" s="0"/>
      <c r="F11" s="0"/>
      <c r="G11" s="0"/>
      <c r="H11" s="0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" hidden="false" customHeight="true" outlineLevel="0" collapsed="false">
      <c r="A12" s="429" t="s">
        <v>18</v>
      </c>
      <c r="B12" s="364" t="s">
        <v>77</v>
      </c>
      <c r="C12" s="113"/>
      <c r="D12" s="430"/>
      <c r="E12" s="0"/>
      <c r="F12" s="0"/>
      <c r="G12" s="0"/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" hidden="false" customHeight="true" outlineLevel="0" collapsed="false">
      <c r="A13" s="429" t="s">
        <v>20</v>
      </c>
      <c r="B13" s="364" t="s">
        <v>79</v>
      </c>
      <c r="C13" s="113"/>
      <c r="D13" s="430"/>
      <c r="E13" s="0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" hidden="false" customHeight="true" outlineLevel="0" collapsed="false">
      <c r="A14" s="429" t="s">
        <v>22</v>
      </c>
      <c r="B14" s="364" t="s">
        <v>462</v>
      </c>
      <c r="C14" s="113"/>
      <c r="D14" s="430"/>
      <c r="E14" s="0"/>
      <c r="F14" s="0"/>
      <c r="G14" s="0"/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2" hidden="false" customHeight="true" outlineLevel="0" collapsed="false">
      <c r="A15" s="429" t="s">
        <v>187</v>
      </c>
      <c r="B15" s="378" t="s">
        <v>463</v>
      </c>
      <c r="C15" s="113"/>
      <c r="D15" s="430"/>
      <c r="E15" s="0"/>
      <c r="F15" s="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" hidden="false" customHeight="true" outlineLevel="0" collapsed="false">
      <c r="A16" s="429" t="s">
        <v>189</v>
      </c>
      <c r="B16" s="364" t="s">
        <v>85</v>
      </c>
      <c r="C16" s="113" t="n">
        <v>0</v>
      </c>
      <c r="D16" s="431" t="n">
        <v>2202</v>
      </c>
      <c r="E16" s="0"/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s="432" customFormat="true" ht="12" hidden="false" customHeight="true" outlineLevel="0" collapsed="false">
      <c r="A17" s="429" t="s">
        <v>191</v>
      </c>
      <c r="B17" s="364" t="s">
        <v>87</v>
      </c>
      <c r="C17" s="113"/>
      <c r="D17" s="431"/>
    </row>
    <row r="18" s="432" customFormat="true" ht="12" hidden="false" customHeight="true" outlineLevel="0" collapsed="false">
      <c r="A18" s="429" t="s">
        <v>193</v>
      </c>
      <c r="B18" s="364" t="s">
        <v>89</v>
      </c>
      <c r="C18" s="113"/>
      <c r="D18" s="431"/>
    </row>
    <row r="19" customFormat="false" ht="12" hidden="false" customHeight="true" outlineLevel="0" collapsed="false">
      <c r="A19" s="429" t="s">
        <v>195</v>
      </c>
      <c r="B19" s="378" t="s">
        <v>91</v>
      </c>
      <c r="C19" s="148" t="n">
        <v>0</v>
      </c>
      <c r="D19" s="433" t="n">
        <v>52</v>
      </c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s="426" customFormat="true" ht="12" hidden="false" customHeight="true" outlineLevel="0" collapsed="false">
      <c r="A20" s="434" t="s">
        <v>24</v>
      </c>
      <c r="B20" s="435" t="s">
        <v>464</v>
      </c>
      <c r="C20" s="135" t="n">
        <f aca="false">SUM(C21:C25)</f>
        <v>0</v>
      </c>
      <c r="D20" s="159" t="n">
        <f aca="false">SUM(D21:D25)</f>
        <v>1075374</v>
      </c>
    </row>
    <row r="21" s="432" customFormat="true" ht="12" hidden="false" customHeight="true" outlineLevel="0" collapsed="false">
      <c r="A21" s="429" t="s">
        <v>26</v>
      </c>
      <c r="B21" s="377" t="s">
        <v>27</v>
      </c>
      <c r="C21" s="140"/>
      <c r="D21" s="436"/>
    </row>
    <row r="22" s="432" customFormat="true" ht="12" hidden="false" customHeight="true" outlineLevel="0" collapsed="false">
      <c r="A22" s="429" t="s">
        <v>28</v>
      </c>
      <c r="B22" s="364" t="s">
        <v>465</v>
      </c>
      <c r="C22" s="113"/>
      <c r="D22" s="431"/>
    </row>
    <row r="23" s="432" customFormat="true" ht="12" hidden="false" customHeight="true" outlineLevel="0" collapsed="false">
      <c r="A23" s="429" t="s">
        <v>30</v>
      </c>
      <c r="B23" s="364" t="s">
        <v>466</v>
      </c>
      <c r="C23" s="113" t="n">
        <v>0</v>
      </c>
      <c r="D23" s="431" t="n">
        <v>1075374</v>
      </c>
    </row>
    <row r="24" s="432" customFormat="true" ht="12" hidden="false" customHeight="true" outlineLevel="0" collapsed="false">
      <c r="A24" s="429" t="s">
        <v>32</v>
      </c>
      <c r="B24" s="364" t="s">
        <v>467</v>
      </c>
      <c r="C24" s="148"/>
      <c r="D24" s="433"/>
    </row>
    <row r="25" s="432" customFormat="true" ht="12" hidden="false" customHeight="true" outlineLevel="0" collapsed="false">
      <c r="A25" s="434" t="s">
        <v>38</v>
      </c>
      <c r="B25" s="328" t="s">
        <v>281</v>
      </c>
      <c r="C25" s="393"/>
      <c r="D25" s="437"/>
    </row>
    <row r="26" s="432" customFormat="true" ht="12" hidden="false" customHeight="true" outlineLevel="0" collapsed="false">
      <c r="A26" s="434" t="s">
        <v>235</v>
      </c>
      <c r="B26" s="328" t="s">
        <v>468</v>
      </c>
      <c r="C26" s="135"/>
      <c r="D26" s="159"/>
    </row>
    <row r="27" s="432" customFormat="true" ht="12" hidden="false" customHeight="true" outlineLevel="0" collapsed="false">
      <c r="A27" s="438" t="s">
        <v>54</v>
      </c>
      <c r="B27" s="377" t="s">
        <v>41</v>
      </c>
      <c r="C27" s="140"/>
      <c r="D27" s="436"/>
    </row>
    <row r="28" s="432" customFormat="true" ht="12" hidden="false" customHeight="true" outlineLevel="0" collapsed="false">
      <c r="A28" s="438" t="s">
        <v>62</v>
      </c>
      <c r="B28" s="377" t="s">
        <v>465</v>
      </c>
      <c r="C28" s="113"/>
      <c r="D28" s="431"/>
    </row>
    <row r="29" s="432" customFormat="true" ht="12" hidden="false" customHeight="true" outlineLevel="0" collapsed="false">
      <c r="A29" s="438" t="s">
        <v>64</v>
      </c>
      <c r="B29" s="364" t="s">
        <v>469</v>
      </c>
      <c r="C29" s="113"/>
      <c r="D29" s="431"/>
    </row>
    <row r="30" s="432" customFormat="true" ht="12" hidden="false" customHeight="true" outlineLevel="0" collapsed="false">
      <c r="A30" s="429" t="s">
        <v>66</v>
      </c>
      <c r="B30" s="439" t="s">
        <v>470</v>
      </c>
      <c r="C30" s="148"/>
      <c r="D30" s="433"/>
    </row>
    <row r="31" customFormat="false" ht="12" hidden="false" customHeight="true" outlineLevel="0" collapsed="false">
      <c r="A31" s="434" t="s">
        <v>68</v>
      </c>
      <c r="B31" s="328" t="s">
        <v>471</v>
      </c>
      <c r="C31" s="135"/>
      <c r="D31" s="437"/>
      <c r="E31" s="0"/>
      <c r="F31" s="0"/>
      <c r="G31" s="0"/>
      <c r="H31" s="0"/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2" hidden="false" customHeight="true" outlineLevel="0" collapsed="false">
      <c r="A32" s="438" t="s">
        <v>70</v>
      </c>
      <c r="B32" s="377" t="s">
        <v>95</v>
      </c>
      <c r="C32" s="140"/>
      <c r="D32" s="436"/>
      <c r="E32" s="0"/>
      <c r="F32" s="0"/>
      <c r="G32" s="0"/>
      <c r="H32" s="0"/>
      <c r="I32" s="0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" hidden="false" customHeight="true" outlineLevel="0" collapsed="false">
      <c r="A33" s="438" t="s">
        <v>72</v>
      </c>
      <c r="B33" s="364" t="s">
        <v>97</v>
      </c>
      <c r="C33" s="113"/>
      <c r="D33" s="431"/>
      <c r="E33" s="0"/>
      <c r="F33" s="0"/>
      <c r="G33" s="0"/>
      <c r="H33" s="0"/>
      <c r="I33" s="0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2" hidden="false" customHeight="true" outlineLevel="0" collapsed="false">
      <c r="A34" s="429" t="s">
        <v>74</v>
      </c>
      <c r="B34" s="439" t="s">
        <v>99</v>
      </c>
      <c r="C34" s="148"/>
      <c r="D34" s="433"/>
      <c r="E34" s="0"/>
      <c r="F34" s="0"/>
      <c r="G34" s="0"/>
      <c r="H34" s="0"/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s="426" customFormat="true" ht="12" hidden="false" customHeight="true" outlineLevel="0" collapsed="false">
      <c r="A35" s="434" t="s">
        <v>92</v>
      </c>
      <c r="B35" s="328" t="s">
        <v>283</v>
      </c>
      <c r="C35" s="393"/>
      <c r="D35" s="440"/>
    </row>
    <row r="36" s="426" customFormat="true" ht="12" hidden="false" customHeight="true" outlineLevel="0" collapsed="false">
      <c r="A36" s="434" t="s">
        <v>252</v>
      </c>
      <c r="B36" s="328" t="s">
        <v>472</v>
      </c>
      <c r="C36" s="393"/>
      <c r="D36" s="440"/>
    </row>
    <row r="37" customFormat="false" ht="12" hidden="false" customHeight="true" outlineLevel="0" collapsed="false">
      <c r="A37" s="434" t="s">
        <v>114</v>
      </c>
      <c r="B37" s="328" t="s">
        <v>473</v>
      </c>
      <c r="C37" s="135" t="n">
        <f aca="false">+C8+C20+C25+C26+C31+C35+C36</f>
        <v>0</v>
      </c>
      <c r="D37" s="159" t="n">
        <f aca="false">+D8+D20+D25+D26+D31+D35+D36</f>
        <v>1077628</v>
      </c>
      <c r="E37" s="0"/>
      <c r="F37" s="0"/>
      <c r="G37" s="0"/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2" hidden="false" customHeight="true" outlineLevel="0" collapsed="false">
      <c r="A38" s="441" t="s">
        <v>261</v>
      </c>
      <c r="B38" s="328" t="s">
        <v>474</v>
      </c>
      <c r="C38" s="135" t="n">
        <f aca="false">SUM(C39:C41)</f>
        <v>53700489</v>
      </c>
      <c r="D38" s="159" t="n">
        <f aca="false">SUM(D39:D41)</f>
        <v>55671100</v>
      </c>
      <c r="E38" s="0"/>
      <c r="F38" s="0"/>
      <c r="G38" s="0"/>
      <c r="H38" s="0"/>
      <c r="I38" s="0"/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" hidden="false" customHeight="true" outlineLevel="0" collapsed="false">
      <c r="A39" s="438" t="s">
        <v>475</v>
      </c>
      <c r="B39" s="377" t="s">
        <v>341</v>
      </c>
      <c r="C39" s="140" t="n">
        <v>1101569</v>
      </c>
      <c r="D39" s="436" t="n">
        <v>1935000</v>
      </c>
      <c r="E39" s="0"/>
      <c r="F39" s="0"/>
      <c r="G39" s="0"/>
      <c r="H39" s="0"/>
      <c r="I39" s="0"/>
      <c r="J39" s="0"/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" hidden="false" customHeight="true" outlineLevel="0" collapsed="false">
      <c r="A40" s="438" t="s">
        <v>476</v>
      </c>
      <c r="B40" s="364" t="s">
        <v>477</v>
      </c>
      <c r="C40" s="113"/>
      <c r="D40" s="43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s="432" customFormat="true" ht="12" hidden="false" customHeight="true" outlineLevel="0" collapsed="false">
      <c r="A41" s="429" t="s">
        <v>478</v>
      </c>
      <c r="B41" s="439" t="s">
        <v>479</v>
      </c>
      <c r="C41" s="148" t="n">
        <v>52598920</v>
      </c>
      <c r="D41" s="433" t="n">
        <v>53736100</v>
      </c>
    </row>
    <row r="42" customFormat="false" ht="15" hidden="false" customHeight="true" outlineLevel="0" collapsed="false">
      <c r="A42" s="441" t="s">
        <v>263</v>
      </c>
      <c r="B42" s="442" t="s">
        <v>480</v>
      </c>
      <c r="C42" s="135" t="n">
        <f aca="false">+C37+C38</f>
        <v>53700489</v>
      </c>
      <c r="D42" s="159" t="n">
        <f aca="false">+D37+D38</f>
        <v>56748728</v>
      </c>
      <c r="E42" s="0"/>
      <c r="F42" s="0"/>
      <c r="G42" s="0"/>
      <c r="H42" s="0"/>
      <c r="I42" s="0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5" hidden="false" customHeight="true" outlineLevel="0" collapsed="false">
      <c r="A43" s="355"/>
      <c r="B43" s="356"/>
      <c r="C43" s="357"/>
      <c r="D43" s="0"/>
      <c r="E43" s="0"/>
      <c r="F43" s="0"/>
      <c r="G43" s="0"/>
      <c r="H43" s="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3.5" hidden="false" customHeight="false" outlineLevel="0" collapsed="false">
      <c r="A44" s="443"/>
      <c r="B44" s="444"/>
      <c r="C44" s="445"/>
      <c r="D44" s="0"/>
      <c r="E44" s="0"/>
      <c r="F44" s="0"/>
      <c r="G44" s="0"/>
      <c r="H44" s="0"/>
      <c r="I44" s="0"/>
      <c r="J44" s="0"/>
      <c r="K44" s="0"/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s="423" customFormat="true" ht="16.5" hidden="false" customHeight="true" outlineLevel="0" collapsed="false">
      <c r="A45" s="327" t="s">
        <v>272</v>
      </c>
      <c r="B45" s="327"/>
      <c r="C45" s="327"/>
      <c r="D45" s="327"/>
    </row>
    <row r="46" s="447" customFormat="true" ht="12" hidden="false" customHeight="true" outlineLevel="0" collapsed="false">
      <c r="A46" s="424" t="s">
        <v>10</v>
      </c>
      <c r="B46" s="446" t="s">
        <v>481</v>
      </c>
      <c r="C46" s="135" t="n">
        <f aca="false">SUM(C47:C51)</f>
        <v>53700489</v>
      </c>
      <c r="D46" s="159" t="n">
        <f aca="false">SUM(D47:D51)</f>
        <v>56748728</v>
      </c>
    </row>
    <row r="47" customFormat="false" ht="12" hidden="false" customHeight="true" outlineLevel="0" collapsed="false">
      <c r="A47" s="429" t="s">
        <v>12</v>
      </c>
      <c r="B47" s="377" t="s">
        <v>180</v>
      </c>
      <c r="C47" s="140" t="n">
        <v>37189504</v>
      </c>
      <c r="D47" s="436" t="n">
        <v>40862428</v>
      </c>
      <c r="E47" s="0"/>
      <c r="F47" s="0"/>
      <c r="G47" s="0"/>
      <c r="H47" s="0"/>
      <c r="I47" s="0"/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2" hidden="false" customHeight="true" outlineLevel="0" collapsed="false">
      <c r="A48" s="429" t="s">
        <v>14</v>
      </c>
      <c r="B48" s="364" t="s">
        <v>181</v>
      </c>
      <c r="C48" s="113" t="n">
        <v>9533396</v>
      </c>
      <c r="D48" s="431" t="n">
        <v>9928403</v>
      </c>
      <c r="E48" s="0"/>
      <c r="F48" s="0"/>
      <c r="G48" s="0"/>
      <c r="H48" s="0"/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2" hidden="false" customHeight="true" outlineLevel="0" collapsed="false">
      <c r="A49" s="429" t="s">
        <v>16</v>
      </c>
      <c r="B49" s="364" t="s">
        <v>182</v>
      </c>
      <c r="C49" s="113" t="n">
        <v>6977589</v>
      </c>
      <c r="D49" s="431" t="n">
        <v>5957897</v>
      </c>
      <c r="E49" s="0"/>
      <c r="F49" s="0"/>
      <c r="G49" s="0"/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2" hidden="false" customHeight="true" outlineLevel="0" collapsed="false">
      <c r="A50" s="429" t="s">
        <v>18</v>
      </c>
      <c r="B50" s="364" t="s">
        <v>183</v>
      </c>
      <c r="C50" s="113"/>
      <c r="D50" s="431"/>
      <c r="E50" s="0"/>
      <c r="F50" s="0"/>
      <c r="G50" s="0"/>
      <c r="H50" s="0"/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2" hidden="false" customHeight="true" outlineLevel="0" collapsed="false">
      <c r="A51" s="429" t="s">
        <v>20</v>
      </c>
      <c r="B51" s="364" t="s">
        <v>185</v>
      </c>
      <c r="C51" s="148"/>
      <c r="D51" s="433"/>
      <c r="E51" s="0"/>
      <c r="F51" s="0"/>
      <c r="G51" s="0"/>
      <c r="H51" s="0"/>
      <c r="I51" s="0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2" hidden="false" customHeight="true" outlineLevel="0" collapsed="false">
      <c r="A52" s="434" t="s">
        <v>24</v>
      </c>
      <c r="B52" s="328" t="s">
        <v>482</v>
      </c>
      <c r="C52" s="135" t="n">
        <f aca="false">SUM(C53:C55)</f>
        <v>0</v>
      </c>
      <c r="D52" s="159" t="n">
        <f aca="false">SUM(D53:D55)</f>
        <v>0</v>
      </c>
      <c r="E52" s="0"/>
      <c r="F52" s="0"/>
      <c r="G52" s="0"/>
      <c r="H52" s="0"/>
      <c r="I52" s="0"/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s="447" customFormat="true" ht="12" hidden="false" customHeight="true" outlineLevel="0" collapsed="false">
      <c r="A53" s="429" t="s">
        <v>26</v>
      </c>
      <c r="B53" s="377" t="s">
        <v>216</v>
      </c>
      <c r="C53" s="140"/>
      <c r="D53" s="436"/>
    </row>
    <row r="54" customFormat="false" ht="12" hidden="false" customHeight="true" outlineLevel="0" collapsed="false">
      <c r="A54" s="429" t="s">
        <v>28</v>
      </c>
      <c r="B54" s="364" t="s">
        <v>218</v>
      </c>
      <c r="C54" s="113"/>
      <c r="D54" s="431"/>
    </row>
    <row r="55" customFormat="false" ht="12" hidden="false" customHeight="true" outlineLevel="0" collapsed="false">
      <c r="A55" s="429" t="s">
        <v>30</v>
      </c>
      <c r="B55" s="364" t="s">
        <v>483</v>
      </c>
      <c r="C55" s="113"/>
      <c r="D55" s="431"/>
    </row>
    <row r="56" customFormat="false" ht="12" hidden="false" customHeight="true" outlineLevel="0" collapsed="false">
      <c r="A56" s="429" t="s">
        <v>32</v>
      </c>
      <c r="B56" s="364" t="s">
        <v>484</v>
      </c>
      <c r="C56" s="148"/>
      <c r="D56" s="433"/>
    </row>
    <row r="57" customFormat="false" ht="12" hidden="false" customHeight="true" outlineLevel="0" collapsed="false">
      <c r="A57" s="434" t="s">
        <v>38</v>
      </c>
      <c r="B57" s="328" t="s">
        <v>485</v>
      </c>
      <c r="C57" s="393"/>
      <c r="D57" s="448"/>
    </row>
    <row r="58" customFormat="false" ht="15" hidden="false" customHeight="true" outlineLevel="0" collapsed="false">
      <c r="A58" s="434" t="s">
        <v>235</v>
      </c>
      <c r="B58" s="449" t="s">
        <v>486</v>
      </c>
      <c r="C58" s="135" t="n">
        <f aca="false">+C46+C52+C57</f>
        <v>53700489</v>
      </c>
      <c r="D58" s="159" t="n">
        <f aca="false">+D46+D52+D57</f>
        <v>56748728</v>
      </c>
    </row>
    <row r="59" customFormat="false" ht="15" hidden="false" customHeight="true" outlineLevel="0" collapsed="false">
      <c r="A59" s="450"/>
      <c r="B59" s="451"/>
      <c r="C59" s="451"/>
      <c r="D59" s="451"/>
    </row>
    <row r="60" customFormat="false" ht="13.5" hidden="false" customHeight="false" outlineLevel="0" collapsed="false">
      <c r="A60" s="452"/>
      <c r="B60" s="453"/>
      <c r="C60" s="453"/>
      <c r="D60" s="453"/>
    </row>
    <row r="61" customFormat="false" ht="15" hidden="false" customHeight="true" outlineLevel="0" collapsed="false">
      <c r="A61" s="391" t="s">
        <v>450</v>
      </c>
      <c r="B61" s="392"/>
      <c r="C61" s="393" t="n">
        <v>13</v>
      </c>
      <c r="D61" s="454" t="n">
        <v>13</v>
      </c>
    </row>
    <row r="62" customFormat="false" ht="14.25" hidden="false" customHeight="true" outlineLevel="0" collapsed="false">
      <c r="A62" s="391" t="s">
        <v>451</v>
      </c>
      <c r="B62" s="392"/>
      <c r="C62" s="395"/>
      <c r="D62" s="455"/>
    </row>
  </sheetData>
  <mergeCells count="7">
    <mergeCell ref="A1:D1"/>
    <mergeCell ref="C2:D2"/>
    <mergeCell ref="C3:D3"/>
    <mergeCell ref="A4:D4"/>
    <mergeCell ref="C6:D6"/>
    <mergeCell ref="A7:D7"/>
    <mergeCell ref="A45:D45"/>
  </mergeCells>
  <printOptions headings="false" gridLines="false" gridLinesSet="true" horizontalCentered="true" verticalCentered="false"/>
  <pageMargins left="0.7875" right="0.7875" top="0.984027777777778" bottom="0.984027777777778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62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6" activeCellId="0" sqref="F6"/>
    </sheetView>
  </sheetViews>
  <sheetFormatPr defaultRowHeight="12.75"/>
  <cols>
    <col collapsed="false" hidden="false" max="1" min="1" style="417" width="13.8295454545455"/>
    <col collapsed="false" hidden="false" max="2" min="2" style="418" width="79.1647727272727"/>
    <col collapsed="false" hidden="false" max="4" min="3" style="418" width="14.8352272727273"/>
    <col collapsed="false" hidden="false" max="1025" min="5" style="418" width="9.32954545454546"/>
  </cols>
  <sheetData>
    <row r="1" s="420" customFormat="true" ht="21" hidden="false" customHeight="true" outlineLevel="0" collapsed="false">
      <c r="A1" s="419" t="s">
        <v>487</v>
      </c>
      <c r="B1" s="419"/>
      <c r="C1" s="419"/>
      <c r="D1" s="419"/>
    </row>
    <row r="2" s="421" customFormat="true" ht="36" hidden="false" customHeight="true" outlineLevel="0" collapsed="false">
      <c r="A2" s="310" t="s">
        <v>423</v>
      </c>
      <c r="B2" s="311" t="s">
        <v>488</v>
      </c>
      <c r="C2" s="312" t="s">
        <v>489</v>
      </c>
      <c r="D2" s="312"/>
    </row>
    <row r="3" customFormat="false" ht="24.75" hidden="false" customHeight="false" outlineLevel="0" collapsed="false">
      <c r="A3" s="314" t="s">
        <v>426</v>
      </c>
      <c r="B3" s="315" t="s">
        <v>427</v>
      </c>
      <c r="C3" s="316" t="s">
        <v>425</v>
      </c>
      <c r="D3" s="316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422" customFormat="true" ht="15.95" hidden="false" customHeight="true" outlineLevel="0" collapsed="false">
      <c r="A4" s="317" t="s">
        <v>2</v>
      </c>
      <c r="B4" s="317"/>
      <c r="C4" s="317"/>
      <c r="D4" s="317"/>
    </row>
    <row r="5" customFormat="false" ht="13.5" hidden="false" customHeight="false" outlineLevel="0" collapsed="false">
      <c r="A5" s="319" t="s">
        <v>428</v>
      </c>
      <c r="B5" s="320" t="s">
        <v>429</v>
      </c>
      <c r="C5" s="321" t="s">
        <v>430</v>
      </c>
      <c r="D5" s="322" t="s">
        <v>431</v>
      </c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s="423" customFormat="true" ht="12.95" hidden="false" customHeight="true" outlineLevel="0" collapsed="false">
      <c r="A6" s="323" t="s">
        <v>7</v>
      </c>
      <c r="B6" s="324" t="s">
        <v>8</v>
      </c>
      <c r="C6" s="325" t="s">
        <v>9</v>
      </c>
      <c r="D6" s="325"/>
    </row>
    <row r="7" customFormat="false" ht="15.95" hidden="false" customHeight="true" outlineLevel="0" collapsed="false">
      <c r="A7" s="327" t="s">
        <v>271</v>
      </c>
      <c r="B7" s="327"/>
      <c r="C7" s="327"/>
      <c r="D7" s="327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s="426" customFormat="true" ht="12" hidden="false" customHeight="true" outlineLevel="0" collapsed="false">
      <c r="A8" s="424" t="s">
        <v>10</v>
      </c>
      <c r="B8" s="425" t="s">
        <v>461</v>
      </c>
      <c r="C8" s="135" t="n">
        <f aca="false">SUM(C9:C19)</f>
        <v>0</v>
      </c>
      <c r="D8" s="159" t="n">
        <f aca="false">SUM(D9:D19)</f>
        <v>408</v>
      </c>
    </row>
    <row r="9" customFormat="false" ht="12" hidden="false" customHeight="true" outlineLevel="0" collapsed="false">
      <c r="A9" s="427" t="s">
        <v>12</v>
      </c>
      <c r="B9" s="363" t="s">
        <v>71</v>
      </c>
      <c r="C9" s="140"/>
      <c r="D9" s="428"/>
      <c r="E9" s="0"/>
      <c r="F9" s="0"/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2" hidden="false" customHeight="true" outlineLevel="0" collapsed="false">
      <c r="A10" s="429" t="s">
        <v>14</v>
      </c>
      <c r="B10" s="364" t="s">
        <v>73</v>
      </c>
      <c r="C10" s="113"/>
      <c r="D10" s="430"/>
      <c r="E10" s="0"/>
      <c r="F10" s="0"/>
      <c r="G10" s="0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" hidden="false" customHeight="true" outlineLevel="0" collapsed="false">
      <c r="A11" s="429" t="s">
        <v>16</v>
      </c>
      <c r="B11" s="364" t="s">
        <v>75</v>
      </c>
      <c r="C11" s="113"/>
      <c r="D11" s="430"/>
      <c r="E11" s="0"/>
      <c r="F11" s="0"/>
      <c r="G11" s="0"/>
      <c r="H11" s="0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" hidden="false" customHeight="true" outlineLevel="0" collapsed="false">
      <c r="A12" s="429" t="s">
        <v>18</v>
      </c>
      <c r="B12" s="364" t="s">
        <v>77</v>
      </c>
      <c r="C12" s="113"/>
      <c r="D12" s="430"/>
      <c r="E12" s="0"/>
      <c r="F12" s="0"/>
      <c r="G12" s="0"/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" hidden="false" customHeight="true" outlineLevel="0" collapsed="false">
      <c r="A13" s="429" t="s">
        <v>20</v>
      </c>
      <c r="B13" s="364" t="s">
        <v>79</v>
      </c>
      <c r="C13" s="113"/>
      <c r="D13" s="431"/>
      <c r="E13" s="0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" hidden="false" customHeight="true" outlineLevel="0" collapsed="false">
      <c r="A14" s="429" t="s">
        <v>22</v>
      </c>
      <c r="B14" s="364" t="s">
        <v>462</v>
      </c>
      <c r="C14" s="113"/>
      <c r="D14" s="431"/>
      <c r="E14" s="0"/>
      <c r="F14" s="0"/>
      <c r="G14" s="0"/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2" hidden="false" customHeight="true" outlineLevel="0" collapsed="false">
      <c r="A15" s="429" t="s">
        <v>187</v>
      </c>
      <c r="B15" s="378" t="s">
        <v>463</v>
      </c>
      <c r="C15" s="113"/>
      <c r="D15" s="431"/>
      <c r="E15" s="0"/>
      <c r="F15" s="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" hidden="false" customHeight="true" outlineLevel="0" collapsed="false">
      <c r="A16" s="429" t="s">
        <v>189</v>
      </c>
      <c r="B16" s="364" t="s">
        <v>85</v>
      </c>
      <c r="C16" s="113" t="n">
        <v>0</v>
      </c>
      <c r="D16" s="431" t="n">
        <v>398</v>
      </c>
      <c r="E16" s="0"/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s="432" customFormat="true" ht="12" hidden="false" customHeight="true" outlineLevel="0" collapsed="false">
      <c r="A17" s="429" t="s">
        <v>191</v>
      </c>
      <c r="B17" s="364" t="s">
        <v>87</v>
      </c>
      <c r="C17" s="113"/>
      <c r="D17" s="431"/>
    </row>
    <row r="18" s="432" customFormat="true" ht="12" hidden="false" customHeight="true" outlineLevel="0" collapsed="false">
      <c r="A18" s="429" t="s">
        <v>193</v>
      </c>
      <c r="B18" s="364" t="s">
        <v>89</v>
      </c>
      <c r="C18" s="113"/>
      <c r="D18" s="431"/>
    </row>
    <row r="19" customFormat="false" ht="12" hidden="false" customHeight="true" outlineLevel="0" collapsed="false">
      <c r="A19" s="429" t="s">
        <v>195</v>
      </c>
      <c r="B19" s="378" t="s">
        <v>91</v>
      </c>
      <c r="C19" s="148" t="n">
        <v>0</v>
      </c>
      <c r="D19" s="433" t="n">
        <v>10</v>
      </c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s="426" customFormat="true" ht="12" hidden="false" customHeight="true" outlineLevel="0" collapsed="false">
      <c r="A20" s="434" t="s">
        <v>24</v>
      </c>
      <c r="B20" s="435" t="s">
        <v>464</v>
      </c>
      <c r="C20" s="135"/>
      <c r="D20" s="159"/>
    </row>
    <row r="21" s="432" customFormat="true" ht="12" hidden="false" customHeight="true" outlineLevel="0" collapsed="false">
      <c r="A21" s="429" t="s">
        <v>26</v>
      </c>
      <c r="B21" s="377" t="s">
        <v>27</v>
      </c>
      <c r="C21" s="140"/>
      <c r="D21" s="436"/>
    </row>
    <row r="22" s="432" customFormat="true" ht="12" hidden="false" customHeight="true" outlineLevel="0" collapsed="false">
      <c r="A22" s="429" t="s">
        <v>28</v>
      </c>
      <c r="B22" s="364" t="s">
        <v>465</v>
      </c>
      <c r="C22" s="113"/>
      <c r="D22" s="431"/>
    </row>
    <row r="23" s="432" customFormat="true" ht="12" hidden="false" customHeight="true" outlineLevel="0" collapsed="false">
      <c r="A23" s="429" t="s">
        <v>30</v>
      </c>
      <c r="B23" s="364" t="s">
        <v>466</v>
      </c>
      <c r="C23" s="113"/>
      <c r="D23" s="431"/>
    </row>
    <row r="24" s="432" customFormat="true" ht="12" hidden="false" customHeight="true" outlineLevel="0" collapsed="false">
      <c r="A24" s="429" t="s">
        <v>32</v>
      </c>
      <c r="B24" s="364" t="s">
        <v>467</v>
      </c>
      <c r="C24" s="148"/>
      <c r="D24" s="433"/>
    </row>
    <row r="25" s="432" customFormat="true" ht="12" hidden="false" customHeight="true" outlineLevel="0" collapsed="false">
      <c r="A25" s="434" t="s">
        <v>38</v>
      </c>
      <c r="B25" s="328" t="s">
        <v>281</v>
      </c>
      <c r="C25" s="393"/>
      <c r="D25" s="437"/>
    </row>
    <row r="26" s="432" customFormat="true" ht="12" hidden="false" customHeight="true" outlineLevel="0" collapsed="false">
      <c r="A26" s="434" t="s">
        <v>235</v>
      </c>
      <c r="B26" s="328" t="s">
        <v>468</v>
      </c>
      <c r="C26" s="135" t="n">
        <f aca="false">SUM(C27:C29)</f>
        <v>500000</v>
      </c>
      <c r="D26" s="159" t="n">
        <f aca="false">SUM(D27:D29)</f>
        <v>500000</v>
      </c>
    </row>
    <row r="27" s="432" customFormat="true" ht="12" hidden="false" customHeight="true" outlineLevel="0" collapsed="false">
      <c r="A27" s="438" t="s">
        <v>54</v>
      </c>
      <c r="B27" s="377" t="s">
        <v>41</v>
      </c>
      <c r="C27" s="140"/>
      <c r="D27" s="436"/>
    </row>
    <row r="28" s="432" customFormat="true" ht="12" hidden="false" customHeight="true" outlineLevel="0" collapsed="false">
      <c r="A28" s="438" t="s">
        <v>62</v>
      </c>
      <c r="B28" s="377" t="s">
        <v>465</v>
      </c>
      <c r="C28" s="113"/>
      <c r="D28" s="431"/>
    </row>
    <row r="29" s="432" customFormat="true" ht="12" hidden="false" customHeight="true" outlineLevel="0" collapsed="false">
      <c r="A29" s="438" t="s">
        <v>64</v>
      </c>
      <c r="B29" s="364" t="s">
        <v>469</v>
      </c>
      <c r="C29" s="113" t="n">
        <v>500000</v>
      </c>
      <c r="D29" s="431" t="n">
        <v>500000</v>
      </c>
    </row>
    <row r="30" s="432" customFormat="true" ht="12" hidden="false" customHeight="true" outlineLevel="0" collapsed="false">
      <c r="A30" s="429" t="s">
        <v>66</v>
      </c>
      <c r="B30" s="439" t="s">
        <v>470</v>
      </c>
      <c r="C30" s="148"/>
      <c r="D30" s="433"/>
    </row>
    <row r="31" customFormat="false" ht="12" hidden="false" customHeight="true" outlineLevel="0" collapsed="false">
      <c r="A31" s="434" t="s">
        <v>68</v>
      </c>
      <c r="B31" s="328" t="s">
        <v>471</v>
      </c>
      <c r="C31" s="135"/>
      <c r="D31" s="437"/>
      <c r="E31" s="0"/>
      <c r="F31" s="0"/>
      <c r="G31" s="0"/>
      <c r="H31" s="0"/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2" hidden="false" customHeight="true" outlineLevel="0" collapsed="false">
      <c r="A32" s="438" t="s">
        <v>70</v>
      </c>
      <c r="B32" s="377" t="s">
        <v>95</v>
      </c>
      <c r="C32" s="140"/>
      <c r="D32" s="436"/>
      <c r="E32" s="0"/>
      <c r="F32" s="0"/>
      <c r="G32" s="0"/>
      <c r="H32" s="0"/>
      <c r="I32" s="0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" hidden="false" customHeight="true" outlineLevel="0" collapsed="false">
      <c r="A33" s="438" t="s">
        <v>72</v>
      </c>
      <c r="B33" s="364" t="s">
        <v>97</v>
      </c>
      <c r="C33" s="113"/>
      <c r="D33" s="431"/>
      <c r="E33" s="0"/>
      <c r="F33" s="0"/>
      <c r="G33" s="0"/>
      <c r="H33" s="0"/>
      <c r="I33" s="0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2" hidden="false" customHeight="true" outlineLevel="0" collapsed="false">
      <c r="A34" s="429" t="s">
        <v>74</v>
      </c>
      <c r="B34" s="439" t="s">
        <v>99</v>
      </c>
      <c r="C34" s="148"/>
      <c r="D34" s="433"/>
      <c r="E34" s="0"/>
      <c r="F34" s="0"/>
      <c r="G34" s="0"/>
      <c r="H34" s="0"/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s="426" customFormat="true" ht="12" hidden="false" customHeight="true" outlineLevel="0" collapsed="false">
      <c r="A35" s="434" t="s">
        <v>92</v>
      </c>
      <c r="B35" s="328" t="s">
        <v>283</v>
      </c>
      <c r="C35" s="393"/>
      <c r="D35" s="440"/>
    </row>
    <row r="36" s="426" customFormat="true" ht="12" hidden="false" customHeight="true" outlineLevel="0" collapsed="false">
      <c r="A36" s="434" t="s">
        <v>252</v>
      </c>
      <c r="B36" s="328" t="s">
        <v>472</v>
      </c>
      <c r="C36" s="393"/>
      <c r="D36" s="440"/>
    </row>
    <row r="37" customFormat="false" ht="12" hidden="false" customHeight="true" outlineLevel="0" collapsed="false">
      <c r="A37" s="434" t="s">
        <v>114</v>
      </c>
      <c r="B37" s="328" t="s">
        <v>473</v>
      </c>
      <c r="C37" s="135" t="n">
        <f aca="false">+C8+C20+C25+C26+C31+C35+C36</f>
        <v>500000</v>
      </c>
      <c r="D37" s="159" t="n">
        <f aca="false">+D8+D20+D25+D26+D31+D35+D36</f>
        <v>500408</v>
      </c>
      <c r="E37" s="0"/>
      <c r="F37" s="0"/>
      <c r="G37" s="0"/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2" hidden="false" customHeight="true" outlineLevel="0" collapsed="false">
      <c r="A38" s="441" t="s">
        <v>261</v>
      </c>
      <c r="B38" s="328" t="s">
        <v>474</v>
      </c>
      <c r="C38" s="135" t="n">
        <f aca="false">SUM(C39:C41)</f>
        <v>41633000</v>
      </c>
      <c r="D38" s="159" t="n">
        <f aca="false">SUM(D39:D41)</f>
        <v>44315994</v>
      </c>
      <c r="E38" s="0"/>
      <c r="F38" s="0"/>
      <c r="G38" s="0"/>
      <c r="H38" s="0"/>
      <c r="I38" s="0"/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" hidden="false" customHeight="true" outlineLevel="0" collapsed="false">
      <c r="A39" s="438" t="s">
        <v>475</v>
      </c>
      <c r="B39" s="377" t="s">
        <v>341</v>
      </c>
      <c r="C39" s="140" t="n">
        <v>30988</v>
      </c>
      <c r="D39" s="436" t="n">
        <v>30988</v>
      </c>
      <c r="E39" s="0"/>
      <c r="F39" s="0"/>
      <c r="G39" s="0"/>
      <c r="H39" s="0"/>
      <c r="I39" s="0"/>
      <c r="J39" s="0"/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" hidden="false" customHeight="true" outlineLevel="0" collapsed="false">
      <c r="A40" s="438" t="s">
        <v>476</v>
      </c>
      <c r="B40" s="364" t="s">
        <v>477</v>
      </c>
      <c r="C40" s="113"/>
      <c r="D40" s="43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s="432" customFormat="true" ht="12" hidden="false" customHeight="true" outlineLevel="0" collapsed="false">
      <c r="A41" s="429" t="s">
        <v>478</v>
      </c>
      <c r="B41" s="439" t="s">
        <v>479</v>
      </c>
      <c r="C41" s="148" t="n">
        <v>41602012</v>
      </c>
      <c r="D41" s="433" t="n">
        <v>44285006</v>
      </c>
    </row>
    <row r="42" customFormat="false" ht="15" hidden="false" customHeight="true" outlineLevel="0" collapsed="false">
      <c r="A42" s="441" t="s">
        <v>263</v>
      </c>
      <c r="B42" s="442" t="s">
        <v>480</v>
      </c>
      <c r="C42" s="135" t="n">
        <f aca="false">+C37+C38</f>
        <v>42133000</v>
      </c>
      <c r="D42" s="159" t="n">
        <f aca="false">+D37+D38</f>
        <v>44816402</v>
      </c>
      <c r="E42" s="0"/>
      <c r="F42" s="0"/>
      <c r="G42" s="0"/>
      <c r="H42" s="0"/>
      <c r="I42" s="0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5" hidden="false" customHeight="true" outlineLevel="0" collapsed="false">
      <c r="A43" s="355"/>
      <c r="B43" s="356"/>
      <c r="C43" s="357"/>
      <c r="D43" s="0"/>
      <c r="E43" s="0"/>
      <c r="F43" s="0"/>
      <c r="G43" s="0"/>
      <c r="H43" s="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3.5" hidden="false" customHeight="false" outlineLevel="0" collapsed="false">
      <c r="A44" s="443"/>
      <c r="B44" s="444"/>
      <c r="C44" s="445"/>
      <c r="D44" s="0"/>
      <c r="E44" s="0"/>
      <c r="F44" s="0"/>
      <c r="G44" s="0"/>
      <c r="H44" s="0"/>
      <c r="I44" s="0"/>
      <c r="J44" s="0"/>
      <c r="K44" s="0"/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s="423" customFormat="true" ht="16.5" hidden="false" customHeight="true" outlineLevel="0" collapsed="false">
      <c r="A45" s="327" t="s">
        <v>272</v>
      </c>
      <c r="B45" s="327"/>
      <c r="C45" s="327"/>
      <c r="D45" s="327"/>
    </row>
    <row r="46" s="447" customFormat="true" ht="12" hidden="false" customHeight="true" outlineLevel="0" collapsed="false">
      <c r="A46" s="424" t="s">
        <v>10</v>
      </c>
      <c r="B46" s="446" t="s">
        <v>481</v>
      </c>
      <c r="C46" s="135" t="n">
        <f aca="false">SUM(C47:C51)</f>
        <v>41633000</v>
      </c>
      <c r="D46" s="159" t="n">
        <f aca="false">SUM(D47:D51)</f>
        <v>44816402</v>
      </c>
    </row>
    <row r="47" customFormat="false" ht="12" hidden="false" customHeight="true" outlineLevel="0" collapsed="false">
      <c r="A47" s="429" t="s">
        <v>12</v>
      </c>
      <c r="B47" s="377" t="s">
        <v>180</v>
      </c>
      <c r="C47" s="140" t="n">
        <v>31393000</v>
      </c>
      <c r="D47" s="436" t="n">
        <v>31868880</v>
      </c>
      <c r="E47" s="0"/>
      <c r="F47" s="0"/>
      <c r="G47" s="0"/>
      <c r="H47" s="0"/>
      <c r="I47" s="0"/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2" hidden="false" customHeight="true" outlineLevel="0" collapsed="false">
      <c r="A48" s="429" t="s">
        <v>14</v>
      </c>
      <c r="B48" s="364" t="s">
        <v>181</v>
      </c>
      <c r="C48" s="113" t="n">
        <v>7840000</v>
      </c>
      <c r="D48" s="431" t="n">
        <v>8526409</v>
      </c>
      <c r="E48" s="0"/>
      <c r="F48" s="0"/>
      <c r="G48" s="0"/>
      <c r="H48" s="0"/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2" hidden="false" customHeight="true" outlineLevel="0" collapsed="false">
      <c r="A49" s="429" t="s">
        <v>16</v>
      </c>
      <c r="B49" s="364" t="s">
        <v>182</v>
      </c>
      <c r="C49" s="113" t="n">
        <v>2400000</v>
      </c>
      <c r="D49" s="431" t="n">
        <v>4421113</v>
      </c>
      <c r="E49" s="0"/>
      <c r="F49" s="0"/>
      <c r="G49" s="0"/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2" hidden="false" customHeight="true" outlineLevel="0" collapsed="false">
      <c r="A50" s="429" t="s">
        <v>18</v>
      </c>
      <c r="B50" s="364" t="s">
        <v>183</v>
      </c>
      <c r="C50" s="113"/>
      <c r="D50" s="431"/>
      <c r="E50" s="0"/>
      <c r="F50" s="0"/>
      <c r="G50" s="0"/>
      <c r="H50" s="0"/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2" hidden="false" customHeight="true" outlineLevel="0" collapsed="false">
      <c r="A51" s="429" t="s">
        <v>20</v>
      </c>
      <c r="B51" s="364" t="s">
        <v>185</v>
      </c>
      <c r="C51" s="148"/>
      <c r="D51" s="433"/>
      <c r="E51" s="0"/>
      <c r="F51" s="0"/>
      <c r="G51" s="0"/>
      <c r="H51" s="0"/>
      <c r="I51" s="0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2" hidden="false" customHeight="true" outlineLevel="0" collapsed="false">
      <c r="A52" s="434" t="s">
        <v>24</v>
      </c>
      <c r="B52" s="328" t="s">
        <v>482</v>
      </c>
      <c r="C52" s="135" t="n">
        <f aca="false">SUM(C53:C56)</f>
        <v>500000</v>
      </c>
      <c r="D52" s="159" t="n">
        <f aca="false">SUM(D53:D56)</f>
        <v>0</v>
      </c>
      <c r="E52" s="0"/>
      <c r="F52" s="0"/>
      <c r="G52" s="0"/>
      <c r="H52" s="0"/>
      <c r="I52" s="0"/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s="447" customFormat="true" ht="12" hidden="false" customHeight="true" outlineLevel="0" collapsed="false">
      <c r="A53" s="429" t="s">
        <v>26</v>
      </c>
      <c r="B53" s="377" t="s">
        <v>216</v>
      </c>
      <c r="C53" s="140" t="n">
        <v>500000</v>
      </c>
      <c r="D53" s="436" t="n">
        <v>0</v>
      </c>
    </row>
    <row r="54" customFormat="false" ht="12" hidden="false" customHeight="true" outlineLevel="0" collapsed="false">
      <c r="A54" s="429" t="s">
        <v>28</v>
      </c>
      <c r="B54" s="364" t="s">
        <v>218</v>
      </c>
      <c r="C54" s="113"/>
      <c r="D54" s="431"/>
    </row>
    <row r="55" customFormat="false" ht="12" hidden="false" customHeight="true" outlineLevel="0" collapsed="false">
      <c r="A55" s="429" t="s">
        <v>30</v>
      </c>
      <c r="B55" s="364" t="s">
        <v>483</v>
      </c>
      <c r="C55" s="113"/>
      <c r="D55" s="431"/>
    </row>
    <row r="56" customFormat="false" ht="12" hidden="false" customHeight="true" outlineLevel="0" collapsed="false">
      <c r="A56" s="429" t="s">
        <v>32</v>
      </c>
      <c r="B56" s="364" t="s">
        <v>484</v>
      </c>
      <c r="C56" s="148"/>
      <c r="D56" s="433"/>
    </row>
    <row r="57" customFormat="false" ht="12" hidden="false" customHeight="true" outlineLevel="0" collapsed="false">
      <c r="A57" s="434" t="s">
        <v>38</v>
      </c>
      <c r="B57" s="328" t="s">
        <v>485</v>
      </c>
      <c r="C57" s="393"/>
      <c r="D57" s="448"/>
    </row>
    <row r="58" customFormat="false" ht="15" hidden="false" customHeight="true" outlineLevel="0" collapsed="false">
      <c r="A58" s="434" t="s">
        <v>235</v>
      </c>
      <c r="B58" s="449" t="s">
        <v>486</v>
      </c>
      <c r="C58" s="135" t="n">
        <f aca="false">+C46+C52+C57</f>
        <v>42133000</v>
      </c>
      <c r="D58" s="159" t="n">
        <f aca="false">+D46+D52+D57</f>
        <v>44816402</v>
      </c>
    </row>
    <row r="59" customFormat="false" ht="12.75" hidden="false" customHeight="false" outlineLevel="0" collapsed="false">
      <c r="A59" s="456"/>
      <c r="B59" s="451"/>
      <c r="C59" s="451"/>
      <c r="D59" s="451"/>
    </row>
    <row r="60" customFormat="false" ht="13.5" hidden="false" customHeight="false" outlineLevel="0" collapsed="false">
      <c r="A60" s="453"/>
      <c r="B60" s="453"/>
      <c r="C60" s="453"/>
      <c r="D60" s="453"/>
    </row>
    <row r="61" customFormat="false" ht="15" hidden="false" customHeight="true" outlineLevel="0" collapsed="false">
      <c r="A61" s="391" t="s">
        <v>450</v>
      </c>
      <c r="B61" s="392"/>
      <c r="C61" s="393" t="n">
        <v>12</v>
      </c>
      <c r="D61" s="454" t="n">
        <v>12</v>
      </c>
    </row>
    <row r="62" customFormat="false" ht="14.25" hidden="false" customHeight="true" outlineLevel="0" collapsed="false">
      <c r="A62" s="391" t="s">
        <v>451</v>
      </c>
      <c r="B62" s="392"/>
      <c r="C62" s="395"/>
      <c r="D62" s="455"/>
    </row>
  </sheetData>
  <mergeCells count="7">
    <mergeCell ref="A1:D1"/>
    <mergeCell ref="C2:D2"/>
    <mergeCell ref="C3:D3"/>
    <mergeCell ref="A4:D4"/>
    <mergeCell ref="C6:D6"/>
    <mergeCell ref="A7:D7"/>
    <mergeCell ref="A45:D45"/>
  </mergeCells>
  <printOptions headings="false" gridLines="false" gridLinesSet="true" horizontalCentered="true" verticalCentered="false"/>
  <pageMargins left="0.7875" right="0.7875" top="0.984027777777778" bottom="0.984027777777778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62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30" zoomScaleNormal="130" zoomScalePageLayoutView="100" workbookViewId="0">
      <selection pane="topLeft" activeCell="F5" activeCellId="0" sqref="F5"/>
    </sheetView>
  </sheetViews>
  <sheetFormatPr defaultRowHeight="12.75"/>
  <cols>
    <col collapsed="false" hidden="false" max="1" min="1" style="417" width="13.8295454545455"/>
    <col collapsed="false" hidden="false" max="2" min="2" style="418" width="79.1647727272727"/>
    <col collapsed="false" hidden="false" max="4" min="3" style="418" width="14.8352272727273"/>
    <col collapsed="false" hidden="false" max="1025" min="5" style="418" width="9.32954545454546"/>
  </cols>
  <sheetData>
    <row r="1" s="420" customFormat="true" ht="21" hidden="false" customHeight="true" outlineLevel="0" collapsed="false">
      <c r="A1" s="419" t="s">
        <v>490</v>
      </c>
      <c r="B1" s="419"/>
      <c r="C1" s="419"/>
      <c r="D1" s="419"/>
    </row>
    <row r="2" s="421" customFormat="true" ht="36" hidden="false" customHeight="true" outlineLevel="0" collapsed="false">
      <c r="A2" s="310" t="s">
        <v>423</v>
      </c>
      <c r="B2" s="311" t="s">
        <v>491</v>
      </c>
      <c r="C2" s="312" t="s">
        <v>492</v>
      </c>
      <c r="D2" s="312"/>
    </row>
    <row r="3" customFormat="false" ht="24.75" hidden="false" customHeight="false" outlineLevel="0" collapsed="false">
      <c r="A3" s="314" t="s">
        <v>426</v>
      </c>
      <c r="B3" s="315" t="s">
        <v>427</v>
      </c>
      <c r="C3" s="316" t="s">
        <v>425</v>
      </c>
      <c r="D3" s="316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422" customFormat="true" ht="15.95" hidden="false" customHeight="true" outlineLevel="0" collapsed="false">
      <c r="A4" s="317" t="s">
        <v>2</v>
      </c>
      <c r="B4" s="317"/>
      <c r="C4" s="317"/>
      <c r="D4" s="317"/>
    </row>
    <row r="5" customFormat="false" ht="13.5" hidden="false" customHeight="false" outlineLevel="0" collapsed="false">
      <c r="A5" s="319" t="s">
        <v>428</v>
      </c>
      <c r="B5" s="320" t="s">
        <v>429</v>
      </c>
      <c r="C5" s="321" t="s">
        <v>430</v>
      </c>
      <c r="D5" s="322" t="s">
        <v>431</v>
      </c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s="423" customFormat="true" ht="12.95" hidden="false" customHeight="true" outlineLevel="0" collapsed="false">
      <c r="A6" s="323" t="s">
        <v>7</v>
      </c>
      <c r="B6" s="324" t="s">
        <v>8</v>
      </c>
      <c r="C6" s="325" t="s">
        <v>9</v>
      </c>
      <c r="D6" s="325"/>
    </row>
    <row r="7" customFormat="false" ht="15.95" hidden="false" customHeight="true" outlineLevel="0" collapsed="false">
      <c r="A7" s="327" t="s">
        <v>271</v>
      </c>
      <c r="B7" s="327"/>
      <c r="C7" s="327"/>
      <c r="D7" s="327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s="426" customFormat="true" ht="12" hidden="false" customHeight="true" outlineLevel="0" collapsed="false">
      <c r="A8" s="424" t="s">
        <v>10</v>
      </c>
      <c r="B8" s="425" t="s">
        <v>461</v>
      </c>
      <c r="C8" s="135" t="n">
        <f aca="false">SUM(C9:C19)</f>
        <v>5435600</v>
      </c>
      <c r="D8" s="159" t="n">
        <f aca="false">SUM(D9:D19)</f>
        <v>5442471</v>
      </c>
    </row>
    <row r="9" customFormat="false" ht="12" hidden="false" customHeight="true" outlineLevel="0" collapsed="false">
      <c r="A9" s="427" t="s">
        <v>12</v>
      </c>
      <c r="B9" s="363" t="s">
        <v>71</v>
      </c>
      <c r="C9" s="140"/>
      <c r="D9" s="428"/>
      <c r="E9" s="0"/>
      <c r="F9" s="0"/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2" hidden="false" customHeight="true" outlineLevel="0" collapsed="false">
      <c r="A10" s="429" t="s">
        <v>14</v>
      </c>
      <c r="B10" s="364" t="s">
        <v>73</v>
      </c>
      <c r="C10" s="113"/>
      <c r="D10" s="431"/>
      <c r="E10" s="0"/>
      <c r="F10" s="0"/>
      <c r="G10" s="0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" hidden="false" customHeight="true" outlineLevel="0" collapsed="false">
      <c r="A11" s="429" t="s">
        <v>16</v>
      </c>
      <c r="B11" s="364" t="s">
        <v>75</v>
      </c>
      <c r="C11" s="113"/>
      <c r="D11" s="430"/>
      <c r="E11" s="0"/>
      <c r="F11" s="0"/>
      <c r="G11" s="0"/>
      <c r="H11" s="0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" hidden="false" customHeight="true" outlineLevel="0" collapsed="false">
      <c r="A12" s="429" t="s">
        <v>18</v>
      </c>
      <c r="B12" s="364" t="s">
        <v>77</v>
      </c>
      <c r="C12" s="113"/>
      <c r="D12" s="430"/>
      <c r="E12" s="0"/>
      <c r="F12" s="0"/>
      <c r="G12" s="0"/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" hidden="false" customHeight="true" outlineLevel="0" collapsed="false">
      <c r="A13" s="429" t="s">
        <v>20</v>
      </c>
      <c r="B13" s="364" t="s">
        <v>79</v>
      </c>
      <c r="C13" s="113" t="n">
        <v>4280000</v>
      </c>
      <c r="D13" s="431" t="n">
        <v>4280000</v>
      </c>
      <c r="E13" s="0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" hidden="false" customHeight="true" outlineLevel="0" collapsed="false">
      <c r="A14" s="429" t="s">
        <v>22</v>
      </c>
      <c r="B14" s="364" t="s">
        <v>462</v>
      </c>
      <c r="C14" s="113" t="n">
        <v>1155600</v>
      </c>
      <c r="D14" s="431" t="n">
        <v>1161913</v>
      </c>
      <c r="E14" s="0"/>
      <c r="F14" s="0"/>
      <c r="G14" s="0"/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2" hidden="false" customHeight="true" outlineLevel="0" collapsed="false">
      <c r="A15" s="429" t="s">
        <v>187</v>
      </c>
      <c r="B15" s="378" t="s">
        <v>463</v>
      </c>
      <c r="C15" s="113"/>
      <c r="D15" s="431"/>
      <c r="E15" s="0"/>
      <c r="F15" s="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" hidden="false" customHeight="true" outlineLevel="0" collapsed="false">
      <c r="A16" s="429" t="s">
        <v>189</v>
      </c>
      <c r="B16" s="364" t="s">
        <v>85</v>
      </c>
      <c r="C16" s="113" t="n">
        <v>0</v>
      </c>
      <c r="D16" s="431" t="n">
        <v>290</v>
      </c>
      <c r="E16" s="0"/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s="432" customFormat="true" ht="12" hidden="false" customHeight="true" outlineLevel="0" collapsed="false">
      <c r="A17" s="429" t="s">
        <v>191</v>
      </c>
      <c r="B17" s="364" t="s">
        <v>87</v>
      </c>
      <c r="C17" s="113"/>
      <c r="D17" s="431"/>
    </row>
    <row r="18" s="432" customFormat="true" ht="12" hidden="false" customHeight="true" outlineLevel="0" collapsed="false">
      <c r="A18" s="429" t="s">
        <v>193</v>
      </c>
      <c r="B18" s="364" t="s">
        <v>89</v>
      </c>
      <c r="C18" s="113"/>
      <c r="D18" s="431"/>
    </row>
    <row r="19" customFormat="false" ht="12" hidden="false" customHeight="true" outlineLevel="0" collapsed="false">
      <c r="A19" s="429" t="s">
        <v>195</v>
      </c>
      <c r="B19" s="378" t="s">
        <v>91</v>
      </c>
      <c r="C19" s="148" t="n">
        <v>0</v>
      </c>
      <c r="D19" s="433" t="n">
        <v>268</v>
      </c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s="426" customFormat="true" ht="12" hidden="false" customHeight="true" outlineLevel="0" collapsed="false">
      <c r="A20" s="434" t="s">
        <v>24</v>
      </c>
      <c r="B20" s="435" t="s">
        <v>464</v>
      </c>
      <c r="C20" s="135"/>
      <c r="D20" s="159"/>
    </row>
    <row r="21" s="432" customFormat="true" ht="12" hidden="false" customHeight="true" outlineLevel="0" collapsed="false">
      <c r="A21" s="429" t="s">
        <v>26</v>
      </c>
      <c r="B21" s="377" t="s">
        <v>27</v>
      </c>
      <c r="C21" s="140"/>
      <c r="D21" s="436"/>
    </row>
    <row r="22" s="432" customFormat="true" ht="12" hidden="false" customHeight="true" outlineLevel="0" collapsed="false">
      <c r="A22" s="429" t="s">
        <v>28</v>
      </c>
      <c r="B22" s="364" t="s">
        <v>465</v>
      </c>
      <c r="C22" s="113"/>
      <c r="D22" s="431"/>
    </row>
    <row r="23" s="432" customFormat="true" ht="12" hidden="false" customHeight="true" outlineLevel="0" collapsed="false">
      <c r="A23" s="429" t="s">
        <v>30</v>
      </c>
      <c r="B23" s="364" t="s">
        <v>466</v>
      </c>
      <c r="C23" s="113"/>
      <c r="D23" s="431"/>
    </row>
    <row r="24" s="432" customFormat="true" ht="12" hidden="false" customHeight="true" outlineLevel="0" collapsed="false">
      <c r="A24" s="429" t="s">
        <v>32</v>
      </c>
      <c r="B24" s="364" t="s">
        <v>467</v>
      </c>
      <c r="C24" s="148"/>
      <c r="D24" s="433"/>
    </row>
    <row r="25" s="432" customFormat="true" ht="12" hidden="false" customHeight="true" outlineLevel="0" collapsed="false">
      <c r="A25" s="434" t="s">
        <v>38</v>
      </c>
      <c r="B25" s="328" t="s">
        <v>281</v>
      </c>
      <c r="C25" s="393"/>
      <c r="D25" s="437"/>
    </row>
    <row r="26" s="432" customFormat="true" ht="12" hidden="false" customHeight="true" outlineLevel="0" collapsed="false">
      <c r="A26" s="434" t="s">
        <v>235</v>
      </c>
      <c r="B26" s="328" t="s">
        <v>468</v>
      </c>
      <c r="C26" s="135"/>
      <c r="D26" s="159"/>
    </row>
    <row r="27" s="432" customFormat="true" ht="12" hidden="false" customHeight="true" outlineLevel="0" collapsed="false">
      <c r="A27" s="438" t="s">
        <v>54</v>
      </c>
      <c r="B27" s="377" t="s">
        <v>41</v>
      </c>
      <c r="C27" s="140"/>
      <c r="D27" s="436"/>
    </row>
    <row r="28" s="432" customFormat="true" ht="12" hidden="false" customHeight="true" outlineLevel="0" collapsed="false">
      <c r="A28" s="438" t="s">
        <v>62</v>
      </c>
      <c r="B28" s="377" t="s">
        <v>465</v>
      </c>
      <c r="C28" s="113"/>
      <c r="D28" s="431"/>
    </row>
    <row r="29" s="432" customFormat="true" ht="12" hidden="false" customHeight="true" outlineLevel="0" collapsed="false">
      <c r="A29" s="438" t="s">
        <v>64</v>
      </c>
      <c r="B29" s="364" t="s">
        <v>469</v>
      </c>
      <c r="C29" s="113"/>
      <c r="D29" s="431"/>
    </row>
    <row r="30" s="432" customFormat="true" ht="12" hidden="false" customHeight="true" outlineLevel="0" collapsed="false">
      <c r="A30" s="429" t="s">
        <v>66</v>
      </c>
      <c r="B30" s="439" t="s">
        <v>470</v>
      </c>
      <c r="C30" s="148"/>
      <c r="D30" s="433"/>
    </row>
    <row r="31" customFormat="false" ht="12" hidden="false" customHeight="true" outlineLevel="0" collapsed="false">
      <c r="A31" s="434" t="s">
        <v>68</v>
      </c>
      <c r="B31" s="328" t="s">
        <v>471</v>
      </c>
      <c r="C31" s="135"/>
      <c r="D31" s="437"/>
      <c r="E31" s="0"/>
      <c r="F31" s="0"/>
      <c r="G31" s="0"/>
      <c r="H31" s="0"/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2" hidden="false" customHeight="true" outlineLevel="0" collapsed="false">
      <c r="A32" s="438" t="s">
        <v>70</v>
      </c>
      <c r="B32" s="377" t="s">
        <v>95</v>
      </c>
      <c r="C32" s="140"/>
      <c r="D32" s="436"/>
      <c r="E32" s="0"/>
      <c r="F32" s="0"/>
      <c r="G32" s="0"/>
      <c r="H32" s="0"/>
      <c r="I32" s="0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" hidden="false" customHeight="true" outlineLevel="0" collapsed="false">
      <c r="A33" s="438" t="s">
        <v>72</v>
      </c>
      <c r="B33" s="364" t="s">
        <v>97</v>
      </c>
      <c r="C33" s="113"/>
      <c r="D33" s="431"/>
      <c r="E33" s="0"/>
      <c r="F33" s="0"/>
      <c r="G33" s="0"/>
      <c r="H33" s="0"/>
      <c r="I33" s="0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2" hidden="false" customHeight="true" outlineLevel="0" collapsed="false">
      <c r="A34" s="429" t="s">
        <v>74</v>
      </c>
      <c r="B34" s="439" t="s">
        <v>99</v>
      </c>
      <c r="C34" s="148"/>
      <c r="D34" s="433"/>
      <c r="E34" s="0"/>
      <c r="F34" s="0"/>
      <c r="G34" s="0"/>
      <c r="H34" s="0"/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s="426" customFormat="true" ht="12" hidden="false" customHeight="true" outlineLevel="0" collapsed="false">
      <c r="A35" s="434" t="s">
        <v>92</v>
      </c>
      <c r="B35" s="328" t="s">
        <v>283</v>
      </c>
      <c r="C35" s="393"/>
      <c r="D35" s="440"/>
    </row>
    <row r="36" s="426" customFormat="true" ht="12" hidden="false" customHeight="true" outlineLevel="0" collapsed="false">
      <c r="A36" s="434" t="s">
        <v>252</v>
      </c>
      <c r="B36" s="328" t="s">
        <v>472</v>
      </c>
      <c r="C36" s="393"/>
      <c r="D36" s="440"/>
    </row>
    <row r="37" customFormat="false" ht="12" hidden="false" customHeight="true" outlineLevel="0" collapsed="false">
      <c r="A37" s="434" t="s">
        <v>114</v>
      </c>
      <c r="B37" s="328" t="s">
        <v>473</v>
      </c>
      <c r="C37" s="135" t="n">
        <f aca="false">+C8+C20+C25+C26+C31+C35+C36</f>
        <v>5435600</v>
      </c>
      <c r="D37" s="159" t="n">
        <f aca="false">+D8+D20+D25+D26+D31+D35+D36</f>
        <v>5442471</v>
      </c>
      <c r="E37" s="0"/>
      <c r="F37" s="0"/>
      <c r="G37" s="0"/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2" hidden="false" customHeight="true" outlineLevel="0" collapsed="false">
      <c r="A38" s="441" t="s">
        <v>261</v>
      </c>
      <c r="B38" s="328" t="s">
        <v>474</v>
      </c>
      <c r="C38" s="135" t="n">
        <f aca="false">SUM(C39:C41)</f>
        <v>26631319</v>
      </c>
      <c r="D38" s="159" t="n">
        <f aca="false">SUM(D39:D41)</f>
        <v>26788529</v>
      </c>
      <c r="E38" s="0"/>
      <c r="F38" s="0"/>
      <c r="G38" s="0"/>
      <c r="H38" s="0"/>
      <c r="I38" s="0"/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" hidden="false" customHeight="true" outlineLevel="0" collapsed="false">
      <c r="A39" s="438" t="s">
        <v>475</v>
      </c>
      <c r="B39" s="377" t="s">
        <v>341</v>
      </c>
      <c r="C39" s="140" t="n">
        <v>745790</v>
      </c>
      <c r="D39" s="436" t="n">
        <v>903000</v>
      </c>
      <c r="E39" s="0"/>
      <c r="F39" s="0"/>
      <c r="G39" s="0"/>
      <c r="H39" s="0"/>
      <c r="I39" s="0"/>
      <c r="J39" s="0"/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" hidden="false" customHeight="true" outlineLevel="0" collapsed="false">
      <c r="A40" s="438" t="s">
        <v>476</v>
      </c>
      <c r="B40" s="364" t="s">
        <v>477</v>
      </c>
      <c r="C40" s="113"/>
      <c r="D40" s="43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s="432" customFormat="true" ht="12" hidden="false" customHeight="true" outlineLevel="0" collapsed="false">
      <c r="A41" s="429" t="s">
        <v>478</v>
      </c>
      <c r="B41" s="439" t="s">
        <v>479</v>
      </c>
      <c r="C41" s="148" t="n">
        <v>25885529</v>
      </c>
      <c r="D41" s="433" t="n">
        <v>25885529</v>
      </c>
    </row>
    <row r="42" customFormat="false" ht="15" hidden="false" customHeight="true" outlineLevel="0" collapsed="false">
      <c r="A42" s="441" t="s">
        <v>263</v>
      </c>
      <c r="B42" s="442" t="s">
        <v>480</v>
      </c>
      <c r="C42" s="135" t="n">
        <f aca="false">+C37+C38</f>
        <v>32066919</v>
      </c>
      <c r="D42" s="159" t="n">
        <f aca="false">+D37+D38</f>
        <v>32231000</v>
      </c>
      <c r="E42" s="0"/>
      <c r="F42" s="0"/>
      <c r="G42" s="0"/>
      <c r="H42" s="0"/>
      <c r="I42" s="0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5" hidden="false" customHeight="true" outlineLevel="0" collapsed="false">
      <c r="A43" s="355"/>
      <c r="B43" s="356"/>
      <c r="C43" s="357"/>
      <c r="D43" s="0"/>
      <c r="E43" s="0"/>
      <c r="F43" s="0"/>
      <c r="G43" s="0"/>
      <c r="H43" s="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3.5" hidden="false" customHeight="false" outlineLevel="0" collapsed="false">
      <c r="A44" s="443"/>
      <c r="B44" s="444"/>
      <c r="C44" s="445"/>
      <c r="D44" s="0"/>
      <c r="E44" s="0"/>
      <c r="F44" s="0"/>
      <c r="G44" s="0"/>
      <c r="H44" s="0"/>
      <c r="I44" s="0"/>
      <c r="J44" s="0"/>
      <c r="K44" s="0"/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s="423" customFormat="true" ht="16.5" hidden="false" customHeight="true" outlineLevel="0" collapsed="false">
      <c r="A45" s="327" t="s">
        <v>272</v>
      </c>
      <c r="B45" s="327"/>
      <c r="C45" s="327"/>
      <c r="D45" s="327"/>
    </row>
    <row r="46" s="447" customFormat="true" ht="12" hidden="false" customHeight="true" outlineLevel="0" collapsed="false">
      <c r="A46" s="424" t="s">
        <v>10</v>
      </c>
      <c r="B46" s="446" t="s">
        <v>481</v>
      </c>
      <c r="C46" s="135" t="n">
        <f aca="false">SUM(C47:C51)</f>
        <v>32066919</v>
      </c>
      <c r="D46" s="159" t="n">
        <f aca="false">SUM(D47:D51)</f>
        <v>32231000</v>
      </c>
    </row>
    <row r="47" customFormat="false" ht="12" hidden="false" customHeight="true" outlineLevel="0" collapsed="false">
      <c r="A47" s="429" t="s">
        <v>12</v>
      </c>
      <c r="B47" s="377" t="s">
        <v>180</v>
      </c>
      <c r="C47" s="140" t="n">
        <v>9792000</v>
      </c>
      <c r="D47" s="436" t="n">
        <v>10013110</v>
      </c>
      <c r="E47" s="0"/>
      <c r="F47" s="0"/>
      <c r="G47" s="0"/>
      <c r="H47" s="0"/>
      <c r="I47" s="0"/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2" hidden="false" customHeight="true" outlineLevel="0" collapsed="false">
      <c r="A48" s="429" t="s">
        <v>14</v>
      </c>
      <c r="B48" s="364" t="s">
        <v>181</v>
      </c>
      <c r="C48" s="113" t="n">
        <v>2514240</v>
      </c>
      <c r="D48" s="431" t="n">
        <v>3803587</v>
      </c>
      <c r="E48" s="0"/>
      <c r="F48" s="0"/>
      <c r="G48" s="0"/>
      <c r="H48" s="0"/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2" hidden="false" customHeight="true" outlineLevel="0" collapsed="false">
      <c r="A49" s="429" t="s">
        <v>16</v>
      </c>
      <c r="B49" s="364" t="s">
        <v>182</v>
      </c>
      <c r="C49" s="113" t="n">
        <v>19760679</v>
      </c>
      <c r="D49" s="431" t="n">
        <v>18414303</v>
      </c>
      <c r="E49" s="0"/>
      <c r="F49" s="0"/>
      <c r="G49" s="0"/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2" hidden="false" customHeight="true" outlineLevel="0" collapsed="false">
      <c r="A50" s="429" t="s">
        <v>18</v>
      </c>
      <c r="B50" s="364" t="s">
        <v>183</v>
      </c>
      <c r="C50" s="113"/>
      <c r="D50" s="431"/>
      <c r="E50" s="0"/>
      <c r="F50" s="0"/>
      <c r="G50" s="0"/>
      <c r="H50" s="0"/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2" hidden="false" customHeight="true" outlineLevel="0" collapsed="false">
      <c r="A51" s="429" t="s">
        <v>20</v>
      </c>
      <c r="B51" s="364" t="s">
        <v>185</v>
      </c>
      <c r="C51" s="148"/>
      <c r="D51" s="433"/>
      <c r="E51" s="0"/>
      <c r="F51" s="0"/>
      <c r="G51" s="0"/>
      <c r="H51" s="0"/>
      <c r="I51" s="0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2" hidden="false" customHeight="true" outlineLevel="0" collapsed="false">
      <c r="A52" s="434" t="s">
        <v>24</v>
      </c>
      <c r="B52" s="328" t="s">
        <v>482</v>
      </c>
      <c r="C52" s="135"/>
      <c r="D52" s="159"/>
      <c r="E52" s="0"/>
      <c r="F52" s="0"/>
      <c r="G52" s="0"/>
      <c r="H52" s="0"/>
      <c r="I52" s="0"/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s="447" customFormat="true" ht="12" hidden="false" customHeight="true" outlineLevel="0" collapsed="false">
      <c r="A53" s="429" t="s">
        <v>26</v>
      </c>
      <c r="B53" s="377" t="s">
        <v>216</v>
      </c>
      <c r="C53" s="140"/>
      <c r="D53" s="436"/>
    </row>
    <row r="54" customFormat="false" ht="12" hidden="false" customHeight="true" outlineLevel="0" collapsed="false">
      <c r="A54" s="429" t="s">
        <v>28</v>
      </c>
      <c r="B54" s="364" t="s">
        <v>218</v>
      </c>
      <c r="C54" s="113"/>
      <c r="D54" s="431"/>
    </row>
    <row r="55" customFormat="false" ht="12" hidden="false" customHeight="true" outlineLevel="0" collapsed="false">
      <c r="A55" s="429" t="s">
        <v>30</v>
      </c>
      <c r="B55" s="364" t="s">
        <v>483</v>
      </c>
      <c r="C55" s="113"/>
      <c r="D55" s="431"/>
    </row>
    <row r="56" customFormat="false" ht="12" hidden="false" customHeight="true" outlineLevel="0" collapsed="false">
      <c r="A56" s="429" t="s">
        <v>32</v>
      </c>
      <c r="B56" s="364" t="s">
        <v>484</v>
      </c>
      <c r="C56" s="148"/>
      <c r="D56" s="433"/>
    </row>
    <row r="57" customFormat="false" ht="12" hidden="false" customHeight="true" outlineLevel="0" collapsed="false">
      <c r="A57" s="434" t="s">
        <v>38</v>
      </c>
      <c r="B57" s="328" t="s">
        <v>485</v>
      </c>
      <c r="C57" s="393"/>
      <c r="D57" s="448"/>
    </row>
    <row r="58" customFormat="false" ht="15" hidden="false" customHeight="true" outlineLevel="0" collapsed="false">
      <c r="A58" s="434" t="s">
        <v>235</v>
      </c>
      <c r="B58" s="449" t="s">
        <v>486</v>
      </c>
      <c r="C58" s="135" t="n">
        <f aca="false">+C46+C52+C57</f>
        <v>32066919</v>
      </c>
      <c r="D58" s="159" t="n">
        <f aca="false">+D46+D52+D57</f>
        <v>32231000</v>
      </c>
    </row>
    <row r="59" customFormat="false" ht="12.75" hidden="false" customHeight="false" outlineLevel="0" collapsed="false">
      <c r="A59" s="456"/>
      <c r="B59" s="451"/>
      <c r="C59" s="451"/>
      <c r="D59" s="451"/>
    </row>
    <row r="60" customFormat="false" ht="13.5" hidden="false" customHeight="false" outlineLevel="0" collapsed="false">
      <c r="A60" s="452"/>
      <c r="B60" s="453"/>
      <c r="C60" s="453"/>
      <c r="D60" s="453"/>
    </row>
    <row r="61" customFormat="false" ht="15" hidden="false" customHeight="true" outlineLevel="0" collapsed="false">
      <c r="A61" s="391" t="s">
        <v>450</v>
      </c>
      <c r="B61" s="392"/>
      <c r="C61" s="393" t="n">
        <v>6</v>
      </c>
      <c r="D61" s="454" t="n">
        <v>6</v>
      </c>
    </row>
    <row r="62" customFormat="false" ht="14.25" hidden="false" customHeight="true" outlineLevel="0" collapsed="false">
      <c r="A62" s="391" t="s">
        <v>451</v>
      </c>
      <c r="B62" s="392"/>
      <c r="C62" s="395"/>
      <c r="D62" s="455"/>
    </row>
  </sheetData>
  <mergeCells count="7">
    <mergeCell ref="A1:D1"/>
    <mergeCell ref="C2:D2"/>
    <mergeCell ref="C3:D3"/>
    <mergeCell ref="A4:D4"/>
    <mergeCell ref="C6:D6"/>
    <mergeCell ref="A7:D7"/>
    <mergeCell ref="A45:D45"/>
  </mergeCells>
  <printOptions headings="false" gridLines="false" gridLinesSet="true" horizontalCentered="true" verticalCentered="false"/>
  <pageMargins left="0.7875" right="0.7875" top="0.984027777777778" bottom="0.984027777777778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159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4" activeCellId="0" sqref="F4"/>
    </sheetView>
  </sheetViews>
  <sheetFormatPr defaultRowHeight="15.75"/>
  <cols>
    <col collapsed="false" hidden="false" max="1" min="1" style="1" width="9.5"/>
    <col collapsed="false" hidden="false" max="2" min="2" style="1" width="91.6647727272727"/>
    <col collapsed="false" hidden="false" max="4" min="3" style="1" width="14.3295454545455"/>
    <col collapsed="false" hidden="false" max="1025" min="5" style="1" width="9.32954545454546"/>
  </cols>
  <sheetData>
    <row r="1" customFormat="false" ht="15.95" hidden="false" customHeight="true" outlineLevel="0" collapsed="false">
      <c r="A1" s="2" t="s">
        <v>0</v>
      </c>
      <c r="B1" s="2"/>
      <c r="C1" s="2"/>
      <c r="D1" s="2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5.95" hidden="false" customHeight="true" outlineLevel="0" collapsed="false">
      <c r="A2" s="3" t="s">
        <v>1</v>
      </c>
      <c r="B2" s="3"/>
      <c r="C2" s="4" t="s">
        <v>2</v>
      </c>
      <c r="D2" s="4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38.1" hidden="false" customHeight="true" outlineLevel="0" collapsed="false">
      <c r="A3" s="5" t="s">
        <v>3</v>
      </c>
      <c r="B3" s="6" t="s">
        <v>4</v>
      </c>
      <c r="C3" s="6" t="s">
        <v>5</v>
      </c>
      <c r="D3" s="7" t="s">
        <v>6</v>
      </c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11" customFormat="true" ht="12" hidden="false" customHeight="true" outlineLevel="0" collapsed="false">
      <c r="A4" s="8" t="s">
        <v>7</v>
      </c>
      <c r="B4" s="9" t="s">
        <v>8</v>
      </c>
      <c r="C4" s="10" t="s">
        <v>9</v>
      </c>
      <c r="D4" s="10"/>
    </row>
    <row r="5" s="16" customFormat="true" ht="12" hidden="false" customHeight="true" outlineLevel="0" collapsed="false">
      <c r="A5" s="12" t="s">
        <v>10</v>
      </c>
      <c r="B5" s="13" t="s">
        <v>11</v>
      </c>
      <c r="C5" s="14" t="n">
        <f aca="false">+C6+C7+C8+C9+C10+C11</f>
        <v>158447375</v>
      </c>
      <c r="D5" s="15" t="n">
        <f aca="false">+D6+D7+D8+D9+D10+D11</f>
        <v>171877261</v>
      </c>
    </row>
    <row r="6" s="16" customFormat="true" ht="12" hidden="false" customHeight="true" outlineLevel="0" collapsed="false">
      <c r="A6" s="17" t="s">
        <v>12</v>
      </c>
      <c r="B6" s="18" t="s">
        <v>13</v>
      </c>
      <c r="C6" s="19" t="n">
        <v>77651073</v>
      </c>
      <c r="D6" s="20" t="n">
        <v>77651073</v>
      </c>
    </row>
    <row r="7" s="16" customFormat="true" ht="12" hidden="false" customHeight="true" outlineLevel="0" collapsed="false">
      <c r="A7" s="21" t="s">
        <v>14</v>
      </c>
      <c r="B7" s="22" t="s">
        <v>15</v>
      </c>
      <c r="C7" s="23" t="n">
        <v>34293933</v>
      </c>
      <c r="D7" s="24" t="n">
        <v>34588133</v>
      </c>
    </row>
    <row r="8" s="16" customFormat="true" ht="12" hidden="false" customHeight="true" outlineLevel="0" collapsed="false">
      <c r="A8" s="21" t="s">
        <v>16</v>
      </c>
      <c r="B8" s="22" t="s">
        <v>17</v>
      </c>
      <c r="C8" s="23" t="n">
        <v>44877869</v>
      </c>
      <c r="D8" s="24" t="n">
        <v>41279482</v>
      </c>
    </row>
    <row r="9" s="16" customFormat="true" ht="12" hidden="false" customHeight="true" outlineLevel="0" collapsed="false">
      <c r="A9" s="21" t="s">
        <v>18</v>
      </c>
      <c r="B9" s="22" t="s">
        <v>19</v>
      </c>
      <c r="C9" s="23" t="n">
        <v>1624500</v>
      </c>
      <c r="D9" s="24" t="n">
        <v>1624500</v>
      </c>
    </row>
    <row r="10" s="16" customFormat="true" ht="12" hidden="false" customHeight="true" outlineLevel="0" collapsed="false">
      <c r="A10" s="21" t="s">
        <v>20</v>
      </c>
      <c r="B10" s="25" t="s">
        <v>21</v>
      </c>
      <c r="C10" s="23" t="n">
        <v>0</v>
      </c>
      <c r="D10" s="24" t="n">
        <v>16734073</v>
      </c>
    </row>
    <row r="11" s="16" customFormat="true" ht="12" hidden="false" customHeight="true" outlineLevel="0" collapsed="false">
      <c r="A11" s="26" t="s">
        <v>22</v>
      </c>
      <c r="B11" s="27" t="s">
        <v>23</v>
      </c>
      <c r="C11" s="28"/>
      <c r="D11" s="29"/>
    </row>
    <row r="12" s="16" customFormat="true" ht="12" hidden="false" customHeight="true" outlineLevel="0" collapsed="false">
      <c r="A12" s="12" t="s">
        <v>24</v>
      </c>
      <c r="B12" s="30" t="s">
        <v>25</v>
      </c>
      <c r="C12" s="14" t="n">
        <f aca="false">+C13+C14+C15+C16+C17</f>
        <v>11702235</v>
      </c>
      <c r="D12" s="15" t="n">
        <f aca="false">+D13+D14+D15+D16+D17</f>
        <v>241108678</v>
      </c>
    </row>
    <row r="13" s="16" customFormat="true" ht="12" hidden="false" customHeight="true" outlineLevel="0" collapsed="false">
      <c r="A13" s="17" t="s">
        <v>26</v>
      </c>
      <c r="B13" s="18" t="s">
        <v>27</v>
      </c>
      <c r="C13" s="19"/>
      <c r="D13" s="20"/>
    </row>
    <row r="14" s="16" customFormat="true" ht="12" hidden="false" customHeight="true" outlineLevel="0" collapsed="false">
      <c r="A14" s="21" t="s">
        <v>28</v>
      </c>
      <c r="B14" s="22" t="s">
        <v>29</v>
      </c>
      <c r="C14" s="23"/>
      <c r="D14" s="24"/>
    </row>
    <row r="15" s="16" customFormat="true" ht="12" hidden="false" customHeight="true" outlineLevel="0" collapsed="false">
      <c r="A15" s="21" t="s">
        <v>30</v>
      </c>
      <c r="B15" s="22" t="s">
        <v>31</v>
      </c>
      <c r="C15" s="23"/>
      <c r="D15" s="24"/>
    </row>
    <row r="16" s="16" customFormat="true" ht="12" hidden="false" customHeight="true" outlineLevel="0" collapsed="false">
      <c r="A16" s="21" t="s">
        <v>32</v>
      </c>
      <c r="B16" s="22" t="s">
        <v>33</v>
      </c>
      <c r="C16" s="23"/>
      <c r="D16" s="24"/>
    </row>
    <row r="17" s="16" customFormat="true" ht="12" hidden="false" customHeight="true" outlineLevel="0" collapsed="false">
      <c r="A17" s="21" t="s">
        <v>34</v>
      </c>
      <c r="B17" s="22" t="s">
        <v>35</v>
      </c>
      <c r="C17" s="23" t="n">
        <v>11702235</v>
      </c>
      <c r="D17" s="24" t="n">
        <v>241108678</v>
      </c>
    </row>
    <row r="18" s="16" customFormat="true" ht="12" hidden="false" customHeight="true" outlineLevel="0" collapsed="false">
      <c r="A18" s="26" t="s">
        <v>36</v>
      </c>
      <c r="B18" s="27" t="s">
        <v>37</v>
      </c>
      <c r="C18" s="28"/>
      <c r="D18" s="29"/>
    </row>
    <row r="19" s="16" customFormat="true" ht="12" hidden="false" customHeight="true" outlineLevel="0" collapsed="false">
      <c r="A19" s="12" t="s">
        <v>38</v>
      </c>
      <c r="B19" s="13" t="s">
        <v>39</v>
      </c>
      <c r="C19" s="14" t="n">
        <f aca="false">+C20+C21+C22+C23+C24</f>
        <v>106000000</v>
      </c>
      <c r="D19" s="15" t="n">
        <f aca="false">+D20+D21+D22+D23+D24</f>
        <v>108832970</v>
      </c>
    </row>
    <row r="20" s="16" customFormat="true" ht="12" hidden="false" customHeight="true" outlineLevel="0" collapsed="false">
      <c r="A20" s="17" t="s">
        <v>40</v>
      </c>
      <c r="B20" s="18" t="s">
        <v>41</v>
      </c>
      <c r="C20" s="19" t="n">
        <v>0</v>
      </c>
      <c r="D20" s="20" t="n">
        <v>108644957</v>
      </c>
    </row>
    <row r="21" s="16" customFormat="true" ht="12" hidden="false" customHeight="true" outlineLevel="0" collapsed="false">
      <c r="A21" s="21" t="s">
        <v>42</v>
      </c>
      <c r="B21" s="22" t="s">
        <v>43</v>
      </c>
      <c r="C21" s="23"/>
      <c r="D21" s="24"/>
    </row>
    <row r="22" s="16" customFormat="true" ht="12" hidden="false" customHeight="true" outlineLevel="0" collapsed="false">
      <c r="A22" s="21" t="s">
        <v>44</v>
      </c>
      <c r="B22" s="22" t="s">
        <v>45</v>
      </c>
      <c r="C22" s="23"/>
      <c r="D22" s="24"/>
    </row>
    <row r="23" s="16" customFormat="true" ht="12" hidden="false" customHeight="true" outlineLevel="0" collapsed="false">
      <c r="A23" s="21" t="s">
        <v>46</v>
      </c>
      <c r="B23" s="22" t="s">
        <v>47</v>
      </c>
      <c r="C23" s="23"/>
      <c r="D23" s="24"/>
    </row>
    <row r="24" s="16" customFormat="true" ht="12" hidden="false" customHeight="true" outlineLevel="0" collapsed="false">
      <c r="A24" s="21" t="s">
        <v>48</v>
      </c>
      <c r="B24" s="22" t="s">
        <v>49</v>
      </c>
      <c r="C24" s="23" t="n">
        <v>106000000</v>
      </c>
      <c r="D24" s="24" t="n">
        <v>188013</v>
      </c>
    </row>
    <row r="25" s="16" customFormat="true" ht="12" hidden="false" customHeight="true" outlineLevel="0" collapsed="false">
      <c r="A25" s="26" t="s">
        <v>50</v>
      </c>
      <c r="B25" s="31" t="s">
        <v>51</v>
      </c>
      <c r="C25" s="28"/>
      <c r="D25" s="29"/>
    </row>
    <row r="26" s="16" customFormat="true" ht="12" hidden="false" customHeight="true" outlineLevel="0" collapsed="false">
      <c r="A26" s="12" t="s">
        <v>52</v>
      </c>
      <c r="B26" s="13" t="s">
        <v>53</v>
      </c>
      <c r="C26" s="14" t="n">
        <f aca="false">+C27+C31+C32+C33</f>
        <v>16420000</v>
      </c>
      <c r="D26" s="15" t="n">
        <f aca="false">+D27+D31+D32+D33</f>
        <v>25322201</v>
      </c>
    </row>
    <row r="27" s="16" customFormat="true" ht="12" hidden="false" customHeight="true" outlineLevel="0" collapsed="false">
      <c r="A27" s="17" t="s">
        <v>54</v>
      </c>
      <c r="B27" s="18" t="s">
        <v>55</v>
      </c>
      <c r="C27" s="32" t="n">
        <f aca="false">SUM(C28:C30)</f>
        <v>14500000</v>
      </c>
      <c r="D27" s="33" t="n">
        <f aca="false">SUM(D28:D30)</f>
        <v>18479109</v>
      </c>
    </row>
    <row r="28" s="16" customFormat="true" ht="12" hidden="false" customHeight="true" outlineLevel="0" collapsed="false">
      <c r="A28" s="21" t="s">
        <v>56</v>
      </c>
      <c r="B28" s="22" t="s">
        <v>57</v>
      </c>
      <c r="C28" s="23" t="n">
        <v>2500000</v>
      </c>
      <c r="D28" s="24" t="n">
        <v>3600000</v>
      </c>
    </row>
    <row r="29" s="16" customFormat="true" ht="12" hidden="false" customHeight="true" outlineLevel="0" collapsed="false">
      <c r="A29" s="21" t="s">
        <v>58</v>
      </c>
      <c r="B29" s="22" t="s">
        <v>59</v>
      </c>
      <c r="C29" s="23"/>
      <c r="D29" s="24"/>
    </row>
    <row r="30" s="16" customFormat="true" ht="12" hidden="false" customHeight="true" outlineLevel="0" collapsed="false">
      <c r="A30" s="21" t="s">
        <v>60</v>
      </c>
      <c r="B30" s="22" t="s">
        <v>61</v>
      </c>
      <c r="C30" s="23" t="n">
        <v>12000000</v>
      </c>
      <c r="D30" s="24" t="n">
        <v>14879109</v>
      </c>
    </row>
    <row r="31" s="16" customFormat="true" ht="12" hidden="false" customHeight="true" outlineLevel="0" collapsed="false">
      <c r="A31" s="21" t="s">
        <v>62</v>
      </c>
      <c r="B31" s="22" t="s">
        <v>63</v>
      </c>
      <c r="C31" s="23" t="n">
        <v>1450000</v>
      </c>
      <c r="D31" s="24" t="n">
        <v>3500000</v>
      </c>
    </row>
    <row r="32" s="16" customFormat="true" ht="12" hidden="false" customHeight="true" outlineLevel="0" collapsed="false">
      <c r="A32" s="21" t="s">
        <v>64</v>
      </c>
      <c r="B32" s="22" t="s">
        <v>65</v>
      </c>
      <c r="C32" s="23" t="n">
        <v>100000</v>
      </c>
      <c r="D32" s="24" t="n">
        <v>0</v>
      </c>
    </row>
    <row r="33" s="16" customFormat="true" ht="12" hidden="false" customHeight="true" outlineLevel="0" collapsed="false">
      <c r="A33" s="26" t="s">
        <v>66</v>
      </c>
      <c r="B33" s="31" t="s">
        <v>67</v>
      </c>
      <c r="C33" s="28" t="n">
        <v>370000</v>
      </c>
      <c r="D33" s="29" t="n">
        <v>3343092</v>
      </c>
    </row>
    <row r="34" s="16" customFormat="true" ht="12" hidden="false" customHeight="true" outlineLevel="0" collapsed="false">
      <c r="A34" s="12" t="s">
        <v>68</v>
      </c>
      <c r="B34" s="13" t="s">
        <v>69</v>
      </c>
      <c r="C34" s="14" t="n">
        <f aca="false">SUM(C35:C45)</f>
        <v>9735600</v>
      </c>
      <c r="D34" s="15" t="n">
        <f aca="false">SUM(D35:D45)</f>
        <v>13375767</v>
      </c>
    </row>
    <row r="35" s="16" customFormat="true" ht="12" hidden="false" customHeight="true" outlineLevel="0" collapsed="false">
      <c r="A35" s="17" t="s">
        <v>70</v>
      </c>
      <c r="B35" s="18" t="s">
        <v>71</v>
      </c>
      <c r="C35" s="19" t="n">
        <v>0</v>
      </c>
      <c r="D35" s="20" t="n">
        <v>1893356</v>
      </c>
    </row>
    <row r="36" s="16" customFormat="true" ht="12" hidden="false" customHeight="true" outlineLevel="0" collapsed="false">
      <c r="A36" s="21" t="s">
        <v>72</v>
      </c>
      <c r="B36" s="22" t="s">
        <v>73</v>
      </c>
      <c r="C36" s="23" t="n">
        <v>1200000</v>
      </c>
      <c r="D36" s="24" t="n">
        <v>1200000</v>
      </c>
    </row>
    <row r="37" s="16" customFormat="true" ht="12" hidden="false" customHeight="true" outlineLevel="0" collapsed="false">
      <c r="A37" s="21" t="s">
        <v>74</v>
      </c>
      <c r="B37" s="22" t="s">
        <v>75</v>
      </c>
      <c r="C37" s="23" t="n">
        <v>200000</v>
      </c>
      <c r="D37" s="24" t="n">
        <v>455855</v>
      </c>
    </row>
    <row r="38" s="16" customFormat="true" ht="12" hidden="false" customHeight="true" outlineLevel="0" collapsed="false">
      <c r="A38" s="21" t="s">
        <v>76</v>
      </c>
      <c r="B38" s="22" t="s">
        <v>77</v>
      </c>
      <c r="C38" s="23" t="n">
        <v>2000000</v>
      </c>
      <c r="D38" s="24" t="n">
        <v>2712386</v>
      </c>
    </row>
    <row r="39" s="16" customFormat="true" ht="12" hidden="false" customHeight="true" outlineLevel="0" collapsed="false">
      <c r="A39" s="21" t="s">
        <v>78</v>
      </c>
      <c r="B39" s="22" t="s">
        <v>79</v>
      </c>
      <c r="C39" s="23" t="n">
        <v>4280000</v>
      </c>
      <c r="D39" s="24" t="n">
        <v>4280000</v>
      </c>
    </row>
    <row r="40" s="16" customFormat="true" ht="12" hidden="false" customHeight="true" outlineLevel="0" collapsed="false">
      <c r="A40" s="21" t="s">
        <v>80</v>
      </c>
      <c r="B40" s="22" t="s">
        <v>81</v>
      </c>
      <c r="C40" s="23" t="n">
        <v>2055600</v>
      </c>
      <c r="D40" s="24" t="n">
        <v>2695895</v>
      </c>
    </row>
    <row r="41" s="16" customFormat="true" ht="12" hidden="false" customHeight="true" outlineLevel="0" collapsed="false">
      <c r="A41" s="21" t="s">
        <v>82</v>
      </c>
      <c r="B41" s="22" t="s">
        <v>83</v>
      </c>
      <c r="C41" s="23"/>
      <c r="D41" s="24"/>
    </row>
    <row r="42" s="16" customFormat="true" ht="12" hidden="false" customHeight="true" outlineLevel="0" collapsed="false">
      <c r="A42" s="21" t="s">
        <v>84</v>
      </c>
      <c r="B42" s="22" t="s">
        <v>85</v>
      </c>
      <c r="C42" s="23" t="n">
        <v>0</v>
      </c>
      <c r="D42" s="24" t="n">
        <v>137760</v>
      </c>
    </row>
    <row r="43" s="16" customFormat="true" ht="12" hidden="false" customHeight="true" outlineLevel="0" collapsed="false">
      <c r="A43" s="21" t="s">
        <v>86</v>
      </c>
      <c r="B43" s="22" t="s">
        <v>87</v>
      </c>
      <c r="C43" s="23"/>
      <c r="D43" s="24"/>
    </row>
    <row r="44" s="16" customFormat="true" ht="12" hidden="false" customHeight="true" outlineLevel="0" collapsed="false">
      <c r="A44" s="26" t="s">
        <v>88</v>
      </c>
      <c r="B44" s="31" t="s">
        <v>89</v>
      </c>
      <c r="C44" s="23"/>
      <c r="D44" s="24"/>
    </row>
    <row r="45" s="16" customFormat="true" ht="12" hidden="false" customHeight="true" outlineLevel="0" collapsed="false">
      <c r="A45" s="26" t="s">
        <v>90</v>
      </c>
      <c r="B45" s="27" t="s">
        <v>91</v>
      </c>
      <c r="C45" s="28" t="n">
        <v>0</v>
      </c>
      <c r="D45" s="29" t="n">
        <v>515</v>
      </c>
    </row>
    <row r="46" s="16" customFormat="true" ht="12" hidden="false" customHeight="true" outlineLevel="0" collapsed="false">
      <c r="A46" s="12" t="s">
        <v>92</v>
      </c>
      <c r="B46" s="13" t="s">
        <v>93</v>
      </c>
      <c r="C46" s="14" t="n">
        <f aca="false">SUM(C47:C51)</f>
        <v>0</v>
      </c>
      <c r="D46" s="15" t="n">
        <f aca="false">SUM(D47:D51)</f>
        <v>5000</v>
      </c>
    </row>
    <row r="47" s="16" customFormat="true" ht="12" hidden="false" customHeight="true" outlineLevel="0" collapsed="false">
      <c r="A47" s="17" t="s">
        <v>94</v>
      </c>
      <c r="B47" s="18" t="s">
        <v>95</v>
      </c>
      <c r="C47" s="19"/>
      <c r="D47" s="20"/>
    </row>
    <row r="48" s="16" customFormat="true" ht="12" hidden="false" customHeight="true" outlineLevel="0" collapsed="false">
      <c r="A48" s="21" t="s">
        <v>96</v>
      </c>
      <c r="B48" s="22" t="s">
        <v>97</v>
      </c>
      <c r="C48" s="23" t="n">
        <v>0</v>
      </c>
      <c r="D48" s="24" t="n">
        <v>5000</v>
      </c>
    </row>
    <row r="49" s="16" customFormat="true" ht="12" hidden="false" customHeight="true" outlineLevel="0" collapsed="false">
      <c r="A49" s="21" t="s">
        <v>98</v>
      </c>
      <c r="B49" s="22" t="s">
        <v>99</v>
      </c>
      <c r="C49" s="23"/>
      <c r="D49" s="24"/>
    </row>
    <row r="50" s="16" customFormat="true" ht="12" hidden="false" customHeight="true" outlineLevel="0" collapsed="false">
      <c r="A50" s="21" t="s">
        <v>100</v>
      </c>
      <c r="B50" s="22" t="s">
        <v>101</v>
      </c>
      <c r="C50" s="23"/>
      <c r="D50" s="24"/>
    </row>
    <row r="51" s="16" customFormat="true" ht="12" hidden="false" customHeight="true" outlineLevel="0" collapsed="false">
      <c r="A51" s="26" t="s">
        <v>102</v>
      </c>
      <c r="B51" s="27" t="s">
        <v>103</v>
      </c>
      <c r="C51" s="28"/>
      <c r="D51" s="29"/>
    </row>
    <row r="52" s="16" customFormat="true" ht="12" hidden="false" customHeight="true" outlineLevel="0" collapsed="false">
      <c r="A52" s="12" t="s">
        <v>104</v>
      </c>
      <c r="B52" s="13" t="s">
        <v>105</v>
      </c>
      <c r="C52" s="14" t="n">
        <f aca="false">SUM(C53:C55)</f>
        <v>0</v>
      </c>
      <c r="D52" s="15" t="n">
        <f aca="false">SUM(D53:D55)</f>
        <v>4176746</v>
      </c>
    </row>
    <row r="53" s="16" customFormat="true" ht="12" hidden="false" customHeight="true" outlineLevel="0" collapsed="false">
      <c r="A53" s="17" t="s">
        <v>106</v>
      </c>
      <c r="B53" s="18" t="s">
        <v>107</v>
      </c>
      <c r="C53" s="19"/>
      <c r="D53" s="20"/>
    </row>
    <row r="54" s="16" customFormat="true" ht="12" hidden="false" customHeight="true" outlineLevel="0" collapsed="false">
      <c r="A54" s="21" t="s">
        <v>108</v>
      </c>
      <c r="B54" s="22" t="s">
        <v>109</v>
      </c>
      <c r="C54" s="23" t="n">
        <v>0</v>
      </c>
      <c r="D54" s="24" t="n">
        <v>3926746</v>
      </c>
    </row>
    <row r="55" s="16" customFormat="true" ht="12" hidden="false" customHeight="true" outlineLevel="0" collapsed="false">
      <c r="A55" s="21" t="s">
        <v>110</v>
      </c>
      <c r="B55" s="22" t="s">
        <v>111</v>
      </c>
      <c r="C55" s="23" t="n">
        <v>0</v>
      </c>
      <c r="D55" s="24" t="n">
        <v>250000</v>
      </c>
    </row>
    <row r="56" s="16" customFormat="true" ht="12" hidden="false" customHeight="true" outlineLevel="0" collapsed="false">
      <c r="A56" s="26" t="s">
        <v>112</v>
      </c>
      <c r="B56" s="27" t="s">
        <v>113</v>
      </c>
      <c r="C56" s="28"/>
      <c r="D56" s="29"/>
    </row>
    <row r="57" s="16" customFormat="true" ht="12" hidden="false" customHeight="true" outlineLevel="0" collapsed="false">
      <c r="A57" s="12" t="s">
        <v>114</v>
      </c>
      <c r="B57" s="30" t="s">
        <v>115</v>
      </c>
      <c r="C57" s="14" t="n">
        <f aca="false">SUM(C58:C61)</f>
        <v>500000</v>
      </c>
      <c r="D57" s="15" t="n">
        <f aca="false">SUM(D58:D61)</f>
        <v>500000</v>
      </c>
    </row>
    <row r="58" s="16" customFormat="true" ht="12" hidden="false" customHeight="true" outlineLevel="0" collapsed="false">
      <c r="A58" s="17" t="s">
        <v>116</v>
      </c>
      <c r="B58" s="18" t="s">
        <v>117</v>
      </c>
      <c r="C58" s="19"/>
      <c r="D58" s="20"/>
    </row>
    <row r="59" s="16" customFormat="true" ht="12" hidden="false" customHeight="true" outlineLevel="0" collapsed="false">
      <c r="A59" s="21" t="s">
        <v>118</v>
      </c>
      <c r="B59" s="22" t="s">
        <v>119</v>
      </c>
      <c r="C59" s="23"/>
      <c r="D59" s="24"/>
    </row>
    <row r="60" s="16" customFormat="true" ht="12" hidden="false" customHeight="true" outlineLevel="0" collapsed="false">
      <c r="A60" s="21" t="s">
        <v>120</v>
      </c>
      <c r="B60" s="22" t="s">
        <v>121</v>
      </c>
      <c r="C60" s="23" t="n">
        <v>500000</v>
      </c>
      <c r="D60" s="24" t="n">
        <v>500000</v>
      </c>
    </row>
    <row r="61" s="16" customFormat="true" ht="12" hidden="false" customHeight="true" outlineLevel="0" collapsed="false">
      <c r="A61" s="26" t="s">
        <v>122</v>
      </c>
      <c r="B61" s="27" t="s">
        <v>123</v>
      </c>
      <c r="C61" s="28"/>
      <c r="D61" s="29"/>
    </row>
    <row r="62" s="16" customFormat="true" ht="12" hidden="false" customHeight="true" outlineLevel="0" collapsed="false">
      <c r="A62" s="34" t="s">
        <v>124</v>
      </c>
      <c r="B62" s="13" t="s">
        <v>125</v>
      </c>
      <c r="C62" s="14" t="n">
        <f aca="false">SUM(C5+C12+C19+C26+C34+C46+C52+C57)</f>
        <v>302805210</v>
      </c>
      <c r="D62" s="15" t="n">
        <f aca="false">SUM(D5+D12+D19+D26+D34+D46+D52+D57)</f>
        <v>565198623</v>
      </c>
    </row>
    <row r="63" s="16" customFormat="true" ht="12" hidden="false" customHeight="true" outlineLevel="0" collapsed="false">
      <c r="A63" s="35" t="s">
        <v>126</v>
      </c>
      <c r="B63" s="30" t="s">
        <v>127</v>
      </c>
      <c r="C63" s="14" t="n">
        <f aca="false">SUM(C64:C66)</f>
        <v>0</v>
      </c>
      <c r="D63" s="15" t="n">
        <f aca="false">SUM(D64:D66)</f>
        <v>0</v>
      </c>
    </row>
    <row r="64" s="16" customFormat="true" ht="12" hidden="false" customHeight="true" outlineLevel="0" collapsed="false">
      <c r="A64" s="17" t="s">
        <v>128</v>
      </c>
      <c r="B64" s="18" t="s">
        <v>129</v>
      </c>
      <c r="C64" s="19"/>
      <c r="D64" s="20"/>
    </row>
    <row r="65" s="16" customFormat="true" ht="12" hidden="false" customHeight="true" outlineLevel="0" collapsed="false">
      <c r="A65" s="21" t="s">
        <v>130</v>
      </c>
      <c r="B65" s="22" t="s">
        <v>131</v>
      </c>
      <c r="C65" s="23"/>
      <c r="D65" s="24"/>
    </row>
    <row r="66" s="16" customFormat="true" ht="12" hidden="false" customHeight="true" outlineLevel="0" collapsed="false">
      <c r="A66" s="26" t="s">
        <v>132</v>
      </c>
      <c r="B66" s="36" t="s">
        <v>133</v>
      </c>
      <c r="C66" s="28"/>
      <c r="D66" s="29"/>
    </row>
    <row r="67" s="16" customFormat="true" ht="12" hidden="false" customHeight="true" outlineLevel="0" collapsed="false">
      <c r="A67" s="35" t="s">
        <v>134</v>
      </c>
      <c r="B67" s="30" t="s">
        <v>135</v>
      </c>
      <c r="C67" s="14"/>
      <c r="D67" s="15"/>
    </row>
    <row r="68" s="16" customFormat="true" ht="12" hidden="false" customHeight="true" outlineLevel="0" collapsed="false">
      <c r="A68" s="17" t="s">
        <v>136</v>
      </c>
      <c r="B68" s="18" t="s">
        <v>137</v>
      </c>
      <c r="C68" s="19"/>
      <c r="D68" s="20"/>
    </row>
    <row r="69" s="16" customFormat="true" ht="12" hidden="false" customHeight="true" outlineLevel="0" collapsed="false">
      <c r="A69" s="21" t="s">
        <v>138</v>
      </c>
      <c r="B69" s="22" t="s">
        <v>139</v>
      </c>
      <c r="C69" s="23"/>
      <c r="D69" s="24"/>
    </row>
    <row r="70" s="16" customFormat="true" ht="12" hidden="false" customHeight="true" outlineLevel="0" collapsed="false">
      <c r="A70" s="21" t="s">
        <v>140</v>
      </c>
      <c r="B70" s="22" t="s">
        <v>141</v>
      </c>
      <c r="C70" s="23"/>
      <c r="D70" s="24"/>
    </row>
    <row r="71" s="16" customFormat="true" ht="12" hidden="false" customHeight="true" outlineLevel="0" collapsed="false">
      <c r="A71" s="26" t="s">
        <v>142</v>
      </c>
      <c r="B71" s="27" t="s">
        <v>143</v>
      </c>
      <c r="C71" s="28"/>
      <c r="D71" s="29"/>
    </row>
    <row r="72" s="16" customFormat="true" ht="12" hidden="false" customHeight="true" outlineLevel="0" collapsed="false">
      <c r="A72" s="35" t="s">
        <v>144</v>
      </c>
      <c r="B72" s="30" t="s">
        <v>145</v>
      </c>
      <c r="C72" s="14" t="n">
        <f aca="false">SUM(C73:C74)</f>
        <v>60082255</v>
      </c>
      <c r="D72" s="15" t="n">
        <f aca="false">SUM(D73:D74)</f>
        <v>64935988</v>
      </c>
    </row>
    <row r="73" s="16" customFormat="true" ht="12" hidden="false" customHeight="true" outlineLevel="0" collapsed="false">
      <c r="A73" s="17" t="s">
        <v>146</v>
      </c>
      <c r="B73" s="18" t="s">
        <v>147</v>
      </c>
      <c r="C73" s="19" t="n">
        <v>60082255</v>
      </c>
      <c r="D73" s="20" t="n">
        <v>64935988</v>
      </c>
    </row>
    <row r="74" s="16" customFormat="true" ht="12" hidden="false" customHeight="true" outlineLevel="0" collapsed="false">
      <c r="A74" s="26" t="s">
        <v>148</v>
      </c>
      <c r="B74" s="27" t="s">
        <v>149</v>
      </c>
      <c r="C74" s="28"/>
      <c r="D74" s="29"/>
    </row>
    <row r="75" s="16" customFormat="true" ht="12" hidden="false" customHeight="true" outlineLevel="0" collapsed="false">
      <c r="A75" s="35" t="s">
        <v>150</v>
      </c>
      <c r="B75" s="30" t="s">
        <v>151</v>
      </c>
      <c r="C75" s="14" t="n">
        <f aca="false">SUM(C76:C78)</f>
        <v>0</v>
      </c>
      <c r="D75" s="15" t="n">
        <f aca="false">SUM(D76:D78)</f>
        <v>0</v>
      </c>
    </row>
    <row r="76" s="16" customFormat="true" ht="12" hidden="false" customHeight="true" outlineLevel="0" collapsed="false">
      <c r="A76" s="17" t="s">
        <v>152</v>
      </c>
      <c r="B76" s="18" t="s">
        <v>153</v>
      </c>
      <c r="C76" s="19"/>
      <c r="D76" s="20"/>
    </row>
    <row r="77" s="16" customFormat="true" ht="12" hidden="false" customHeight="true" outlineLevel="0" collapsed="false">
      <c r="A77" s="21" t="s">
        <v>154</v>
      </c>
      <c r="B77" s="22" t="s">
        <v>155</v>
      </c>
      <c r="C77" s="23"/>
      <c r="D77" s="24"/>
    </row>
    <row r="78" s="16" customFormat="true" ht="12" hidden="false" customHeight="true" outlineLevel="0" collapsed="false">
      <c r="A78" s="26" t="s">
        <v>156</v>
      </c>
      <c r="B78" s="27" t="s">
        <v>157</v>
      </c>
      <c r="C78" s="28"/>
      <c r="D78" s="29"/>
    </row>
    <row r="79" s="16" customFormat="true" ht="12" hidden="false" customHeight="true" outlineLevel="0" collapsed="false">
      <c r="A79" s="35" t="s">
        <v>158</v>
      </c>
      <c r="B79" s="30" t="s">
        <v>159</v>
      </c>
      <c r="C79" s="14"/>
      <c r="D79" s="15"/>
    </row>
    <row r="80" s="16" customFormat="true" ht="12" hidden="false" customHeight="true" outlineLevel="0" collapsed="false">
      <c r="A80" s="37" t="s">
        <v>160</v>
      </c>
      <c r="B80" s="18" t="s">
        <v>161</v>
      </c>
      <c r="C80" s="19"/>
      <c r="D80" s="20"/>
    </row>
    <row r="81" s="16" customFormat="true" ht="12" hidden="false" customHeight="true" outlineLevel="0" collapsed="false">
      <c r="A81" s="38" t="s">
        <v>162</v>
      </c>
      <c r="B81" s="22" t="s">
        <v>163</v>
      </c>
      <c r="C81" s="23"/>
      <c r="D81" s="24"/>
    </row>
    <row r="82" s="16" customFormat="true" ht="12" hidden="false" customHeight="true" outlineLevel="0" collapsed="false">
      <c r="A82" s="38" t="s">
        <v>164</v>
      </c>
      <c r="B82" s="22" t="s">
        <v>165</v>
      </c>
      <c r="C82" s="23"/>
      <c r="D82" s="24"/>
    </row>
    <row r="83" s="16" customFormat="true" ht="12" hidden="false" customHeight="true" outlineLevel="0" collapsed="false">
      <c r="A83" s="39" t="s">
        <v>166</v>
      </c>
      <c r="B83" s="27" t="s">
        <v>167</v>
      </c>
      <c r="C83" s="28"/>
      <c r="D83" s="29"/>
    </row>
    <row r="84" s="16" customFormat="true" ht="12" hidden="false" customHeight="true" outlineLevel="0" collapsed="false">
      <c r="A84" s="35" t="s">
        <v>168</v>
      </c>
      <c r="B84" s="30" t="s">
        <v>169</v>
      </c>
      <c r="C84" s="40"/>
      <c r="D84" s="41"/>
    </row>
    <row r="85" customFormat="false" ht="13.5" hidden="false" customHeight="true" outlineLevel="0" collapsed="false">
      <c r="A85" s="35" t="s">
        <v>170</v>
      </c>
      <c r="B85" s="30" t="s">
        <v>171</v>
      </c>
      <c r="C85" s="40"/>
      <c r="D85" s="42"/>
      <c r="E85" s="0"/>
      <c r="F85" s="0"/>
      <c r="G85" s="0"/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15.75" hidden="false" customHeight="true" outlineLevel="0" collapsed="false">
      <c r="A86" s="35" t="s">
        <v>172</v>
      </c>
      <c r="B86" s="43" t="s">
        <v>173</v>
      </c>
      <c r="C86" s="14" t="n">
        <f aca="false">+C63+C67+C72+C75+C79+C85+C84</f>
        <v>60082255</v>
      </c>
      <c r="D86" s="15" t="n">
        <f aca="false">+D63+D67+D72+D75+D79+D85+D84</f>
        <v>64935988</v>
      </c>
      <c r="E86" s="0"/>
      <c r="F86" s="0"/>
      <c r="G86" s="0"/>
      <c r="H86" s="0"/>
      <c r="I86" s="0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16.5" hidden="false" customHeight="true" outlineLevel="0" collapsed="false">
      <c r="A87" s="44" t="s">
        <v>174</v>
      </c>
      <c r="B87" s="45" t="s">
        <v>175</v>
      </c>
      <c r="C87" s="14" t="n">
        <f aca="false">+C62+C86</f>
        <v>362887465</v>
      </c>
      <c r="D87" s="15" t="n">
        <f aca="false">+D62+D86</f>
        <v>630134611</v>
      </c>
      <c r="E87" s="0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83.25" hidden="false" customHeight="true" outlineLevel="0" collapsed="false">
      <c r="A88" s="46"/>
      <c r="B88" s="47"/>
      <c r="C88" s="48"/>
      <c r="D88" s="0"/>
      <c r="E88" s="0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6.5" hidden="false" customHeight="true" outlineLevel="0" collapsed="false">
      <c r="A89" s="2" t="s">
        <v>176</v>
      </c>
      <c r="B89" s="2"/>
      <c r="C89" s="2"/>
      <c r="D89" s="2"/>
      <c r="E89" s="0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s="51" customFormat="true" ht="16.5" hidden="false" customHeight="true" outlineLevel="0" collapsed="false">
      <c r="A90" s="49" t="s">
        <v>177</v>
      </c>
      <c r="B90" s="49"/>
      <c r="C90" s="50" t="s">
        <v>2</v>
      </c>
      <c r="D90" s="50"/>
    </row>
    <row r="91" customFormat="false" ht="38.1" hidden="false" customHeight="true" outlineLevel="0" collapsed="false">
      <c r="A91" s="5" t="s">
        <v>3</v>
      </c>
      <c r="B91" s="6" t="s">
        <v>178</v>
      </c>
      <c r="C91" s="6" t="s">
        <v>5</v>
      </c>
      <c r="D91" s="7" t="s">
        <v>6</v>
      </c>
      <c r="E91" s="0"/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s="11" customFormat="true" ht="12" hidden="false" customHeight="true" outlineLevel="0" collapsed="false">
      <c r="A92" s="52" t="s">
        <v>7</v>
      </c>
      <c r="B92" s="53" t="s">
        <v>8</v>
      </c>
      <c r="C92" s="10" t="s">
        <v>9</v>
      </c>
      <c r="D92" s="10"/>
    </row>
    <row r="93" customFormat="false" ht="12" hidden="false" customHeight="true" outlineLevel="0" collapsed="false">
      <c r="A93" s="54" t="s">
        <v>10</v>
      </c>
      <c r="B93" s="55" t="s">
        <v>179</v>
      </c>
      <c r="C93" s="14" t="n">
        <f aca="false">C94+C95+C96+C97+C98+C111</f>
        <v>226526459</v>
      </c>
      <c r="D93" s="15" t="n">
        <f aca="false">D94+D95+D96+D97+D98+D111</f>
        <v>318517120</v>
      </c>
      <c r="E93" s="0"/>
      <c r="F93" s="0"/>
      <c r="G93" s="0"/>
      <c r="H93" s="0"/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2" hidden="false" customHeight="true" outlineLevel="0" collapsed="false">
      <c r="A94" s="56" t="s">
        <v>12</v>
      </c>
      <c r="B94" s="57" t="s">
        <v>180</v>
      </c>
      <c r="C94" s="19" t="n">
        <v>112360840</v>
      </c>
      <c r="D94" s="20" t="n">
        <v>151818310</v>
      </c>
      <c r="E94" s="0"/>
      <c r="F94" s="0"/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2" hidden="false" customHeight="true" outlineLevel="0" collapsed="false">
      <c r="A95" s="21" t="s">
        <v>14</v>
      </c>
      <c r="B95" s="58" t="s">
        <v>181</v>
      </c>
      <c r="C95" s="23" t="n">
        <v>26765956</v>
      </c>
      <c r="D95" s="24" t="n">
        <v>39280391</v>
      </c>
      <c r="E95" s="0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2" hidden="false" customHeight="true" outlineLevel="0" collapsed="false">
      <c r="A96" s="21" t="s">
        <v>16</v>
      </c>
      <c r="B96" s="58" t="s">
        <v>182</v>
      </c>
      <c r="C96" s="23" t="n">
        <v>67630103</v>
      </c>
      <c r="D96" s="24" t="n">
        <v>90721485</v>
      </c>
      <c r="E96" s="0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" hidden="false" customHeight="true" outlineLevel="0" collapsed="false">
      <c r="A97" s="21" t="s">
        <v>18</v>
      </c>
      <c r="B97" s="59" t="s">
        <v>183</v>
      </c>
      <c r="C97" s="23" t="n">
        <v>17959560</v>
      </c>
      <c r="D97" s="24" t="n">
        <v>20931682</v>
      </c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" hidden="false" customHeight="true" outlineLevel="0" collapsed="false">
      <c r="A98" s="21" t="s">
        <v>184</v>
      </c>
      <c r="B98" s="60" t="s">
        <v>185</v>
      </c>
      <c r="C98" s="23" t="n">
        <f aca="false">C99+C105+C110</f>
        <v>1810000</v>
      </c>
      <c r="D98" s="61" t="n">
        <f aca="false">D99+D105+D107+D110</f>
        <v>15765252</v>
      </c>
      <c r="E98" s="0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" hidden="false" customHeight="true" outlineLevel="0" collapsed="false">
      <c r="A99" s="21" t="s">
        <v>22</v>
      </c>
      <c r="B99" s="58" t="s">
        <v>186</v>
      </c>
      <c r="C99" s="23" t="n">
        <v>0</v>
      </c>
      <c r="D99" s="61" t="n">
        <v>9924339</v>
      </c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" hidden="false" customHeight="true" outlineLevel="0" collapsed="false">
      <c r="A100" s="21" t="s">
        <v>187</v>
      </c>
      <c r="B100" s="62" t="s">
        <v>188</v>
      </c>
      <c r="C100" s="23"/>
      <c r="D100" s="24"/>
      <c r="E100" s="0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" hidden="false" customHeight="true" outlineLevel="0" collapsed="false">
      <c r="A101" s="21" t="s">
        <v>189</v>
      </c>
      <c r="B101" s="62" t="s">
        <v>190</v>
      </c>
      <c r="C101" s="23" t="n">
        <v>0</v>
      </c>
      <c r="D101" s="24" t="n">
        <v>9924339</v>
      </c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" hidden="false" customHeight="true" outlineLevel="0" collapsed="false">
      <c r="A102" s="21" t="s">
        <v>191</v>
      </c>
      <c r="B102" s="63" t="s">
        <v>192</v>
      </c>
      <c r="C102" s="23"/>
      <c r="D102" s="24"/>
      <c r="E102" s="0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" hidden="false" customHeight="true" outlineLevel="0" collapsed="false">
      <c r="A103" s="21" t="s">
        <v>193</v>
      </c>
      <c r="B103" s="64" t="s">
        <v>194</v>
      </c>
      <c r="C103" s="23"/>
      <c r="D103" s="24"/>
      <c r="E103" s="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" hidden="false" customHeight="true" outlineLevel="0" collapsed="false">
      <c r="A104" s="21" t="s">
        <v>195</v>
      </c>
      <c r="B104" s="64" t="s">
        <v>196</v>
      </c>
      <c r="C104" s="23"/>
      <c r="D104" s="24"/>
      <c r="E104" s="0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2" hidden="false" customHeight="true" outlineLevel="0" collapsed="false">
      <c r="A105" s="21" t="s">
        <v>197</v>
      </c>
      <c r="B105" s="63" t="s">
        <v>198</v>
      </c>
      <c r="C105" s="23" t="n">
        <v>1410000</v>
      </c>
      <c r="D105" s="24" t="n">
        <v>1514167</v>
      </c>
      <c r="E105" s="0"/>
      <c r="F105" s="0"/>
      <c r="G105" s="0"/>
      <c r="H105" s="0"/>
      <c r="I105" s="65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" hidden="false" customHeight="true" outlineLevel="0" collapsed="false">
      <c r="A106" s="21" t="s">
        <v>199</v>
      </c>
      <c r="B106" s="63" t="s">
        <v>200</v>
      </c>
      <c r="C106" s="23"/>
      <c r="D106" s="24"/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" hidden="false" customHeight="true" outlineLevel="0" collapsed="false">
      <c r="A107" s="21" t="s">
        <v>201</v>
      </c>
      <c r="B107" s="64" t="s">
        <v>202</v>
      </c>
      <c r="C107" s="23" t="n">
        <v>0</v>
      </c>
      <c r="D107" s="24" t="n">
        <v>3926746</v>
      </c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" hidden="false" customHeight="true" outlineLevel="0" collapsed="false">
      <c r="A108" s="66" t="s">
        <v>203</v>
      </c>
      <c r="B108" s="62" t="s">
        <v>204</v>
      </c>
      <c r="C108" s="23"/>
      <c r="D108" s="24"/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" hidden="false" customHeight="true" outlineLevel="0" collapsed="false">
      <c r="A109" s="21" t="s">
        <v>205</v>
      </c>
      <c r="B109" s="62" t="s">
        <v>206</v>
      </c>
      <c r="C109" s="23"/>
      <c r="D109" s="24"/>
      <c r="E109" s="0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" hidden="false" customHeight="true" outlineLevel="0" collapsed="false">
      <c r="A110" s="26" t="s">
        <v>207</v>
      </c>
      <c r="B110" s="62" t="s">
        <v>208</v>
      </c>
      <c r="C110" s="23" t="n">
        <v>400000</v>
      </c>
      <c r="D110" s="24" t="n">
        <v>400000</v>
      </c>
      <c r="E110" s="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" hidden="false" customHeight="true" outlineLevel="0" collapsed="false">
      <c r="A111" s="21" t="s">
        <v>209</v>
      </c>
      <c r="B111" s="59" t="s">
        <v>210</v>
      </c>
      <c r="C111" s="23"/>
      <c r="D111" s="24"/>
      <c r="E111" s="0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" hidden="false" customHeight="true" outlineLevel="0" collapsed="false">
      <c r="A112" s="21" t="s">
        <v>211</v>
      </c>
      <c r="B112" s="58" t="s">
        <v>212</v>
      </c>
      <c r="C112" s="23"/>
      <c r="D112" s="24"/>
      <c r="E112" s="0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" hidden="false" customHeight="true" outlineLevel="0" collapsed="false">
      <c r="A113" s="67" t="s">
        <v>213</v>
      </c>
      <c r="B113" s="68" t="s">
        <v>214</v>
      </c>
      <c r="C113" s="28"/>
      <c r="D113" s="29"/>
      <c r="E113" s="0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" hidden="false" customHeight="true" outlineLevel="0" collapsed="false">
      <c r="A114" s="69" t="s">
        <v>24</v>
      </c>
      <c r="B114" s="70" t="s">
        <v>215</v>
      </c>
      <c r="C114" s="14" t="n">
        <f aca="false">C115+C117+C119</f>
        <v>136361006</v>
      </c>
      <c r="D114" s="15" t="n">
        <f aca="false">D115+D117+D119</f>
        <v>305961526</v>
      </c>
      <c r="E114" s="0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" hidden="false" customHeight="true" outlineLevel="0" collapsed="false">
      <c r="A115" s="17" t="s">
        <v>26</v>
      </c>
      <c r="B115" s="58" t="s">
        <v>216</v>
      </c>
      <c r="C115" s="19" t="n">
        <v>500000</v>
      </c>
      <c r="D115" s="20" t="n">
        <v>168343213</v>
      </c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" hidden="false" customHeight="true" outlineLevel="0" collapsed="false">
      <c r="A116" s="17" t="s">
        <v>28</v>
      </c>
      <c r="B116" s="71" t="s">
        <v>217</v>
      </c>
      <c r="C116" s="23"/>
      <c r="D116" s="24"/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" hidden="false" customHeight="true" outlineLevel="0" collapsed="false">
      <c r="A117" s="17" t="s">
        <v>30</v>
      </c>
      <c r="B117" s="71" t="s">
        <v>218</v>
      </c>
      <c r="C117" s="23" t="n">
        <v>135861006</v>
      </c>
      <c r="D117" s="24" t="n">
        <v>136356906</v>
      </c>
      <c r="E117" s="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" hidden="false" customHeight="true" outlineLevel="0" collapsed="false">
      <c r="A118" s="17" t="s">
        <v>32</v>
      </c>
      <c r="B118" s="71" t="s">
        <v>219</v>
      </c>
      <c r="C118" s="23"/>
      <c r="D118" s="24"/>
      <c r="E118" s="0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" hidden="false" customHeight="true" outlineLevel="0" collapsed="false">
      <c r="A119" s="17" t="s">
        <v>34</v>
      </c>
      <c r="B119" s="27" t="s">
        <v>220</v>
      </c>
      <c r="C119" s="23" t="n">
        <v>0</v>
      </c>
      <c r="D119" s="24" t="n">
        <v>1261407</v>
      </c>
      <c r="E119" s="0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" hidden="false" customHeight="true" outlineLevel="0" collapsed="false">
      <c r="A120" s="17" t="s">
        <v>36</v>
      </c>
      <c r="B120" s="25" t="s">
        <v>221</v>
      </c>
      <c r="C120" s="23"/>
      <c r="D120" s="24"/>
      <c r="E120" s="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" hidden="false" customHeight="true" outlineLevel="0" collapsed="false">
      <c r="A121" s="17" t="s">
        <v>222</v>
      </c>
      <c r="B121" s="72" t="s">
        <v>223</v>
      </c>
      <c r="C121" s="23"/>
      <c r="D121" s="24"/>
      <c r="E121" s="0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5.75" hidden="false" customHeight="false" outlineLevel="0" collapsed="false">
      <c r="A122" s="17" t="s">
        <v>224</v>
      </c>
      <c r="B122" s="64" t="s">
        <v>196</v>
      </c>
      <c r="C122" s="23"/>
      <c r="D122" s="24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2" hidden="false" customHeight="true" outlineLevel="0" collapsed="false">
      <c r="A123" s="17" t="s">
        <v>225</v>
      </c>
      <c r="B123" s="64" t="s">
        <v>226</v>
      </c>
      <c r="C123" s="23"/>
      <c r="D123" s="24"/>
      <c r="E123" s="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" hidden="false" customHeight="true" outlineLevel="0" collapsed="false">
      <c r="A124" s="17" t="s">
        <v>227</v>
      </c>
      <c r="B124" s="64" t="s">
        <v>228</v>
      </c>
      <c r="C124" s="23"/>
      <c r="D124" s="24"/>
      <c r="E124" s="0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" hidden="false" customHeight="true" outlineLevel="0" collapsed="false">
      <c r="A125" s="17" t="s">
        <v>229</v>
      </c>
      <c r="B125" s="64" t="s">
        <v>202</v>
      </c>
      <c r="C125" s="23"/>
      <c r="D125" s="24"/>
      <c r="E125" s="0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" hidden="false" customHeight="true" outlineLevel="0" collapsed="false">
      <c r="A126" s="17" t="s">
        <v>230</v>
      </c>
      <c r="B126" s="64" t="s">
        <v>231</v>
      </c>
      <c r="C126" s="23"/>
      <c r="D126" s="24"/>
      <c r="E126" s="0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6.5" hidden="false" customHeight="false" outlineLevel="0" collapsed="false">
      <c r="A127" s="66" t="s">
        <v>232</v>
      </c>
      <c r="B127" s="64" t="s">
        <v>233</v>
      </c>
      <c r="C127" s="28"/>
      <c r="D127" s="29"/>
      <c r="E127" s="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" hidden="false" customHeight="true" outlineLevel="0" collapsed="false">
      <c r="A128" s="12" t="s">
        <v>38</v>
      </c>
      <c r="B128" s="13" t="s">
        <v>234</v>
      </c>
      <c r="C128" s="14" t="n">
        <f aca="false">+C93+C114</f>
        <v>362887465</v>
      </c>
      <c r="D128" s="15" t="n">
        <f aca="false">+D93+D114</f>
        <v>624478646</v>
      </c>
      <c r="E128" s="0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" hidden="false" customHeight="true" outlineLevel="0" collapsed="false">
      <c r="A129" s="12" t="s">
        <v>235</v>
      </c>
      <c r="B129" s="13" t="s">
        <v>236</v>
      </c>
      <c r="C129" s="14" t="n">
        <f aca="false">+C130+C131+C132</f>
        <v>0</v>
      </c>
      <c r="D129" s="15" t="n">
        <f aca="false">+D130+D131+D132</f>
        <v>0</v>
      </c>
      <c r="E129" s="0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2" hidden="false" customHeight="true" outlineLevel="0" collapsed="false">
      <c r="A130" s="17" t="s">
        <v>54</v>
      </c>
      <c r="B130" s="71" t="s">
        <v>237</v>
      </c>
      <c r="C130" s="19"/>
      <c r="D130" s="20"/>
      <c r="E130" s="0"/>
      <c r="F130" s="0"/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12" hidden="false" customHeight="true" outlineLevel="0" collapsed="false">
      <c r="A131" s="17" t="s">
        <v>62</v>
      </c>
      <c r="B131" s="71" t="s">
        <v>238</v>
      </c>
      <c r="C131" s="23"/>
      <c r="D131" s="24"/>
      <c r="E131" s="0"/>
      <c r="F131" s="0"/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2" hidden="false" customHeight="true" outlineLevel="0" collapsed="false">
      <c r="A132" s="66" t="s">
        <v>64</v>
      </c>
      <c r="B132" s="71" t="s">
        <v>239</v>
      </c>
      <c r="C132" s="28"/>
      <c r="D132" s="29"/>
      <c r="E132" s="0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" hidden="false" customHeight="true" outlineLevel="0" collapsed="false">
      <c r="A133" s="12" t="s">
        <v>68</v>
      </c>
      <c r="B133" s="13" t="s">
        <v>240</v>
      </c>
      <c r="C133" s="14"/>
      <c r="D133" s="15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2" hidden="false" customHeight="true" outlineLevel="0" collapsed="false">
      <c r="A134" s="17" t="s">
        <v>70</v>
      </c>
      <c r="B134" s="73" t="s">
        <v>241</v>
      </c>
      <c r="C134" s="19"/>
      <c r="D134" s="20"/>
      <c r="E134" s="0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" hidden="false" customHeight="true" outlineLevel="0" collapsed="false">
      <c r="A135" s="17" t="s">
        <v>72</v>
      </c>
      <c r="B135" s="73" t="s">
        <v>242</v>
      </c>
      <c r="C135" s="23"/>
      <c r="D135" s="24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" hidden="false" customHeight="true" outlineLevel="0" collapsed="false">
      <c r="A136" s="17" t="s">
        <v>74</v>
      </c>
      <c r="B136" s="73" t="s">
        <v>243</v>
      </c>
      <c r="C136" s="23"/>
      <c r="D136" s="24"/>
      <c r="E136" s="0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" hidden="false" customHeight="true" outlineLevel="0" collapsed="false">
      <c r="A137" s="17" t="s">
        <v>76</v>
      </c>
      <c r="B137" s="73" t="s">
        <v>244</v>
      </c>
      <c r="C137" s="23"/>
      <c r="D137" s="24"/>
      <c r="E137" s="0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" hidden="false" customHeight="true" outlineLevel="0" collapsed="false">
      <c r="A138" s="17" t="s">
        <v>78</v>
      </c>
      <c r="B138" s="73" t="s">
        <v>245</v>
      </c>
      <c r="C138" s="23"/>
      <c r="D138" s="24"/>
      <c r="E138" s="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2" hidden="false" customHeight="true" outlineLevel="0" collapsed="false">
      <c r="A139" s="66" t="s">
        <v>80</v>
      </c>
      <c r="B139" s="73" t="s">
        <v>246</v>
      </c>
      <c r="C139" s="28"/>
      <c r="D139" s="29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12" hidden="false" customHeight="true" outlineLevel="0" collapsed="false">
      <c r="A140" s="12" t="s">
        <v>92</v>
      </c>
      <c r="B140" s="13" t="s">
        <v>247</v>
      </c>
      <c r="C140" s="14" t="n">
        <f aca="false">+C141+C142+C143+C144</f>
        <v>0</v>
      </c>
      <c r="D140" s="15" t="n">
        <f aca="false">+D141+D142+D143+D144</f>
        <v>5655965</v>
      </c>
      <c r="E140" s="0"/>
      <c r="F140" s="0"/>
      <c r="G140" s="0"/>
      <c r="H140" s="0"/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2" hidden="false" customHeight="true" outlineLevel="0" collapsed="false">
      <c r="A141" s="17" t="s">
        <v>94</v>
      </c>
      <c r="B141" s="73" t="s">
        <v>248</v>
      </c>
      <c r="C141" s="19"/>
      <c r="D141" s="20"/>
      <c r="E141" s="0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" hidden="false" customHeight="true" outlineLevel="0" collapsed="false">
      <c r="A142" s="17" t="s">
        <v>96</v>
      </c>
      <c r="B142" s="73" t="s">
        <v>249</v>
      </c>
      <c r="C142" s="23" t="n">
        <v>0</v>
      </c>
      <c r="D142" s="24" t="n">
        <v>5655965</v>
      </c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2" hidden="false" customHeight="true" outlineLevel="0" collapsed="false">
      <c r="A143" s="17" t="s">
        <v>98</v>
      </c>
      <c r="B143" s="73" t="s">
        <v>250</v>
      </c>
      <c r="C143" s="23"/>
      <c r="D143" s="24"/>
      <c r="E143" s="0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2" hidden="false" customHeight="true" outlineLevel="0" collapsed="false">
      <c r="A144" s="66" t="s">
        <v>100</v>
      </c>
      <c r="B144" s="74" t="s">
        <v>251</v>
      </c>
      <c r="C144" s="28"/>
      <c r="D144" s="29"/>
      <c r="E144" s="0"/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12" hidden="false" customHeight="true" outlineLevel="0" collapsed="false">
      <c r="A145" s="12" t="s">
        <v>252</v>
      </c>
      <c r="B145" s="13" t="s">
        <v>253</v>
      </c>
      <c r="C145" s="75"/>
      <c r="D145" s="76"/>
      <c r="E145" s="0"/>
      <c r="F145" s="0"/>
      <c r="G145" s="0"/>
      <c r="H145" s="0"/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12" hidden="false" customHeight="true" outlineLevel="0" collapsed="false">
      <c r="A146" s="17" t="s">
        <v>106</v>
      </c>
      <c r="B146" s="73" t="s">
        <v>254</v>
      </c>
      <c r="C146" s="19"/>
      <c r="D146" s="20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12" hidden="false" customHeight="true" outlineLevel="0" collapsed="false">
      <c r="A147" s="17" t="s">
        <v>108</v>
      </c>
      <c r="B147" s="73" t="s">
        <v>255</v>
      </c>
      <c r="C147" s="23"/>
      <c r="D147" s="24"/>
      <c r="E147" s="0"/>
      <c r="F147" s="0"/>
      <c r="G147" s="0"/>
      <c r="H147" s="0"/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12" hidden="false" customHeight="true" outlineLevel="0" collapsed="false">
      <c r="A148" s="17" t="s">
        <v>110</v>
      </c>
      <c r="B148" s="73" t="s">
        <v>256</v>
      </c>
      <c r="C148" s="23"/>
      <c r="D148" s="24"/>
      <c r="E148" s="0"/>
      <c r="F148" s="0"/>
      <c r="G148" s="0"/>
      <c r="H148" s="0"/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customFormat="false" ht="12" hidden="false" customHeight="true" outlineLevel="0" collapsed="false">
      <c r="A149" s="17" t="s">
        <v>112</v>
      </c>
      <c r="B149" s="73" t="s">
        <v>257</v>
      </c>
      <c r="C149" s="23"/>
      <c r="D149" s="24"/>
      <c r="E149" s="0"/>
      <c r="F149" s="0"/>
      <c r="G149" s="0"/>
      <c r="H149" s="0"/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12" hidden="false" customHeight="true" outlineLevel="0" collapsed="false">
      <c r="A150" s="17" t="s">
        <v>258</v>
      </c>
      <c r="B150" s="73" t="s">
        <v>259</v>
      </c>
      <c r="C150" s="28"/>
      <c r="D150" s="29"/>
      <c r="E150" s="0"/>
      <c r="F150" s="0"/>
      <c r="G150" s="0"/>
      <c r="H150" s="0"/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12" hidden="false" customHeight="true" outlineLevel="0" collapsed="false">
      <c r="A151" s="12" t="s">
        <v>114</v>
      </c>
      <c r="B151" s="13" t="s">
        <v>260</v>
      </c>
      <c r="C151" s="77"/>
      <c r="D151" s="78"/>
      <c r="E151" s="0"/>
      <c r="F151" s="0"/>
      <c r="G151" s="0"/>
      <c r="H151" s="0"/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12" hidden="false" customHeight="true" outlineLevel="0" collapsed="false">
      <c r="A152" s="12" t="s">
        <v>261</v>
      </c>
      <c r="B152" s="13" t="s">
        <v>262</v>
      </c>
      <c r="C152" s="77"/>
      <c r="D152" s="78"/>
      <c r="E152" s="0"/>
      <c r="F152" s="0"/>
      <c r="G152" s="0"/>
      <c r="H152" s="0"/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customFormat="false" ht="15" hidden="false" customHeight="true" outlineLevel="0" collapsed="false">
      <c r="A153" s="12" t="s">
        <v>263</v>
      </c>
      <c r="B153" s="13" t="s">
        <v>264</v>
      </c>
      <c r="C153" s="75" t="n">
        <f aca="false">+C129+C133+C140+C145+C151+C152</f>
        <v>0</v>
      </c>
      <c r="D153" s="76" t="n">
        <f aca="false">+D129+D133+D140+D145+D151+D152</f>
        <v>5655965</v>
      </c>
      <c r="E153" s="0"/>
      <c r="F153" s="79"/>
      <c r="G153" s="80"/>
      <c r="H153" s="80"/>
      <c r="I153" s="80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s="16" customFormat="true" ht="12.95" hidden="false" customHeight="true" outlineLevel="0" collapsed="false">
      <c r="A154" s="81" t="s">
        <v>265</v>
      </c>
      <c r="B154" s="82" t="s">
        <v>266</v>
      </c>
      <c r="C154" s="75" t="n">
        <f aca="false">+C128+C153</f>
        <v>362887465</v>
      </c>
      <c r="D154" s="76" t="n">
        <f aca="false">+D128+D153</f>
        <v>630134611</v>
      </c>
    </row>
    <row r="155" customFormat="false" ht="7.5" hidden="false" customHeight="true" outlineLevel="0" collapsed="false"/>
    <row r="157" customFormat="false" ht="15" hidden="false" customHeight="true" outlineLevel="0" collapsed="false"/>
    <row r="158" customFormat="false" ht="13.5" hidden="false" customHeight="true" outlineLevel="0" collapsed="false"/>
    <row r="159" customFormat="false" ht="27.75" hidden="false" customHeight="true" outlineLevel="0" collapsed="false"/>
  </sheetData>
  <mergeCells count="8">
    <mergeCell ref="A1:D1"/>
    <mergeCell ref="A2:B2"/>
    <mergeCell ref="C2:D2"/>
    <mergeCell ref="C4:D4"/>
    <mergeCell ref="A89:D89"/>
    <mergeCell ref="A90:B90"/>
    <mergeCell ref="C90:D90"/>
    <mergeCell ref="C92:D92"/>
  </mergeCells>
  <printOptions headings="false" gridLines="false" gridLinesSet="true" horizontalCentered="true" verticalCentered="false"/>
  <pageMargins left="0.7875" right="0.7875" top="1.47013888888889" bottom="0.865972222222222" header="0.787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&amp;C&amp;12Tiszatarján Község Önkormányzata
2016. ÉVI KÖTELEZŐ FELADATAINAK MÉRLEGE&amp;R&amp;9 1.2. melléklet a ......./2017. (..........) önkormányzati rendelethez</oddHeader>
    <oddFooter/>
  </headerFooter>
  <rowBreaks count="1" manualBreakCount="1">
    <brk id="88" man="true" max="16383" min="0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159"/>
  <sheetViews>
    <sheetView windowProtection="false"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C11" activeCellId="0" sqref="C11"/>
    </sheetView>
  </sheetViews>
  <sheetFormatPr defaultRowHeight="15.75"/>
  <cols>
    <col collapsed="false" hidden="false" max="1" min="1" style="1" width="9.5"/>
    <col collapsed="false" hidden="false" max="2" min="2" style="1" width="91.6647727272727"/>
    <col collapsed="false" hidden="false" max="4" min="3" style="1" width="13"/>
    <col collapsed="false" hidden="false" max="1025" min="5" style="1" width="9.32954545454546"/>
  </cols>
  <sheetData>
    <row r="1" customFormat="false" ht="15.95" hidden="false" customHeight="true" outlineLevel="0" collapsed="false">
      <c r="A1" s="2" t="s">
        <v>0</v>
      </c>
      <c r="B1" s="2"/>
      <c r="C1" s="2"/>
      <c r="D1" s="2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5.95" hidden="false" customHeight="true" outlineLevel="0" collapsed="false">
      <c r="A2" s="3" t="s">
        <v>1</v>
      </c>
      <c r="B2" s="3"/>
      <c r="C2" s="4" t="s">
        <v>2</v>
      </c>
      <c r="D2" s="4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38.1" hidden="false" customHeight="true" outlineLevel="0" collapsed="false">
      <c r="A3" s="5" t="s">
        <v>3</v>
      </c>
      <c r="B3" s="6" t="s">
        <v>4</v>
      </c>
      <c r="C3" s="6" t="s">
        <v>5</v>
      </c>
      <c r="D3" s="7" t="s">
        <v>6</v>
      </c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11" customFormat="true" ht="12" hidden="false" customHeight="true" outlineLevel="0" collapsed="false">
      <c r="A4" s="8" t="s">
        <v>7</v>
      </c>
      <c r="B4" s="9" t="s">
        <v>8</v>
      </c>
      <c r="C4" s="10" t="s">
        <v>9</v>
      </c>
      <c r="D4" s="10"/>
    </row>
    <row r="5" s="16" customFormat="true" ht="12" hidden="false" customHeight="true" outlineLevel="0" collapsed="false">
      <c r="A5" s="12" t="s">
        <v>10</v>
      </c>
      <c r="B5" s="13" t="s">
        <v>11</v>
      </c>
      <c r="C5" s="14"/>
      <c r="D5" s="15"/>
    </row>
    <row r="6" s="16" customFormat="true" ht="12" hidden="false" customHeight="true" outlineLevel="0" collapsed="false">
      <c r="A6" s="17" t="s">
        <v>12</v>
      </c>
      <c r="B6" s="18" t="s">
        <v>13</v>
      </c>
      <c r="C6" s="19"/>
      <c r="D6" s="20"/>
    </row>
    <row r="7" s="16" customFormat="true" ht="12" hidden="false" customHeight="true" outlineLevel="0" collapsed="false">
      <c r="A7" s="21" t="s">
        <v>14</v>
      </c>
      <c r="B7" s="22" t="s">
        <v>15</v>
      </c>
      <c r="C7" s="83" t="s">
        <v>267</v>
      </c>
      <c r="D7" s="83"/>
    </row>
    <row r="8" s="16" customFormat="true" ht="12" hidden="false" customHeight="true" outlineLevel="0" collapsed="false">
      <c r="A8" s="21" t="s">
        <v>16</v>
      </c>
      <c r="B8" s="22" t="s">
        <v>17</v>
      </c>
      <c r="C8" s="83"/>
      <c r="D8" s="83"/>
    </row>
    <row r="9" s="16" customFormat="true" ht="12" hidden="false" customHeight="true" outlineLevel="0" collapsed="false">
      <c r="A9" s="21" t="s">
        <v>18</v>
      </c>
      <c r="B9" s="22" t="s">
        <v>19</v>
      </c>
      <c r="C9" s="83"/>
      <c r="D9" s="83"/>
    </row>
    <row r="10" s="16" customFormat="true" ht="12" hidden="false" customHeight="true" outlineLevel="0" collapsed="false">
      <c r="A10" s="21" t="s">
        <v>20</v>
      </c>
      <c r="B10" s="25" t="s">
        <v>21</v>
      </c>
      <c r="C10" s="23"/>
      <c r="D10" s="24"/>
    </row>
    <row r="11" s="16" customFormat="true" ht="12" hidden="false" customHeight="true" outlineLevel="0" collapsed="false">
      <c r="A11" s="26" t="s">
        <v>22</v>
      </c>
      <c r="B11" s="27" t="s">
        <v>23</v>
      </c>
      <c r="C11" s="28"/>
      <c r="D11" s="29"/>
    </row>
    <row r="12" s="16" customFormat="true" ht="12" hidden="false" customHeight="true" outlineLevel="0" collapsed="false">
      <c r="A12" s="12" t="s">
        <v>24</v>
      </c>
      <c r="B12" s="30" t="s">
        <v>25</v>
      </c>
      <c r="C12" s="14"/>
      <c r="D12" s="15"/>
    </row>
    <row r="13" s="16" customFormat="true" ht="12" hidden="false" customHeight="true" outlineLevel="0" collapsed="false">
      <c r="A13" s="17" t="s">
        <v>26</v>
      </c>
      <c r="B13" s="18" t="s">
        <v>27</v>
      </c>
      <c r="C13" s="19"/>
      <c r="D13" s="20"/>
    </row>
    <row r="14" s="16" customFormat="true" ht="12" hidden="false" customHeight="true" outlineLevel="0" collapsed="false">
      <c r="A14" s="21" t="s">
        <v>28</v>
      </c>
      <c r="B14" s="22" t="s">
        <v>29</v>
      </c>
      <c r="C14" s="23"/>
      <c r="D14" s="24"/>
    </row>
    <row r="15" s="16" customFormat="true" ht="12" hidden="false" customHeight="true" outlineLevel="0" collapsed="false">
      <c r="A15" s="21" t="s">
        <v>30</v>
      </c>
      <c r="B15" s="22" t="s">
        <v>31</v>
      </c>
      <c r="C15" s="23"/>
      <c r="D15" s="24"/>
    </row>
    <row r="16" s="16" customFormat="true" ht="12" hidden="false" customHeight="true" outlineLevel="0" collapsed="false">
      <c r="A16" s="21" t="s">
        <v>32</v>
      </c>
      <c r="B16" s="22" t="s">
        <v>33</v>
      </c>
      <c r="C16" s="23"/>
      <c r="D16" s="24"/>
    </row>
    <row r="17" s="16" customFormat="true" ht="12" hidden="false" customHeight="true" outlineLevel="0" collapsed="false">
      <c r="A17" s="21" t="s">
        <v>34</v>
      </c>
      <c r="B17" s="22" t="s">
        <v>35</v>
      </c>
      <c r="C17" s="23"/>
      <c r="D17" s="24"/>
    </row>
    <row r="18" s="16" customFormat="true" ht="12" hidden="false" customHeight="true" outlineLevel="0" collapsed="false">
      <c r="A18" s="26" t="s">
        <v>36</v>
      </c>
      <c r="B18" s="27" t="s">
        <v>37</v>
      </c>
      <c r="C18" s="28"/>
      <c r="D18" s="29"/>
    </row>
    <row r="19" s="16" customFormat="true" ht="12" hidden="false" customHeight="true" outlineLevel="0" collapsed="false">
      <c r="A19" s="12" t="s">
        <v>38</v>
      </c>
      <c r="B19" s="13" t="s">
        <v>39</v>
      </c>
      <c r="C19" s="14"/>
      <c r="D19" s="15"/>
    </row>
    <row r="20" s="16" customFormat="true" ht="12" hidden="false" customHeight="true" outlineLevel="0" collapsed="false">
      <c r="A20" s="17" t="s">
        <v>40</v>
      </c>
      <c r="B20" s="18" t="s">
        <v>41</v>
      </c>
      <c r="C20" s="19"/>
      <c r="D20" s="20"/>
    </row>
    <row r="21" s="16" customFormat="true" ht="12" hidden="false" customHeight="true" outlineLevel="0" collapsed="false">
      <c r="A21" s="21" t="s">
        <v>42</v>
      </c>
      <c r="B21" s="22" t="s">
        <v>43</v>
      </c>
      <c r="C21" s="23"/>
      <c r="D21" s="24"/>
    </row>
    <row r="22" s="16" customFormat="true" ht="12" hidden="false" customHeight="true" outlineLevel="0" collapsed="false">
      <c r="A22" s="21" t="s">
        <v>44</v>
      </c>
      <c r="B22" s="22" t="s">
        <v>45</v>
      </c>
      <c r="C22" s="23"/>
      <c r="D22" s="24"/>
    </row>
    <row r="23" s="16" customFormat="true" ht="12" hidden="false" customHeight="true" outlineLevel="0" collapsed="false">
      <c r="A23" s="21" t="s">
        <v>46</v>
      </c>
      <c r="B23" s="22" t="s">
        <v>47</v>
      </c>
      <c r="C23" s="23"/>
      <c r="D23" s="24"/>
    </row>
    <row r="24" s="16" customFormat="true" ht="12" hidden="false" customHeight="true" outlineLevel="0" collapsed="false">
      <c r="A24" s="21" t="s">
        <v>48</v>
      </c>
      <c r="B24" s="22" t="s">
        <v>49</v>
      </c>
      <c r="C24" s="23"/>
      <c r="D24" s="24"/>
    </row>
    <row r="25" s="16" customFormat="true" ht="12" hidden="false" customHeight="true" outlineLevel="0" collapsed="false">
      <c r="A25" s="26" t="s">
        <v>50</v>
      </c>
      <c r="B25" s="31" t="s">
        <v>51</v>
      </c>
      <c r="C25" s="28"/>
      <c r="D25" s="29"/>
    </row>
    <row r="26" s="16" customFormat="true" ht="12" hidden="false" customHeight="true" outlineLevel="0" collapsed="false">
      <c r="A26" s="12" t="s">
        <v>52</v>
      </c>
      <c r="B26" s="13" t="s">
        <v>53</v>
      </c>
      <c r="C26" s="14"/>
      <c r="D26" s="15"/>
    </row>
    <row r="27" s="16" customFormat="true" ht="12" hidden="false" customHeight="true" outlineLevel="0" collapsed="false">
      <c r="A27" s="17" t="s">
        <v>54</v>
      </c>
      <c r="B27" s="18" t="s">
        <v>55</v>
      </c>
      <c r="C27" s="32"/>
      <c r="D27" s="33"/>
    </row>
    <row r="28" s="16" customFormat="true" ht="12" hidden="false" customHeight="true" outlineLevel="0" collapsed="false">
      <c r="A28" s="21" t="s">
        <v>56</v>
      </c>
      <c r="B28" s="22" t="s">
        <v>57</v>
      </c>
      <c r="C28" s="23"/>
      <c r="D28" s="24"/>
    </row>
    <row r="29" s="16" customFormat="true" ht="12" hidden="false" customHeight="true" outlineLevel="0" collapsed="false">
      <c r="A29" s="21" t="s">
        <v>58</v>
      </c>
      <c r="B29" s="22" t="s">
        <v>59</v>
      </c>
      <c r="C29" s="23"/>
      <c r="D29" s="24"/>
    </row>
    <row r="30" s="16" customFormat="true" ht="12" hidden="false" customHeight="true" outlineLevel="0" collapsed="false">
      <c r="A30" s="21" t="s">
        <v>60</v>
      </c>
      <c r="B30" s="22" t="s">
        <v>61</v>
      </c>
      <c r="C30" s="23"/>
      <c r="D30" s="24"/>
    </row>
    <row r="31" s="16" customFormat="true" ht="12" hidden="false" customHeight="true" outlineLevel="0" collapsed="false">
      <c r="A31" s="21" t="s">
        <v>62</v>
      </c>
      <c r="B31" s="22" t="s">
        <v>63</v>
      </c>
      <c r="C31" s="23"/>
      <c r="D31" s="24"/>
    </row>
    <row r="32" s="16" customFormat="true" ht="12" hidden="false" customHeight="true" outlineLevel="0" collapsed="false">
      <c r="A32" s="21" t="s">
        <v>64</v>
      </c>
      <c r="B32" s="22" t="s">
        <v>65</v>
      </c>
      <c r="C32" s="23"/>
      <c r="D32" s="24"/>
    </row>
    <row r="33" s="16" customFormat="true" ht="12" hidden="false" customHeight="true" outlineLevel="0" collapsed="false">
      <c r="A33" s="26" t="s">
        <v>66</v>
      </c>
      <c r="B33" s="31" t="s">
        <v>67</v>
      </c>
      <c r="C33" s="28"/>
      <c r="D33" s="29"/>
    </row>
    <row r="34" s="16" customFormat="true" ht="12" hidden="false" customHeight="true" outlineLevel="0" collapsed="false">
      <c r="A34" s="12" t="s">
        <v>68</v>
      </c>
      <c r="B34" s="13" t="s">
        <v>69</v>
      </c>
      <c r="C34" s="14"/>
      <c r="D34" s="15"/>
    </row>
    <row r="35" s="16" customFormat="true" ht="12" hidden="false" customHeight="true" outlineLevel="0" collapsed="false">
      <c r="A35" s="17" t="s">
        <v>70</v>
      </c>
      <c r="B35" s="18" t="s">
        <v>71</v>
      </c>
      <c r="C35" s="19"/>
      <c r="D35" s="20"/>
    </row>
    <row r="36" s="16" customFormat="true" ht="12" hidden="false" customHeight="true" outlineLevel="0" collapsed="false">
      <c r="A36" s="21" t="s">
        <v>72</v>
      </c>
      <c r="B36" s="22" t="s">
        <v>73</v>
      </c>
      <c r="C36" s="23"/>
      <c r="D36" s="24"/>
    </row>
    <row r="37" s="16" customFormat="true" ht="12" hidden="false" customHeight="true" outlineLevel="0" collapsed="false">
      <c r="A37" s="21" t="s">
        <v>74</v>
      </c>
      <c r="B37" s="22" t="s">
        <v>75</v>
      </c>
      <c r="C37" s="23"/>
      <c r="D37" s="24"/>
    </row>
    <row r="38" s="16" customFormat="true" ht="12" hidden="false" customHeight="true" outlineLevel="0" collapsed="false">
      <c r="A38" s="21" t="s">
        <v>76</v>
      </c>
      <c r="B38" s="22" t="s">
        <v>77</v>
      </c>
      <c r="C38" s="23"/>
      <c r="D38" s="24"/>
    </row>
    <row r="39" s="16" customFormat="true" ht="12" hidden="false" customHeight="true" outlineLevel="0" collapsed="false">
      <c r="A39" s="21" t="s">
        <v>78</v>
      </c>
      <c r="B39" s="22" t="s">
        <v>79</v>
      </c>
      <c r="C39" s="23"/>
      <c r="D39" s="24"/>
    </row>
    <row r="40" s="16" customFormat="true" ht="12" hidden="false" customHeight="true" outlineLevel="0" collapsed="false">
      <c r="A40" s="21" t="s">
        <v>80</v>
      </c>
      <c r="B40" s="22" t="s">
        <v>81</v>
      </c>
      <c r="C40" s="23"/>
      <c r="D40" s="24"/>
    </row>
    <row r="41" s="16" customFormat="true" ht="12" hidden="false" customHeight="true" outlineLevel="0" collapsed="false">
      <c r="A41" s="21" t="s">
        <v>82</v>
      </c>
      <c r="B41" s="22" t="s">
        <v>83</v>
      </c>
      <c r="C41" s="23"/>
      <c r="D41" s="24"/>
    </row>
    <row r="42" s="16" customFormat="true" ht="12" hidden="false" customHeight="true" outlineLevel="0" collapsed="false">
      <c r="A42" s="21" t="s">
        <v>84</v>
      </c>
      <c r="B42" s="22" t="s">
        <v>85</v>
      </c>
      <c r="C42" s="23"/>
      <c r="D42" s="24"/>
    </row>
    <row r="43" s="16" customFormat="true" ht="12" hidden="false" customHeight="true" outlineLevel="0" collapsed="false">
      <c r="A43" s="21" t="s">
        <v>86</v>
      </c>
      <c r="B43" s="22" t="s">
        <v>87</v>
      </c>
      <c r="C43" s="23"/>
      <c r="D43" s="24"/>
    </row>
    <row r="44" s="16" customFormat="true" ht="12" hidden="false" customHeight="true" outlineLevel="0" collapsed="false">
      <c r="A44" s="26" t="s">
        <v>88</v>
      </c>
      <c r="B44" s="31" t="s">
        <v>89</v>
      </c>
      <c r="C44" s="23"/>
      <c r="D44" s="24"/>
    </row>
    <row r="45" s="16" customFormat="true" ht="12" hidden="false" customHeight="true" outlineLevel="0" collapsed="false">
      <c r="A45" s="26" t="s">
        <v>90</v>
      </c>
      <c r="B45" s="27" t="s">
        <v>91</v>
      </c>
      <c r="C45" s="28"/>
      <c r="D45" s="29"/>
    </row>
    <row r="46" s="16" customFormat="true" ht="12" hidden="false" customHeight="true" outlineLevel="0" collapsed="false">
      <c r="A46" s="12" t="s">
        <v>92</v>
      </c>
      <c r="B46" s="13" t="s">
        <v>93</v>
      </c>
      <c r="C46" s="14"/>
      <c r="D46" s="15"/>
    </row>
    <row r="47" s="16" customFormat="true" ht="12" hidden="false" customHeight="true" outlineLevel="0" collapsed="false">
      <c r="A47" s="17" t="s">
        <v>94</v>
      </c>
      <c r="B47" s="18" t="s">
        <v>95</v>
      </c>
      <c r="C47" s="19"/>
      <c r="D47" s="20"/>
    </row>
    <row r="48" s="16" customFormat="true" ht="12" hidden="false" customHeight="true" outlineLevel="0" collapsed="false">
      <c r="A48" s="21" t="s">
        <v>96</v>
      </c>
      <c r="B48" s="22" t="s">
        <v>97</v>
      </c>
      <c r="C48" s="23"/>
      <c r="D48" s="24"/>
    </row>
    <row r="49" s="16" customFormat="true" ht="12" hidden="false" customHeight="true" outlineLevel="0" collapsed="false">
      <c r="A49" s="21" t="s">
        <v>98</v>
      </c>
      <c r="B49" s="22" t="s">
        <v>99</v>
      </c>
      <c r="C49" s="23"/>
      <c r="D49" s="24"/>
    </row>
    <row r="50" s="16" customFormat="true" ht="12" hidden="false" customHeight="true" outlineLevel="0" collapsed="false">
      <c r="A50" s="21" t="s">
        <v>100</v>
      </c>
      <c r="B50" s="22" t="s">
        <v>101</v>
      </c>
      <c r="C50" s="23"/>
      <c r="D50" s="24"/>
    </row>
    <row r="51" s="16" customFormat="true" ht="12" hidden="false" customHeight="true" outlineLevel="0" collapsed="false">
      <c r="A51" s="26" t="s">
        <v>102</v>
      </c>
      <c r="B51" s="27" t="s">
        <v>103</v>
      </c>
      <c r="C51" s="28"/>
      <c r="D51" s="29"/>
    </row>
    <row r="52" s="16" customFormat="true" ht="12" hidden="false" customHeight="true" outlineLevel="0" collapsed="false">
      <c r="A52" s="12" t="s">
        <v>104</v>
      </c>
      <c r="B52" s="13" t="s">
        <v>105</v>
      </c>
      <c r="C52" s="14"/>
      <c r="D52" s="15"/>
    </row>
    <row r="53" s="16" customFormat="true" ht="12" hidden="false" customHeight="true" outlineLevel="0" collapsed="false">
      <c r="A53" s="17" t="s">
        <v>106</v>
      </c>
      <c r="B53" s="18" t="s">
        <v>107</v>
      </c>
      <c r="C53" s="19"/>
      <c r="D53" s="20"/>
    </row>
    <row r="54" s="16" customFormat="true" ht="12" hidden="false" customHeight="true" outlineLevel="0" collapsed="false">
      <c r="A54" s="21" t="s">
        <v>108</v>
      </c>
      <c r="B54" s="22" t="s">
        <v>109</v>
      </c>
      <c r="C54" s="23"/>
      <c r="D54" s="24"/>
    </row>
    <row r="55" s="16" customFormat="true" ht="12" hidden="false" customHeight="true" outlineLevel="0" collapsed="false">
      <c r="A55" s="21" t="s">
        <v>110</v>
      </c>
      <c r="B55" s="22" t="s">
        <v>111</v>
      </c>
      <c r="C55" s="23"/>
      <c r="D55" s="24"/>
    </row>
    <row r="56" s="16" customFormat="true" ht="12" hidden="false" customHeight="true" outlineLevel="0" collapsed="false">
      <c r="A56" s="26" t="s">
        <v>112</v>
      </c>
      <c r="B56" s="27" t="s">
        <v>113</v>
      </c>
      <c r="C56" s="28"/>
      <c r="D56" s="29"/>
    </row>
    <row r="57" s="16" customFormat="true" ht="12" hidden="false" customHeight="true" outlineLevel="0" collapsed="false">
      <c r="A57" s="12" t="s">
        <v>114</v>
      </c>
      <c r="B57" s="30" t="s">
        <v>115</v>
      </c>
      <c r="C57" s="14"/>
      <c r="D57" s="15"/>
    </row>
    <row r="58" s="16" customFormat="true" ht="12" hidden="false" customHeight="true" outlineLevel="0" collapsed="false">
      <c r="A58" s="17" t="s">
        <v>116</v>
      </c>
      <c r="B58" s="18" t="s">
        <v>117</v>
      </c>
      <c r="C58" s="19"/>
      <c r="D58" s="20"/>
    </row>
    <row r="59" s="16" customFormat="true" ht="12" hidden="false" customHeight="true" outlineLevel="0" collapsed="false">
      <c r="A59" s="21" t="s">
        <v>118</v>
      </c>
      <c r="B59" s="22" t="s">
        <v>119</v>
      </c>
      <c r="C59" s="23"/>
      <c r="D59" s="24"/>
    </row>
    <row r="60" s="16" customFormat="true" ht="12" hidden="false" customHeight="true" outlineLevel="0" collapsed="false">
      <c r="A60" s="21" t="s">
        <v>120</v>
      </c>
      <c r="B60" s="22" t="s">
        <v>121</v>
      </c>
      <c r="C60" s="23"/>
      <c r="D60" s="24"/>
    </row>
    <row r="61" s="16" customFormat="true" ht="12" hidden="false" customHeight="true" outlineLevel="0" collapsed="false">
      <c r="A61" s="26" t="s">
        <v>122</v>
      </c>
      <c r="B61" s="27" t="s">
        <v>123</v>
      </c>
      <c r="C61" s="28"/>
      <c r="D61" s="29"/>
    </row>
    <row r="62" s="16" customFormat="true" ht="12" hidden="false" customHeight="true" outlineLevel="0" collapsed="false">
      <c r="A62" s="34" t="s">
        <v>124</v>
      </c>
      <c r="B62" s="13" t="s">
        <v>125</v>
      </c>
      <c r="C62" s="14"/>
      <c r="D62" s="15"/>
    </row>
    <row r="63" s="16" customFormat="true" ht="12" hidden="false" customHeight="true" outlineLevel="0" collapsed="false">
      <c r="A63" s="35" t="s">
        <v>126</v>
      </c>
      <c r="B63" s="30" t="s">
        <v>127</v>
      </c>
      <c r="C63" s="14"/>
      <c r="D63" s="15"/>
    </row>
    <row r="64" s="16" customFormat="true" ht="12" hidden="false" customHeight="true" outlineLevel="0" collapsed="false">
      <c r="A64" s="17" t="s">
        <v>128</v>
      </c>
      <c r="B64" s="18" t="s">
        <v>129</v>
      </c>
      <c r="C64" s="19"/>
      <c r="D64" s="20"/>
    </row>
    <row r="65" s="16" customFormat="true" ht="12" hidden="false" customHeight="true" outlineLevel="0" collapsed="false">
      <c r="A65" s="21" t="s">
        <v>130</v>
      </c>
      <c r="B65" s="22" t="s">
        <v>131</v>
      </c>
      <c r="C65" s="23"/>
      <c r="D65" s="24"/>
    </row>
    <row r="66" s="16" customFormat="true" ht="12" hidden="false" customHeight="true" outlineLevel="0" collapsed="false">
      <c r="A66" s="26" t="s">
        <v>132</v>
      </c>
      <c r="B66" s="36" t="s">
        <v>133</v>
      </c>
      <c r="C66" s="28"/>
      <c r="D66" s="29"/>
    </row>
    <row r="67" s="16" customFormat="true" ht="12" hidden="false" customHeight="true" outlineLevel="0" collapsed="false">
      <c r="A67" s="35" t="s">
        <v>134</v>
      </c>
      <c r="B67" s="30" t="s">
        <v>135</v>
      </c>
      <c r="C67" s="14"/>
      <c r="D67" s="15"/>
    </row>
    <row r="68" s="16" customFormat="true" ht="12" hidden="false" customHeight="true" outlineLevel="0" collapsed="false">
      <c r="A68" s="17" t="s">
        <v>136</v>
      </c>
      <c r="B68" s="18" t="s">
        <v>137</v>
      </c>
      <c r="C68" s="19"/>
      <c r="D68" s="20"/>
    </row>
    <row r="69" s="16" customFormat="true" ht="12" hidden="false" customHeight="true" outlineLevel="0" collapsed="false">
      <c r="A69" s="21" t="s">
        <v>138</v>
      </c>
      <c r="B69" s="22" t="s">
        <v>139</v>
      </c>
      <c r="C69" s="23"/>
      <c r="D69" s="24"/>
    </row>
    <row r="70" s="16" customFormat="true" ht="12" hidden="false" customHeight="true" outlineLevel="0" collapsed="false">
      <c r="A70" s="21" t="s">
        <v>140</v>
      </c>
      <c r="B70" s="22" t="s">
        <v>141</v>
      </c>
      <c r="C70" s="23"/>
      <c r="D70" s="24"/>
    </row>
    <row r="71" s="16" customFormat="true" ht="12" hidden="false" customHeight="true" outlineLevel="0" collapsed="false">
      <c r="A71" s="26" t="s">
        <v>142</v>
      </c>
      <c r="B71" s="27" t="s">
        <v>143</v>
      </c>
      <c r="C71" s="28"/>
      <c r="D71" s="29"/>
    </row>
    <row r="72" s="16" customFormat="true" ht="12" hidden="false" customHeight="true" outlineLevel="0" collapsed="false">
      <c r="A72" s="35" t="s">
        <v>144</v>
      </c>
      <c r="B72" s="30" t="s">
        <v>145</v>
      </c>
      <c r="C72" s="14"/>
      <c r="D72" s="15"/>
    </row>
    <row r="73" s="16" customFormat="true" ht="12" hidden="false" customHeight="true" outlineLevel="0" collapsed="false">
      <c r="A73" s="17" t="s">
        <v>146</v>
      </c>
      <c r="B73" s="18" t="s">
        <v>147</v>
      </c>
      <c r="C73" s="19"/>
      <c r="D73" s="20"/>
    </row>
    <row r="74" s="16" customFormat="true" ht="12" hidden="false" customHeight="true" outlineLevel="0" collapsed="false">
      <c r="A74" s="26" t="s">
        <v>148</v>
      </c>
      <c r="B74" s="27" t="s">
        <v>149</v>
      </c>
      <c r="C74" s="28"/>
      <c r="D74" s="29"/>
    </row>
    <row r="75" s="16" customFormat="true" ht="12" hidden="false" customHeight="true" outlineLevel="0" collapsed="false">
      <c r="A75" s="35" t="s">
        <v>150</v>
      </c>
      <c r="B75" s="30" t="s">
        <v>151</v>
      </c>
      <c r="C75" s="14"/>
      <c r="D75" s="15"/>
    </row>
    <row r="76" s="16" customFormat="true" ht="12" hidden="false" customHeight="true" outlineLevel="0" collapsed="false">
      <c r="A76" s="17" t="s">
        <v>152</v>
      </c>
      <c r="B76" s="18" t="s">
        <v>153</v>
      </c>
      <c r="C76" s="19"/>
      <c r="D76" s="20"/>
    </row>
    <row r="77" s="16" customFormat="true" ht="12" hidden="false" customHeight="true" outlineLevel="0" collapsed="false">
      <c r="A77" s="21" t="s">
        <v>154</v>
      </c>
      <c r="B77" s="22" t="s">
        <v>155</v>
      </c>
      <c r="C77" s="23"/>
      <c r="D77" s="24"/>
    </row>
    <row r="78" s="16" customFormat="true" ht="12" hidden="false" customHeight="true" outlineLevel="0" collapsed="false">
      <c r="A78" s="26" t="s">
        <v>156</v>
      </c>
      <c r="B78" s="27" t="s">
        <v>157</v>
      </c>
      <c r="C78" s="28"/>
      <c r="D78" s="29"/>
    </row>
    <row r="79" s="16" customFormat="true" ht="12" hidden="false" customHeight="true" outlineLevel="0" collapsed="false">
      <c r="A79" s="35" t="s">
        <v>158</v>
      </c>
      <c r="B79" s="30" t="s">
        <v>159</v>
      </c>
      <c r="C79" s="14"/>
      <c r="D79" s="15"/>
    </row>
    <row r="80" s="16" customFormat="true" ht="12" hidden="false" customHeight="true" outlineLevel="0" collapsed="false">
      <c r="A80" s="37" t="s">
        <v>160</v>
      </c>
      <c r="B80" s="18" t="s">
        <v>161</v>
      </c>
      <c r="C80" s="19"/>
      <c r="D80" s="20"/>
    </row>
    <row r="81" s="16" customFormat="true" ht="12" hidden="false" customHeight="true" outlineLevel="0" collapsed="false">
      <c r="A81" s="38" t="s">
        <v>162</v>
      </c>
      <c r="B81" s="22" t="s">
        <v>163</v>
      </c>
      <c r="C81" s="23"/>
      <c r="D81" s="24"/>
    </row>
    <row r="82" s="16" customFormat="true" ht="12" hidden="false" customHeight="true" outlineLevel="0" collapsed="false">
      <c r="A82" s="38" t="s">
        <v>164</v>
      </c>
      <c r="B82" s="22" t="s">
        <v>165</v>
      </c>
      <c r="C82" s="23"/>
      <c r="D82" s="24"/>
    </row>
    <row r="83" s="16" customFormat="true" ht="12" hidden="false" customHeight="true" outlineLevel="0" collapsed="false">
      <c r="A83" s="39" t="s">
        <v>166</v>
      </c>
      <c r="B83" s="27" t="s">
        <v>167</v>
      </c>
      <c r="C83" s="28"/>
      <c r="D83" s="29"/>
    </row>
    <row r="84" s="16" customFormat="true" ht="12" hidden="false" customHeight="true" outlineLevel="0" collapsed="false">
      <c r="A84" s="35" t="s">
        <v>168</v>
      </c>
      <c r="B84" s="30" t="s">
        <v>169</v>
      </c>
      <c r="C84" s="40"/>
      <c r="D84" s="41"/>
    </row>
    <row r="85" customFormat="false" ht="13.5" hidden="false" customHeight="true" outlineLevel="0" collapsed="false">
      <c r="A85" s="35" t="s">
        <v>170</v>
      </c>
      <c r="B85" s="30" t="s">
        <v>171</v>
      </c>
      <c r="C85" s="40"/>
      <c r="D85" s="42"/>
      <c r="E85" s="0"/>
      <c r="F85" s="0"/>
      <c r="G85" s="0"/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15.75" hidden="false" customHeight="true" outlineLevel="0" collapsed="false">
      <c r="A86" s="35" t="s">
        <v>172</v>
      </c>
      <c r="B86" s="43" t="s">
        <v>173</v>
      </c>
      <c r="C86" s="14"/>
      <c r="D86" s="15"/>
      <c r="E86" s="0"/>
      <c r="F86" s="0"/>
      <c r="G86" s="0"/>
      <c r="H86" s="0"/>
      <c r="I86" s="0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16.5" hidden="false" customHeight="true" outlineLevel="0" collapsed="false">
      <c r="A87" s="44" t="s">
        <v>174</v>
      </c>
      <c r="B87" s="45" t="s">
        <v>175</v>
      </c>
      <c r="C87" s="14"/>
      <c r="D87" s="15"/>
      <c r="E87" s="0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83.25" hidden="false" customHeight="true" outlineLevel="0" collapsed="false">
      <c r="A88" s="46"/>
      <c r="B88" s="47"/>
      <c r="C88" s="48"/>
      <c r="D88" s="0"/>
      <c r="E88" s="0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6.5" hidden="false" customHeight="true" outlineLevel="0" collapsed="false">
      <c r="A89" s="2" t="s">
        <v>176</v>
      </c>
      <c r="B89" s="2"/>
      <c r="C89" s="2"/>
      <c r="D89" s="2"/>
      <c r="E89" s="0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s="51" customFormat="true" ht="16.5" hidden="false" customHeight="true" outlineLevel="0" collapsed="false">
      <c r="A90" s="49" t="s">
        <v>177</v>
      </c>
      <c r="B90" s="49"/>
      <c r="C90" s="50" t="s">
        <v>2</v>
      </c>
      <c r="D90" s="50"/>
    </row>
    <row r="91" customFormat="false" ht="38.1" hidden="false" customHeight="true" outlineLevel="0" collapsed="false">
      <c r="A91" s="5" t="s">
        <v>3</v>
      </c>
      <c r="B91" s="6" t="s">
        <v>178</v>
      </c>
      <c r="C91" s="6" t="s">
        <v>5</v>
      </c>
      <c r="D91" s="7" t="s">
        <v>6</v>
      </c>
      <c r="E91" s="0"/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s="11" customFormat="true" ht="12" hidden="false" customHeight="true" outlineLevel="0" collapsed="false">
      <c r="A92" s="52" t="s">
        <v>7</v>
      </c>
      <c r="B92" s="53" t="s">
        <v>8</v>
      </c>
      <c r="C92" s="10" t="s">
        <v>9</v>
      </c>
      <c r="D92" s="10"/>
    </row>
    <row r="93" customFormat="false" ht="12" hidden="false" customHeight="true" outlineLevel="0" collapsed="false">
      <c r="A93" s="54" t="s">
        <v>10</v>
      </c>
      <c r="B93" s="55" t="s">
        <v>179</v>
      </c>
      <c r="C93" s="14"/>
      <c r="D93" s="15"/>
      <c r="E93" s="0"/>
      <c r="F93" s="0"/>
      <c r="G93" s="0"/>
      <c r="H93" s="0"/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2" hidden="false" customHeight="true" outlineLevel="0" collapsed="false">
      <c r="A94" s="56" t="s">
        <v>12</v>
      </c>
      <c r="B94" s="57" t="s">
        <v>180</v>
      </c>
      <c r="C94" s="19"/>
      <c r="D94" s="20"/>
      <c r="E94" s="0"/>
      <c r="F94" s="0"/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2" hidden="false" customHeight="true" outlineLevel="0" collapsed="false">
      <c r="A95" s="21" t="s">
        <v>14</v>
      </c>
      <c r="B95" s="58" t="s">
        <v>181</v>
      </c>
      <c r="C95" s="23"/>
      <c r="D95" s="24"/>
      <c r="E95" s="0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2" hidden="false" customHeight="true" outlineLevel="0" collapsed="false">
      <c r="A96" s="21" t="s">
        <v>16</v>
      </c>
      <c r="B96" s="58" t="s">
        <v>182</v>
      </c>
      <c r="C96" s="23"/>
      <c r="D96" s="24"/>
      <c r="E96" s="0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" hidden="false" customHeight="true" outlineLevel="0" collapsed="false">
      <c r="A97" s="21" t="s">
        <v>18</v>
      </c>
      <c r="B97" s="59" t="s">
        <v>183</v>
      </c>
      <c r="C97" s="23"/>
      <c r="D97" s="24"/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" hidden="false" customHeight="true" outlineLevel="0" collapsed="false">
      <c r="A98" s="21" t="s">
        <v>184</v>
      </c>
      <c r="B98" s="60" t="s">
        <v>185</v>
      </c>
      <c r="C98" s="23"/>
      <c r="D98" s="61"/>
      <c r="E98" s="0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" hidden="false" customHeight="true" outlineLevel="0" collapsed="false">
      <c r="A99" s="21" t="s">
        <v>22</v>
      </c>
      <c r="B99" s="58" t="s">
        <v>186</v>
      </c>
      <c r="C99" s="23"/>
      <c r="D99" s="61"/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" hidden="false" customHeight="true" outlineLevel="0" collapsed="false">
      <c r="A100" s="21" t="s">
        <v>187</v>
      </c>
      <c r="B100" s="62" t="s">
        <v>188</v>
      </c>
      <c r="C100" s="23"/>
      <c r="D100" s="24"/>
      <c r="E100" s="0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" hidden="false" customHeight="true" outlineLevel="0" collapsed="false">
      <c r="A101" s="21" t="s">
        <v>189</v>
      </c>
      <c r="B101" s="62" t="s">
        <v>190</v>
      </c>
      <c r="C101" s="23"/>
      <c r="D101" s="24"/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" hidden="false" customHeight="true" outlineLevel="0" collapsed="false">
      <c r="A102" s="21" t="s">
        <v>191</v>
      </c>
      <c r="B102" s="63" t="s">
        <v>192</v>
      </c>
      <c r="C102" s="23"/>
      <c r="D102" s="24"/>
      <c r="E102" s="0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" hidden="false" customHeight="true" outlineLevel="0" collapsed="false">
      <c r="A103" s="21" t="s">
        <v>193</v>
      </c>
      <c r="B103" s="64" t="s">
        <v>194</v>
      </c>
      <c r="C103" s="23"/>
      <c r="D103" s="24"/>
      <c r="E103" s="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" hidden="false" customHeight="true" outlineLevel="0" collapsed="false">
      <c r="A104" s="21" t="s">
        <v>195</v>
      </c>
      <c r="B104" s="64" t="s">
        <v>196</v>
      </c>
      <c r="C104" s="23"/>
      <c r="D104" s="24"/>
      <c r="E104" s="0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2" hidden="false" customHeight="true" outlineLevel="0" collapsed="false">
      <c r="A105" s="21" t="s">
        <v>197</v>
      </c>
      <c r="B105" s="63" t="s">
        <v>198</v>
      </c>
      <c r="C105" s="23"/>
      <c r="D105" s="24"/>
      <c r="E105" s="0"/>
      <c r="F105" s="0"/>
      <c r="G105" s="0"/>
      <c r="H105" s="0"/>
      <c r="I105" s="65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" hidden="false" customHeight="true" outlineLevel="0" collapsed="false">
      <c r="A106" s="21" t="s">
        <v>199</v>
      </c>
      <c r="B106" s="63" t="s">
        <v>200</v>
      </c>
      <c r="C106" s="23"/>
      <c r="D106" s="24"/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" hidden="false" customHeight="true" outlineLevel="0" collapsed="false">
      <c r="A107" s="21" t="s">
        <v>201</v>
      </c>
      <c r="B107" s="64" t="s">
        <v>202</v>
      </c>
      <c r="C107" s="23"/>
      <c r="D107" s="24"/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" hidden="false" customHeight="true" outlineLevel="0" collapsed="false">
      <c r="A108" s="66" t="s">
        <v>203</v>
      </c>
      <c r="B108" s="62" t="s">
        <v>204</v>
      </c>
      <c r="C108" s="23"/>
      <c r="D108" s="24"/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" hidden="false" customHeight="true" outlineLevel="0" collapsed="false">
      <c r="A109" s="21" t="s">
        <v>205</v>
      </c>
      <c r="B109" s="62" t="s">
        <v>206</v>
      </c>
      <c r="C109" s="23"/>
      <c r="D109" s="24"/>
      <c r="E109" s="0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" hidden="false" customHeight="true" outlineLevel="0" collapsed="false">
      <c r="A110" s="26" t="s">
        <v>207</v>
      </c>
      <c r="B110" s="62" t="s">
        <v>208</v>
      </c>
      <c r="C110" s="23"/>
      <c r="D110" s="24"/>
      <c r="E110" s="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" hidden="false" customHeight="true" outlineLevel="0" collapsed="false">
      <c r="A111" s="21" t="s">
        <v>209</v>
      </c>
      <c r="B111" s="59" t="s">
        <v>210</v>
      </c>
      <c r="C111" s="23"/>
      <c r="D111" s="24"/>
      <c r="E111" s="0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" hidden="false" customHeight="true" outlineLevel="0" collapsed="false">
      <c r="A112" s="21" t="s">
        <v>211</v>
      </c>
      <c r="B112" s="58" t="s">
        <v>212</v>
      </c>
      <c r="C112" s="23"/>
      <c r="D112" s="24"/>
      <c r="E112" s="0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" hidden="false" customHeight="true" outlineLevel="0" collapsed="false">
      <c r="A113" s="67" t="s">
        <v>213</v>
      </c>
      <c r="B113" s="68" t="s">
        <v>214</v>
      </c>
      <c r="C113" s="28"/>
      <c r="D113" s="29"/>
      <c r="E113" s="0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" hidden="false" customHeight="true" outlineLevel="0" collapsed="false">
      <c r="A114" s="69" t="s">
        <v>24</v>
      </c>
      <c r="B114" s="70" t="s">
        <v>215</v>
      </c>
      <c r="C114" s="14"/>
      <c r="D114" s="15"/>
      <c r="E114" s="0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" hidden="false" customHeight="true" outlineLevel="0" collapsed="false">
      <c r="A115" s="17" t="s">
        <v>26</v>
      </c>
      <c r="B115" s="58" t="s">
        <v>216</v>
      </c>
      <c r="C115" s="19"/>
      <c r="D115" s="20"/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" hidden="false" customHeight="true" outlineLevel="0" collapsed="false">
      <c r="A116" s="17" t="s">
        <v>28</v>
      </c>
      <c r="B116" s="71" t="s">
        <v>217</v>
      </c>
      <c r="C116" s="23"/>
      <c r="D116" s="24"/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" hidden="false" customHeight="true" outlineLevel="0" collapsed="false">
      <c r="A117" s="17" t="s">
        <v>30</v>
      </c>
      <c r="B117" s="71" t="s">
        <v>218</v>
      </c>
      <c r="C117" s="23"/>
      <c r="D117" s="24"/>
      <c r="E117" s="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" hidden="false" customHeight="true" outlineLevel="0" collapsed="false">
      <c r="A118" s="17" t="s">
        <v>32</v>
      </c>
      <c r="B118" s="71" t="s">
        <v>219</v>
      </c>
      <c r="C118" s="23"/>
      <c r="D118" s="24"/>
      <c r="E118" s="0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" hidden="false" customHeight="true" outlineLevel="0" collapsed="false">
      <c r="A119" s="17" t="s">
        <v>34</v>
      </c>
      <c r="B119" s="27" t="s">
        <v>220</v>
      </c>
      <c r="C119" s="23"/>
      <c r="D119" s="24"/>
      <c r="E119" s="0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" hidden="false" customHeight="true" outlineLevel="0" collapsed="false">
      <c r="A120" s="17" t="s">
        <v>36</v>
      </c>
      <c r="B120" s="25" t="s">
        <v>221</v>
      </c>
      <c r="C120" s="23"/>
      <c r="D120" s="24"/>
      <c r="E120" s="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" hidden="false" customHeight="true" outlineLevel="0" collapsed="false">
      <c r="A121" s="17" t="s">
        <v>222</v>
      </c>
      <c r="B121" s="72" t="s">
        <v>223</v>
      </c>
      <c r="C121" s="23"/>
      <c r="D121" s="24"/>
      <c r="E121" s="0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5.75" hidden="false" customHeight="false" outlineLevel="0" collapsed="false">
      <c r="A122" s="17" t="s">
        <v>224</v>
      </c>
      <c r="B122" s="64" t="s">
        <v>196</v>
      </c>
      <c r="C122" s="23"/>
      <c r="D122" s="24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2" hidden="false" customHeight="true" outlineLevel="0" collapsed="false">
      <c r="A123" s="17" t="s">
        <v>225</v>
      </c>
      <c r="B123" s="64" t="s">
        <v>226</v>
      </c>
      <c r="C123" s="23"/>
      <c r="D123" s="24"/>
      <c r="E123" s="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" hidden="false" customHeight="true" outlineLevel="0" collapsed="false">
      <c r="A124" s="17" t="s">
        <v>227</v>
      </c>
      <c r="B124" s="64" t="s">
        <v>228</v>
      </c>
      <c r="C124" s="23"/>
      <c r="D124" s="24"/>
      <c r="E124" s="0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" hidden="false" customHeight="true" outlineLevel="0" collapsed="false">
      <c r="A125" s="17" t="s">
        <v>229</v>
      </c>
      <c r="B125" s="64" t="s">
        <v>202</v>
      </c>
      <c r="C125" s="23"/>
      <c r="D125" s="24"/>
      <c r="E125" s="0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" hidden="false" customHeight="true" outlineLevel="0" collapsed="false">
      <c r="A126" s="17" t="s">
        <v>230</v>
      </c>
      <c r="B126" s="64" t="s">
        <v>231</v>
      </c>
      <c r="C126" s="23"/>
      <c r="D126" s="24"/>
      <c r="E126" s="0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6.5" hidden="false" customHeight="false" outlineLevel="0" collapsed="false">
      <c r="A127" s="66" t="s">
        <v>232</v>
      </c>
      <c r="B127" s="64" t="s">
        <v>233</v>
      </c>
      <c r="C127" s="28"/>
      <c r="D127" s="29"/>
      <c r="E127" s="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" hidden="false" customHeight="true" outlineLevel="0" collapsed="false">
      <c r="A128" s="12" t="s">
        <v>38</v>
      </c>
      <c r="B128" s="13" t="s">
        <v>234</v>
      </c>
      <c r="C128" s="14"/>
      <c r="D128" s="15"/>
      <c r="E128" s="0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" hidden="false" customHeight="true" outlineLevel="0" collapsed="false">
      <c r="A129" s="12" t="s">
        <v>235</v>
      </c>
      <c r="B129" s="13" t="s">
        <v>236</v>
      </c>
      <c r="C129" s="14"/>
      <c r="D129" s="15"/>
      <c r="E129" s="0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2" hidden="false" customHeight="true" outlineLevel="0" collapsed="false">
      <c r="A130" s="17" t="s">
        <v>54</v>
      </c>
      <c r="B130" s="71" t="s">
        <v>237</v>
      </c>
      <c r="C130" s="19"/>
      <c r="D130" s="20"/>
      <c r="E130" s="0"/>
      <c r="F130" s="0"/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12" hidden="false" customHeight="true" outlineLevel="0" collapsed="false">
      <c r="A131" s="17" t="s">
        <v>62</v>
      </c>
      <c r="B131" s="71" t="s">
        <v>238</v>
      </c>
      <c r="C131" s="23"/>
      <c r="D131" s="24"/>
      <c r="E131" s="0"/>
      <c r="F131" s="0"/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2" hidden="false" customHeight="true" outlineLevel="0" collapsed="false">
      <c r="A132" s="66" t="s">
        <v>64</v>
      </c>
      <c r="B132" s="71" t="s">
        <v>239</v>
      </c>
      <c r="C132" s="28"/>
      <c r="D132" s="29"/>
      <c r="E132" s="0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" hidden="false" customHeight="true" outlineLevel="0" collapsed="false">
      <c r="A133" s="12" t="s">
        <v>68</v>
      </c>
      <c r="B133" s="13" t="s">
        <v>240</v>
      </c>
      <c r="C133" s="14"/>
      <c r="D133" s="15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2" hidden="false" customHeight="true" outlineLevel="0" collapsed="false">
      <c r="A134" s="17" t="s">
        <v>70</v>
      </c>
      <c r="B134" s="73" t="s">
        <v>241</v>
      </c>
      <c r="C134" s="19"/>
      <c r="D134" s="20"/>
      <c r="E134" s="0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" hidden="false" customHeight="true" outlineLevel="0" collapsed="false">
      <c r="A135" s="17" t="s">
        <v>72</v>
      </c>
      <c r="B135" s="73" t="s">
        <v>242</v>
      </c>
      <c r="C135" s="23"/>
      <c r="D135" s="24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" hidden="false" customHeight="true" outlineLevel="0" collapsed="false">
      <c r="A136" s="17" t="s">
        <v>74</v>
      </c>
      <c r="B136" s="73" t="s">
        <v>243</v>
      </c>
      <c r="C136" s="23"/>
      <c r="D136" s="24"/>
      <c r="E136" s="0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" hidden="false" customHeight="true" outlineLevel="0" collapsed="false">
      <c r="A137" s="17" t="s">
        <v>76</v>
      </c>
      <c r="B137" s="73" t="s">
        <v>244</v>
      </c>
      <c r="C137" s="23"/>
      <c r="D137" s="24"/>
      <c r="E137" s="0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" hidden="false" customHeight="true" outlineLevel="0" collapsed="false">
      <c r="A138" s="17" t="s">
        <v>78</v>
      </c>
      <c r="B138" s="73" t="s">
        <v>245</v>
      </c>
      <c r="C138" s="23"/>
      <c r="D138" s="24"/>
      <c r="E138" s="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2" hidden="false" customHeight="true" outlineLevel="0" collapsed="false">
      <c r="A139" s="66" t="s">
        <v>80</v>
      </c>
      <c r="B139" s="73" t="s">
        <v>246</v>
      </c>
      <c r="C139" s="28"/>
      <c r="D139" s="29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12" hidden="false" customHeight="true" outlineLevel="0" collapsed="false">
      <c r="A140" s="12" t="s">
        <v>92</v>
      </c>
      <c r="B140" s="13" t="s">
        <v>247</v>
      </c>
      <c r="C140" s="14"/>
      <c r="D140" s="15"/>
      <c r="E140" s="0"/>
      <c r="F140" s="0"/>
      <c r="G140" s="0"/>
      <c r="H140" s="0"/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2" hidden="false" customHeight="true" outlineLevel="0" collapsed="false">
      <c r="A141" s="17" t="s">
        <v>94</v>
      </c>
      <c r="B141" s="73" t="s">
        <v>248</v>
      </c>
      <c r="C141" s="19"/>
      <c r="D141" s="20"/>
      <c r="E141" s="0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" hidden="false" customHeight="true" outlineLevel="0" collapsed="false">
      <c r="A142" s="17" t="s">
        <v>96</v>
      </c>
      <c r="B142" s="73" t="s">
        <v>249</v>
      </c>
      <c r="C142" s="23"/>
      <c r="D142" s="24"/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2" hidden="false" customHeight="true" outlineLevel="0" collapsed="false">
      <c r="A143" s="17" t="s">
        <v>98</v>
      </c>
      <c r="B143" s="73" t="s">
        <v>250</v>
      </c>
      <c r="C143" s="23"/>
      <c r="D143" s="24"/>
      <c r="E143" s="0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2" hidden="false" customHeight="true" outlineLevel="0" collapsed="false">
      <c r="A144" s="66" t="s">
        <v>100</v>
      </c>
      <c r="B144" s="74" t="s">
        <v>251</v>
      </c>
      <c r="C144" s="28"/>
      <c r="D144" s="29"/>
      <c r="E144" s="0"/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12" hidden="false" customHeight="true" outlineLevel="0" collapsed="false">
      <c r="A145" s="12" t="s">
        <v>252</v>
      </c>
      <c r="B145" s="13" t="s">
        <v>253</v>
      </c>
      <c r="C145" s="75"/>
      <c r="D145" s="76"/>
      <c r="E145" s="0"/>
      <c r="F145" s="0"/>
      <c r="G145" s="0"/>
      <c r="H145" s="0"/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12" hidden="false" customHeight="true" outlineLevel="0" collapsed="false">
      <c r="A146" s="17" t="s">
        <v>106</v>
      </c>
      <c r="B146" s="73" t="s">
        <v>254</v>
      </c>
      <c r="C146" s="19"/>
      <c r="D146" s="20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12" hidden="false" customHeight="true" outlineLevel="0" collapsed="false">
      <c r="A147" s="17" t="s">
        <v>108</v>
      </c>
      <c r="B147" s="73" t="s">
        <v>255</v>
      </c>
      <c r="C147" s="23"/>
      <c r="D147" s="24"/>
      <c r="E147" s="0"/>
      <c r="F147" s="0"/>
      <c r="G147" s="0"/>
      <c r="H147" s="0"/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12" hidden="false" customHeight="true" outlineLevel="0" collapsed="false">
      <c r="A148" s="17" t="s">
        <v>110</v>
      </c>
      <c r="B148" s="73" t="s">
        <v>256</v>
      </c>
      <c r="C148" s="23"/>
      <c r="D148" s="24"/>
      <c r="E148" s="0"/>
      <c r="F148" s="0"/>
      <c r="G148" s="0"/>
      <c r="H148" s="0"/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customFormat="false" ht="12" hidden="false" customHeight="true" outlineLevel="0" collapsed="false">
      <c r="A149" s="17" t="s">
        <v>112</v>
      </c>
      <c r="B149" s="73" t="s">
        <v>257</v>
      </c>
      <c r="C149" s="23"/>
      <c r="D149" s="24"/>
      <c r="E149" s="0"/>
      <c r="F149" s="0"/>
      <c r="G149" s="0"/>
      <c r="H149" s="0"/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12" hidden="false" customHeight="true" outlineLevel="0" collapsed="false">
      <c r="A150" s="17" t="s">
        <v>258</v>
      </c>
      <c r="B150" s="73" t="s">
        <v>259</v>
      </c>
      <c r="C150" s="28"/>
      <c r="D150" s="29"/>
      <c r="E150" s="0"/>
      <c r="F150" s="0"/>
      <c r="G150" s="0"/>
      <c r="H150" s="0"/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12" hidden="false" customHeight="true" outlineLevel="0" collapsed="false">
      <c r="A151" s="12" t="s">
        <v>114</v>
      </c>
      <c r="B151" s="13" t="s">
        <v>260</v>
      </c>
      <c r="C151" s="77"/>
      <c r="D151" s="78"/>
      <c r="E151" s="0"/>
      <c r="F151" s="0"/>
      <c r="G151" s="0"/>
      <c r="H151" s="0"/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12" hidden="false" customHeight="true" outlineLevel="0" collapsed="false">
      <c r="A152" s="12" t="s">
        <v>261</v>
      </c>
      <c r="B152" s="13" t="s">
        <v>262</v>
      </c>
      <c r="C152" s="77"/>
      <c r="D152" s="78"/>
      <c r="E152" s="0"/>
      <c r="F152" s="0"/>
      <c r="G152" s="0"/>
      <c r="H152" s="0"/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customFormat="false" ht="15" hidden="false" customHeight="true" outlineLevel="0" collapsed="false">
      <c r="A153" s="12" t="s">
        <v>263</v>
      </c>
      <c r="B153" s="13" t="s">
        <v>264</v>
      </c>
      <c r="C153" s="75"/>
      <c r="D153" s="76"/>
      <c r="E153" s="0"/>
      <c r="F153" s="79"/>
      <c r="G153" s="80"/>
      <c r="H153" s="80"/>
      <c r="I153" s="80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s="16" customFormat="true" ht="12.95" hidden="false" customHeight="true" outlineLevel="0" collapsed="false">
      <c r="A154" s="81" t="s">
        <v>265</v>
      </c>
      <c r="B154" s="82" t="s">
        <v>266</v>
      </c>
      <c r="C154" s="75"/>
      <c r="D154" s="76"/>
    </row>
    <row r="155" customFormat="false" ht="7.5" hidden="false" customHeight="true" outlineLevel="0" collapsed="false"/>
    <row r="157" customFormat="false" ht="15" hidden="false" customHeight="true" outlineLevel="0" collapsed="false"/>
    <row r="158" customFormat="false" ht="13.5" hidden="false" customHeight="true" outlineLevel="0" collapsed="false"/>
    <row r="159" customFormat="false" ht="27.75" hidden="false" customHeight="true" outlineLevel="0" collapsed="false"/>
  </sheetData>
  <mergeCells count="9">
    <mergeCell ref="A1:D1"/>
    <mergeCell ref="A2:B2"/>
    <mergeCell ref="C2:D2"/>
    <mergeCell ref="C4:D4"/>
    <mergeCell ref="C7:D9"/>
    <mergeCell ref="A89:D89"/>
    <mergeCell ref="A90:B90"/>
    <mergeCell ref="C90:D90"/>
    <mergeCell ref="C92:D92"/>
  </mergeCells>
  <printOptions headings="false" gridLines="false" gridLinesSet="true" horizontalCentered="true" verticalCentered="false"/>
  <pageMargins left="0.7875" right="0.7875" top="1.47013888888889" bottom="0.865972222222222" header="0.787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&amp;C&amp;12Tiszatarján Község Önkormányzata
2016. ÉVI ÖNKÉNT VÁLLALT MÉRLEGE&amp;R&amp;9 1.3. melléklet a ......./2017. (..........) önkormányzati rendelethez</oddHeader>
    <oddFooter/>
  </headerFooter>
  <rowBreaks count="1" manualBreakCount="1">
    <brk id="88" man="true" max="16383" min="0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159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12" activeCellId="0" sqref="C12"/>
    </sheetView>
  </sheetViews>
  <sheetFormatPr defaultRowHeight="15.75"/>
  <cols>
    <col collapsed="false" hidden="false" max="1" min="1" style="1" width="9.5"/>
    <col collapsed="false" hidden="false" max="2" min="2" style="1" width="91.6647727272727"/>
    <col collapsed="false" hidden="false" max="4" min="3" style="1" width="13"/>
    <col collapsed="false" hidden="false" max="1025" min="5" style="1" width="9.32954545454546"/>
  </cols>
  <sheetData>
    <row r="1" customFormat="false" ht="15.95" hidden="false" customHeight="true" outlineLevel="0" collapsed="false">
      <c r="A1" s="2" t="s">
        <v>0</v>
      </c>
      <c r="B1" s="2"/>
      <c r="C1" s="2"/>
      <c r="D1" s="2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5.95" hidden="false" customHeight="true" outlineLevel="0" collapsed="false">
      <c r="A2" s="3" t="s">
        <v>1</v>
      </c>
      <c r="B2" s="3"/>
      <c r="C2" s="4" t="s">
        <v>2</v>
      </c>
      <c r="D2" s="4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38.1" hidden="false" customHeight="true" outlineLevel="0" collapsed="false">
      <c r="A3" s="5" t="s">
        <v>3</v>
      </c>
      <c r="B3" s="6" t="s">
        <v>4</v>
      </c>
      <c r="C3" s="6" t="s">
        <v>5</v>
      </c>
      <c r="D3" s="7" t="s">
        <v>6</v>
      </c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11" customFormat="true" ht="12" hidden="false" customHeight="true" outlineLevel="0" collapsed="false">
      <c r="A4" s="8" t="s">
        <v>7</v>
      </c>
      <c r="B4" s="9" t="s">
        <v>8</v>
      </c>
      <c r="C4" s="10" t="s">
        <v>9</v>
      </c>
      <c r="D4" s="10"/>
    </row>
    <row r="5" s="16" customFormat="true" ht="12" hidden="false" customHeight="true" outlineLevel="0" collapsed="false">
      <c r="A5" s="12" t="s">
        <v>10</v>
      </c>
      <c r="B5" s="13" t="s">
        <v>11</v>
      </c>
      <c r="C5" s="14"/>
      <c r="D5" s="15"/>
    </row>
    <row r="6" s="16" customFormat="true" ht="12" hidden="false" customHeight="true" outlineLevel="0" collapsed="false">
      <c r="A6" s="17" t="s">
        <v>12</v>
      </c>
      <c r="B6" s="18" t="s">
        <v>13</v>
      </c>
      <c r="C6" s="19"/>
      <c r="D6" s="20"/>
    </row>
    <row r="7" s="16" customFormat="true" ht="12" hidden="false" customHeight="true" outlineLevel="0" collapsed="false">
      <c r="A7" s="21" t="s">
        <v>14</v>
      </c>
      <c r="B7" s="22" t="s">
        <v>15</v>
      </c>
      <c r="C7" s="83" t="s">
        <v>267</v>
      </c>
      <c r="D7" s="83"/>
    </row>
    <row r="8" s="16" customFormat="true" ht="12" hidden="false" customHeight="true" outlineLevel="0" collapsed="false">
      <c r="A8" s="21" t="s">
        <v>16</v>
      </c>
      <c r="B8" s="22" t="s">
        <v>17</v>
      </c>
      <c r="C8" s="83"/>
      <c r="D8" s="83"/>
    </row>
    <row r="9" s="16" customFormat="true" ht="12" hidden="false" customHeight="true" outlineLevel="0" collapsed="false">
      <c r="A9" s="21" t="s">
        <v>18</v>
      </c>
      <c r="B9" s="22" t="s">
        <v>19</v>
      </c>
      <c r="C9" s="83"/>
      <c r="D9" s="83"/>
    </row>
    <row r="10" s="16" customFormat="true" ht="12" hidden="false" customHeight="true" outlineLevel="0" collapsed="false">
      <c r="A10" s="21" t="s">
        <v>20</v>
      </c>
      <c r="B10" s="25" t="s">
        <v>21</v>
      </c>
      <c r="C10" s="23"/>
      <c r="D10" s="24"/>
    </row>
    <row r="11" s="16" customFormat="true" ht="12" hidden="false" customHeight="true" outlineLevel="0" collapsed="false">
      <c r="A11" s="26" t="s">
        <v>22</v>
      </c>
      <c r="B11" s="27" t="s">
        <v>23</v>
      </c>
      <c r="C11" s="28"/>
      <c r="D11" s="29"/>
    </row>
    <row r="12" s="16" customFormat="true" ht="12" hidden="false" customHeight="true" outlineLevel="0" collapsed="false">
      <c r="A12" s="12" t="s">
        <v>24</v>
      </c>
      <c r="B12" s="30" t="s">
        <v>25</v>
      </c>
      <c r="C12" s="14"/>
      <c r="D12" s="15"/>
    </row>
    <row r="13" s="16" customFormat="true" ht="12" hidden="false" customHeight="true" outlineLevel="0" collapsed="false">
      <c r="A13" s="17" t="s">
        <v>26</v>
      </c>
      <c r="B13" s="18" t="s">
        <v>27</v>
      </c>
      <c r="C13" s="19"/>
      <c r="D13" s="20"/>
    </row>
    <row r="14" s="16" customFormat="true" ht="12" hidden="false" customHeight="true" outlineLevel="0" collapsed="false">
      <c r="A14" s="21" t="s">
        <v>28</v>
      </c>
      <c r="B14" s="22" t="s">
        <v>29</v>
      </c>
      <c r="C14" s="23"/>
      <c r="D14" s="24"/>
    </row>
    <row r="15" s="16" customFormat="true" ht="12" hidden="false" customHeight="true" outlineLevel="0" collapsed="false">
      <c r="A15" s="21" t="s">
        <v>30</v>
      </c>
      <c r="B15" s="22" t="s">
        <v>31</v>
      </c>
      <c r="C15" s="23"/>
      <c r="D15" s="24"/>
    </row>
    <row r="16" s="16" customFormat="true" ht="12" hidden="false" customHeight="true" outlineLevel="0" collapsed="false">
      <c r="A16" s="21" t="s">
        <v>32</v>
      </c>
      <c r="B16" s="22" t="s">
        <v>33</v>
      </c>
      <c r="C16" s="23"/>
      <c r="D16" s="24"/>
    </row>
    <row r="17" s="16" customFormat="true" ht="12" hidden="false" customHeight="true" outlineLevel="0" collapsed="false">
      <c r="A17" s="21" t="s">
        <v>34</v>
      </c>
      <c r="B17" s="22" t="s">
        <v>35</v>
      </c>
      <c r="C17" s="23"/>
      <c r="D17" s="24"/>
    </row>
    <row r="18" s="16" customFormat="true" ht="12" hidden="false" customHeight="true" outlineLevel="0" collapsed="false">
      <c r="A18" s="26" t="s">
        <v>36</v>
      </c>
      <c r="B18" s="27" t="s">
        <v>37</v>
      </c>
      <c r="C18" s="28"/>
      <c r="D18" s="29"/>
    </row>
    <row r="19" s="16" customFormat="true" ht="12" hidden="false" customHeight="true" outlineLevel="0" collapsed="false">
      <c r="A19" s="12" t="s">
        <v>38</v>
      </c>
      <c r="B19" s="13" t="s">
        <v>39</v>
      </c>
      <c r="C19" s="14"/>
      <c r="D19" s="15"/>
    </row>
    <row r="20" s="16" customFormat="true" ht="12" hidden="false" customHeight="true" outlineLevel="0" collapsed="false">
      <c r="A20" s="17" t="s">
        <v>40</v>
      </c>
      <c r="B20" s="18" t="s">
        <v>41</v>
      </c>
      <c r="C20" s="19"/>
      <c r="D20" s="20"/>
    </row>
    <row r="21" s="16" customFormat="true" ht="12" hidden="false" customHeight="true" outlineLevel="0" collapsed="false">
      <c r="A21" s="21" t="s">
        <v>42</v>
      </c>
      <c r="B21" s="22" t="s">
        <v>43</v>
      </c>
      <c r="C21" s="23"/>
      <c r="D21" s="24"/>
    </row>
    <row r="22" s="16" customFormat="true" ht="12" hidden="false" customHeight="true" outlineLevel="0" collapsed="false">
      <c r="A22" s="21" t="s">
        <v>44</v>
      </c>
      <c r="B22" s="22" t="s">
        <v>45</v>
      </c>
      <c r="C22" s="23"/>
      <c r="D22" s="24"/>
    </row>
    <row r="23" s="16" customFormat="true" ht="12" hidden="false" customHeight="true" outlineLevel="0" collapsed="false">
      <c r="A23" s="21" t="s">
        <v>46</v>
      </c>
      <c r="B23" s="22" t="s">
        <v>47</v>
      </c>
      <c r="C23" s="23"/>
      <c r="D23" s="24"/>
    </row>
    <row r="24" s="16" customFormat="true" ht="12" hidden="false" customHeight="true" outlineLevel="0" collapsed="false">
      <c r="A24" s="21" t="s">
        <v>48</v>
      </c>
      <c r="B24" s="22" t="s">
        <v>49</v>
      </c>
      <c r="C24" s="23"/>
      <c r="D24" s="24"/>
    </row>
    <row r="25" s="16" customFormat="true" ht="12" hidden="false" customHeight="true" outlineLevel="0" collapsed="false">
      <c r="A25" s="26" t="s">
        <v>50</v>
      </c>
      <c r="B25" s="31" t="s">
        <v>51</v>
      </c>
      <c r="C25" s="28"/>
      <c r="D25" s="29"/>
    </row>
    <row r="26" s="16" customFormat="true" ht="12" hidden="false" customHeight="true" outlineLevel="0" collapsed="false">
      <c r="A26" s="12" t="s">
        <v>52</v>
      </c>
      <c r="B26" s="13" t="s">
        <v>53</v>
      </c>
      <c r="C26" s="14"/>
      <c r="D26" s="15"/>
    </row>
    <row r="27" s="16" customFormat="true" ht="12" hidden="false" customHeight="true" outlineLevel="0" collapsed="false">
      <c r="A27" s="17" t="s">
        <v>54</v>
      </c>
      <c r="B27" s="18" t="s">
        <v>55</v>
      </c>
      <c r="C27" s="32"/>
      <c r="D27" s="33"/>
    </row>
    <row r="28" s="16" customFormat="true" ht="12" hidden="false" customHeight="true" outlineLevel="0" collapsed="false">
      <c r="A28" s="21" t="s">
        <v>56</v>
      </c>
      <c r="B28" s="22" t="s">
        <v>57</v>
      </c>
      <c r="C28" s="23"/>
      <c r="D28" s="24"/>
    </row>
    <row r="29" s="16" customFormat="true" ht="12" hidden="false" customHeight="true" outlineLevel="0" collapsed="false">
      <c r="A29" s="21" t="s">
        <v>58</v>
      </c>
      <c r="B29" s="22" t="s">
        <v>59</v>
      </c>
      <c r="C29" s="23"/>
      <c r="D29" s="24"/>
    </row>
    <row r="30" s="16" customFormat="true" ht="12" hidden="false" customHeight="true" outlineLevel="0" collapsed="false">
      <c r="A30" s="21" t="s">
        <v>60</v>
      </c>
      <c r="B30" s="22" t="s">
        <v>61</v>
      </c>
      <c r="C30" s="23"/>
      <c r="D30" s="24"/>
    </row>
    <row r="31" s="16" customFormat="true" ht="12" hidden="false" customHeight="true" outlineLevel="0" collapsed="false">
      <c r="A31" s="21" t="s">
        <v>62</v>
      </c>
      <c r="B31" s="22" t="s">
        <v>63</v>
      </c>
      <c r="C31" s="23"/>
      <c r="D31" s="24"/>
    </row>
    <row r="32" s="16" customFormat="true" ht="12" hidden="false" customHeight="true" outlineLevel="0" collapsed="false">
      <c r="A32" s="21" t="s">
        <v>64</v>
      </c>
      <c r="B32" s="22" t="s">
        <v>65</v>
      </c>
      <c r="C32" s="23"/>
      <c r="D32" s="24"/>
    </row>
    <row r="33" s="16" customFormat="true" ht="12" hidden="false" customHeight="true" outlineLevel="0" collapsed="false">
      <c r="A33" s="26" t="s">
        <v>66</v>
      </c>
      <c r="B33" s="31" t="s">
        <v>67</v>
      </c>
      <c r="C33" s="28"/>
      <c r="D33" s="29"/>
    </row>
    <row r="34" s="16" customFormat="true" ht="12" hidden="false" customHeight="true" outlineLevel="0" collapsed="false">
      <c r="A34" s="12" t="s">
        <v>68</v>
      </c>
      <c r="B34" s="13" t="s">
        <v>69</v>
      </c>
      <c r="C34" s="14"/>
      <c r="D34" s="15"/>
    </row>
    <row r="35" s="16" customFormat="true" ht="12" hidden="false" customHeight="true" outlineLevel="0" collapsed="false">
      <c r="A35" s="17" t="s">
        <v>70</v>
      </c>
      <c r="B35" s="18" t="s">
        <v>71</v>
      </c>
      <c r="C35" s="19"/>
      <c r="D35" s="20"/>
    </row>
    <row r="36" s="16" customFormat="true" ht="12" hidden="false" customHeight="true" outlineLevel="0" collapsed="false">
      <c r="A36" s="21" t="s">
        <v>72</v>
      </c>
      <c r="B36" s="22" t="s">
        <v>73</v>
      </c>
      <c r="C36" s="23"/>
      <c r="D36" s="24"/>
    </row>
    <row r="37" s="16" customFormat="true" ht="12" hidden="false" customHeight="true" outlineLevel="0" collapsed="false">
      <c r="A37" s="21" t="s">
        <v>74</v>
      </c>
      <c r="B37" s="22" t="s">
        <v>75</v>
      </c>
      <c r="C37" s="23"/>
      <c r="D37" s="24"/>
    </row>
    <row r="38" s="16" customFormat="true" ht="12" hidden="false" customHeight="true" outlineLevel="0" collapsed="false">
      <c r="A38" s="21" t="s">
        <v>76</v>
      </c>
      <c r="B38" s="22" t="s">
        <v>77</v>
      </c>
      <c r="C38" s="23"/>
      <c r="D38" s="24"/>
    </row>
    <row r="39" s="16" customFormat="true" ht="12" hidden="false" customHeight="true" outlineLevel="0" collapsed="false">
      <c r="A39" s="21" t="s">
        <v>78</v>
      </c>
      <c r="B39" s="22" t="s">
        <v>79</v>
      </c>
      <c r="C39" s="23"/>
      <c r="D39" s="24"/>
    </row>
    <row r="40" s="16" customFormat="true" ht="12" hidden="false" customHeight="true" outlineLevel="0" collapsed="false">
      <c r="A40" s="21" t="s">
        <v>80</v>
      </c>
      <c r="B40" s="22" t="s">
        <v>81</v>
      </c>
      <c r="C40" s="23"/>
      <c r="D40" s="24"/>
    </row>
    <row r="41" s="16" customFormat="true" ht="12" hidden="false" customHeight="true" outlineLevel="0" collapsed="false">
      <c r="A41" s="21" t="s">
        <v>82</v>
      </c>
      <c r="B41" s="22" t="s">
        <v>83</v>
      </c>
      <c r="C41" s="23"/>
      <c r="D41" s="24"/>
    </row>
    <row r="42" s="16" customFormat="true" ht="12" hidden="false" customHeight="true" outlineLevel="0" collapsed="false">
      <c r="A42" s="21" t="s">
        <v>84</v>
      </c>
      <c r="B42" s="22" t="s">
        <v>85</v>
      </c>
      <c r="C42" s="23"/>
      <c r="D42" s="24"/>
    </row>
    <row r="43" s="16" customFormat="true" ht="12" hidden="false" customHeight="true" outlineLevel="0" collapsed="false">
      <c r="A43" s="21" t="s">
        <v>86</v>
      </c>
      <c r="B43" s="22" t="s">
        <v>87</v>
      </c>
      <c r="C43" s="23"/>
      <c r="D43" s="24"/>
    </row>
    <row r="44" s="16" customFormat="true" ht="12" hidden="false" customHeight="true" outlineLevel="0" collapsed="false">
      <c r="A44" s="26" t="s">
        <v>88</v>
      </c>
      <c r="B44" s="31" t="s">
        <v>89</v>
      </c>
      <c r="C44" s="23"/>
      <c r="D44" s="24"/>
    </row>
    <row r="45" s="16" customFormat="true" ht="12" hidden="false" customHeight="true" outlineLevel="0" collapsed="false">
      <c r="A45" s="26" t="s">
        <v>90</v>
      </c>
      <c r="B45" s="27" t="s">
        <v>91</v>
      </c>
      <c r="C45" s="28"/>
      <c r="D45" s="29"/>
    </row>
    <row r="46" s="16" customFormat="true" ht="12" hidden="false" customHeight="true" outlineLevel="0" collapsed="false">
      <c r="A46" s="12" t="s">
        <v>92</v>
      </c>
      <c r="B46" s="13" t="s">
        <v>93</v>
      </c>
      <c r="C46" s="14"/>
      <c r="D46" s="15"/>
    </row>
    <row r="47" s="16" customFormat="true" ht="12" hidden="false" customHeight="true" outlineLevel="0" collapsed="false">
      <c r="A47" s="17" t="s">
        <v>94</v>
      </c>
      <c r="B47" s="18" t="s">
        <v>95</v>
      </c>
      <c r="C47" s="19"/>
      <c r="D47" s="20"/>
    </row>
    <row r="48" s="16" customFormat="true" ht="12" hidden="false" customHeight="true" outlineLevel="0" collapsed="false">
      <c r="A48" s="21" t="s">
        <v>96</v>
      </c>
      <c r="B48" s="22" t="s">
        <v>97</v>
      </c>
      <c r="C48" s="23"/>
      <c r="D48" s="24"/>
    </row>
    <row r="49" s="16" customFormat="true" ht="12" hidden="false" customHeight="true" outlineLevel="0" collapsed="false">
      <c r="A49" s="21" t="s">
        <v>98</v>
      </c>
      <c r="B49" s="22" t="s">
        <v>99</v>
      </c>
      <c r="C49" s="23"/>
      <c r="D49" s="24"/>
    </row>
    <row r="50" s="16" customFormat="true" ht="12" hidden="false" customHeight="true" outlineLevel="0" collapsed="false">
      <c r="A50" s="21" t="s">
        <v>100</v>
      </c>
      <c r="B50" s="22" t="s">
        <v>101</v>
      </c>
      <c r="C50" s="23"/>
      <c r="D50" s="24"/>
    </row>
    <row r="51" s="16" customFormat="true" ht="12" hidden="false" customHeight="true" outlineLevel="0" collapsed="false">
      <c r="A51" s="26" t="s">
        <v>102</v>
      </c>
      <c r="B51" s="27" t="s">
        <v>103</v>
      </c>
      <c r="C51" s="28"/>
      <c r="D51" s="29"/>
    </row>
    <row r="52" s="16" customFormat="true" ht="12" hidden="false" customHeight="true" outlineLevel="0" collapsed="false">
      <c r="A52" s="12" t="s">
        <v>104</v>
      </c>
      <c r="B52" s="13" t="s">
        <v>105</v>
      </c>
      <c r="C52" s="14"/>
      <c r="D52" s="15"/>
    </row>
    <row r="53" s="16" customFormat="true" ht="12" hidden="false" customHeight="true" outlineLevel="0" collapsed="false">
      <c r="A53" s="17" t="s">
        <v>106</v>
      </c>
      <c r="B53" s="18" t="s">
        <v>107</v>
      </c>
      <c r="C53" s="19"/>
      <c r="D53" s="20"/>
    </row>
    <row r="54" s="16" customFormat="true" ht="12" hidden="false" customHeight="true" outlineLevel="0" collapsed="false">
      <c r="A54" s="21" t="s">
        <v>108</v>
      </c>
      <c r="B54" s="22" t="s">
        <v>109</v>
      </c>
      <c r="C54" s="23"/>
      <c r="D54" s="24"/>
    </row>
    <row r="55" s="16" customFormat="true" ht="12" hidden="false" customHeight="true" outlineLevel="0" collapsed="false">
      <c r="A55" s="21" t="s">
        <v>110</v>
      </c>
      <c r="B55" s="22" t="s">
        <v>111</v>
      </c>
      <c r="C55" s="23"/>
      <c r="D55" s="24"/>
    </row>
    <row r="56" s="16" customFormat="true" ht="12" hidden="false" customHeight="true" outlineLevel="0" collapsed="false">
      <c r="A56" s="26" t="s">
        <v>112</v>
      </c>
      <c r="B56" s="27" t="s">
        <v>113</v>
      </c>
      <c r="C56" s="28"/>
      <c r="D56" s="29"/>
    </row>
    <row r="57" s="16" customFormat="true" ht="12" hidden="false" customHeight="true" outlineLevel="0" collapsed="false">
      <c r="A57" s="12" t="s">
        <v>114</v>
      </c>
      <c r="B57" s="30" t="s">
        <v>115</v>
      </c>
      <c r="C57" s="14"/>
      <c r="D57" s="15"/>
    </row>
    <row r="58" s="16" customFormat="true" ht="12" hidden="false" customHeight="true" outlineLevel="0" collapsed="false">
      <c r="A58" s="17" t="s">
        <v>116</v>
      </c>
      <c r="B58" s="18" t="s">
        <v>117</v>
      </c>
      <c r="C58" s="19"/>
      <c r="D58" s="20"/>
    </row>
    <row r="59" s="16" customFormat="true" ht="12" hidden="false" customHeight="true" outlineLevel="0" collapsed="false">
      <c r="A59" s="21" t="s">
        <v>118</v>
      </c>
      <c r="B59" s="22" t="s">
        <v>119</v>
      </c>
      <c r="C59" s="23"/>
      <c r="D59" s="24"/>
    </row>
    <row r="60" s="16" customFormat="true" ht="12" hidden="false" customHeight="true" outlineLevel="0" collapsed="false">
      <c r="A60" s="21" t="s">
        <v>120</v>
      </c>
      <c r="B60" s="22" t="s">
        <v>121</v>
      </c>
      <c r="C60" s="23"/>
      <c r="D60" s="24"/>
    </row>
    <row r="61" s="16" customFormat="true" ht="12" hidden="false" customHeight="true" outlineLevel="0" collapsed="false">
      <c r="A61" s="26" t="s">
        <v>122</v>
      </c>
      <c r="B61" s="27" t="s">
        <v>123</v>
      </c>
      <c r="C61" s="28"/>
      <c r="D61" s="29"/>
    </row>
    <row r="62" s="16" customFormat="true" ht="12" hidden="false" customHeight="true" outlineLevel="0" collapsed="false">
      <c r="A62" s="34" t="s">
        <v>124</v>
      </c>
      <c r="B62" s="13" t="s">
        <v>125</v>
      </c>
      <c r="C62" s="14"/>
      <c r="D62" s="15"/>
    </row>
    <row r="63" s="16" customFormat="true" ht="12" hidden="false" customHeight="true" outlineLevel="0" collapsed="false">
      <c r="A63" s="35" t="s">
        <v>126</v>
      </c>
      <c r="B63" s="30" t="s">
        <v>127</v>
      </c>
      <c r="C63" s="14"/>
      <c r="D63" s="15"/>
    </row>
    <row r="64" s="16" customFormat="true" ht="12" hidden="false" customHeight="true" outlineLevel="0" collapsed="false">
      <c r="A64" s="17" t="s">
        <v>128</v>
      </c>
      <c r="B64" s="18" t="s">
        <v>129</v>
      </c>
      <c r="C64" s="19"/>
      <c r="D64" s="20"/>
    </row>
    <row r="65" s="16" customFormat="true" ht="12" hidden="false" customHeight="true" outlineLevel="0" collapsed="false">
      <c r="A65" s="21" t="s">
        <v>130</v>
      </c>
      <c r="B65" s="22" t="s">
        <v>131</v>
      </c>
      <c r="C65" s="23"/>
      <c r="D65" s="24"/>
    </row>
    <row r="66" s="16" customFormat="true" ht="12" hidden="false" customHeight="true" outlineLevel="0" collapsed="false">
      <c r="A66" s="26" t="s">
        <v>132</v>
      </c>
      <c r="B66" s="36" t="s">
        <v>133</v>
      </c>
      <c r="C66" s="28"/>
      <c r="D66" s="29"/>
    </row>
    <row r="67" s="16" customFormat="true" ht="12" hidden="false" customHeight="true" outlineLevel="0" collapsed="false">
      <c r="A67" s="35" t="s">
        <v>134</v>
      </c>
      <c r="B67" s="30" t="s">
        <v>135</v>
      </c>
      <c r="C67" s="14"/>
      <c r="D67" s="15"/>
    </row>
    <row r="68" s="16" customFormat="true" ht="12" hidden="false" customHeight="true" outlineLevel="0" collapsed="false">
      <c r="A68" s="17" t="s">
        <v>136</v>
      </c>
      <c r="B68" s="18" t="s">
        <v>137</v>
      </c>
      <c r="C68" s="19"/>
      <c r="D68" s="20"/>
    </row>
    <row r="69" s="16" customFormat="true" ht="12" hidden="false" customHeight="true" outlineLevel="0" collapsed="false">
      <c r="A69" s="21" t="s">
        <v>138</v>
      </c>
      <c r="B69" s="22" t="s">
        <v>139</v>
      </c>
      <c r="C69" s="23"/>
      <c r="D69" s="24"/>
    </row>
    <row r="70" s="16" customFormat="true" ht="12" hidden="false" customHeight="true" outlineLevel="0" collapsed="false">
      <c r="A70" s="21" t="s">
        <v>140</v>
      </c>
      <c r="B70" s="22" t="s">
        <v>141</v>
      </c>
      <c r="C70" s="23"/>
      <c r="D70" s="24"/>
    </row>
    <row r="71" s="16" customFormat="true" ht="12" hidden="false" customHeight="true" outlineLevel="0" collapsed="false">
      <c r="A71" s="26" t="s">
        <v>142</v>
      </c>
      <c r="B71" s="27" t="s">
        <v>143</v>
      </c>
      <c r="C71" s="28"/>
      <c r="D71" s="29"/>
    </row>
    <row r="72" s="16" customFormat="true" ht="12" hidden="false" customHeight="true" outlineLevel="0" collapsed="false">
      <c r="A72" s="35" t="s">
        <v>144</v>
      </c>
      <c r="B72" s="30" t="s">
        <v>145</v>
      </c>
      <c r="C72" s="14"/>
      <c r="D72" s="15"/>
    </row>
    <row r="73" s="16" customFormat="true" ht="12" hidden="false" customHeight="true" outlineLevel="0" collapsed="false">
      <c r="A73" s="17" t="s">
        <v>146</v>
      </c>
      <c r="B73" s="18" t="s">
        <v>147</v>
      </c>
      <c r="C73" s="19"/>
      <c r="D73" s="20"/>
    </row>
    <row r="74" s="16" customFormat="true" ht="12" hidden="false" customHeight="true" outlineLevel="0" collapsed="false">
      <c r="A74" s="26" t="s">
        <v>148</v>
      </c>
      <c r="B74" s="27" t="s">
        <v>149</v>
      </c>
      <c r="C74" s="28"/>
      <c r="D74" s="29"/>
    </row>
    <row r="75" s="16" customFormat="true" ht="12" hidden="false" customHeight="true" outlineLevel="0" collapsed="false">
      <c r="A75" s="35" t="s">
        <v>150</v>
      </c>
      <c r="B75" s="30" t="s">
        <v>151</v>
      </c>
      <c r="C75" s="14"/>
      <c r="D75" s="15"/>
    </row>
    <row r="76" s="16" customFormat="true" ht="12" hidden="false" customHeight="true" outlineLevel="0" collapsed="false">
      <c r="A76" s="17" t="s">
        <v>152</v>
      </c>
      <c r="B76" s="18" t="s">
        <v>153</v>
      </c>
      <c r="C76" s="19"/>
      <c r="D76" s="20"/>
    </row>
    <row r="77" s="16" customFormat="true" ht="12" hidden="false" customHeight="true" outlineLevel="0" collapsed="false">
      <c r="A77" s="21" t="s">
        <v>154</v>
      </c>
      <c r="B77" s="22" t="s">
        <v>155</v>
      </c>
      <c r="C77" s="23"/>
      <c r="D77" s="24"/>
    </row>
    <row r="78" s="16" customFormat="true" ht="12" hidden="false" customHeight="true" outlineLevel="0" collapsed="false">
      <c r="A78" s="26" t="s">
        <v>156</v>
      </c>
      <c r="B78" s="27" t="s">
        <v>157</v>
      </c>
      <c r="C78" s="28"/>
      <c r="D78" s="29"/>
    </row>
    <row r="79" s="16" customFormat="true" ht="12" hidden="false" customHeight="true" outlineLevel="0" collapsed="false">
      <c r="A79" s="35" t="s">
        <v>158</v>
      </c>
      <c r="B79" s="30" t="s">
        <v>159</v>
      </c>
      <c r="C79" s="14"/>
      <c r="D79" s="15"/>
    </row>
    <row r="80" s="16" customFormat="true" ht="12" hidden="false" customHeight="true" outlineLevel="0" collapsed="false">
      <c r="A80" s="37" t="s">
        <v>160</v>
      </c>
      <c r="B80" s="18" t="s">
        <v>161</v>
      </c>
      <c r="C80" s="19"/>
      <c r="D80" s="20"/>
    </row>
    <row r="81" s="16" customFormat="true" ht="12" hidden="false" customHeight="true" outlineLevel="0" collapsed="false">
      <c r="A81" s="38" t="s">
        <v>162</v>
      </c>
      <c r="B81" s="22" t="s">
        <v>163</v>
      </c>
      <c r="C81" s="23"/>
      <c r="D81" s="24"/>
    </row>
    <row r="82" s="16" customFormat="true" ht="12" hidden="false" customHeight="true" outlineLevel="0" collapsed="false">
      <c r="A82" s="38" t="s">
        <v>164</v>
      </c>
      <c r="B82" s="22" t="s">
        <v>165</v>
      </c>
      <c r="C82" s="23"/>
      <c r="D82" s="24"/>
    </row>
    <row r="83" s="16" customFormat="true" ht="12" hidden="false" customHeight="true" outlineLevel="0" collapsed="false">
      <c r="A83" s="39" t="s">
        <v>166</v>
      </c>
      <c r="B83" s="27" t="s">
        <v>167</v>
      </c>
      <c r="C83" s="28"/>
      <c r="D83" s="29"/>
    </row>
    <row r="84" s="16" customFormat="true" ht="12" hidden="false" customHeight="true" outlineLevel="0" collapsed="false">
      <c r="A84" s="35" t="s">
        <v>168</v>
      </c>
      <c r="B84" s="30" t="s">
        <v>169</v>
      </c>
      <c r="C84" s="40"/>
      <c r="D84" s="41"/>
    </row>
    <row r="85" customFormat="false" ht="13.5" hidden="false" customHeight="true" outlineLevel="0" collapsed="false">
      <c r="A85" s="35" t="s">
        <v>170</v>
      </c>
      <c r="B85" s="30" t="s">
        <v>171</v>
      </c>
      <c r="C85" s="40"/>
      <c r="D85" s="42"/>
      <c r="E85" s="0"/>
      <c r="F85" s="0"/>
      <c r="G85" s="0"/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15.75" hidden="false" customHeight="true" outlineLevel="0" collapsed="false">
      <c r="A86" s="35" t="s">
        <v>172</v>
      </c>
      <c r="B86" s="43" t="s">
        <v>173</v>
      </c>
      <c r="C86" s="14"/>
      <c r="D86" s="15"/>
      <c r="E86" s="0"/>
      <c r="F86" s="0"/>
      <c r="G86" s="0"/>
      <c r="H86" s="0"/>
      <c r="I86" s="0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16.5" hidden="false" customHeight="true" outlineLevel="0" collapsed="false">
      <c r="A87" s="44" t="s">
        <v>174</v>
      </c>
      <c r="B87" s="45" t="s">
        <v>175</v>
      </c>
      <c r="C87" s="14"/>
      <c r="D87" s="15"/>
      <c r="E87" s="0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83.25" hidden="false" customHeight="true" outlineLevel="0" collapsed="false">
      <c r="A88" s="46"/>
      <c r="B88" s="47"/>
      <c r="C88" s="48"/>
      <c r="D88" s="0"/>
      <c r="E88" s="0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6.5" hidden="false" customHeight="true" outlineLevel="0" collapsed="false">
      <c r="A89" s="2" t="s">
        <v>176</v>
      </c>
      <c r="B89" s="2"/>
      <c r="C89" s="2"/>
      <c r="D89" s="2"/>
      <c r="E89" s="0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s="51" customFormat="true" ht="16.5" hidden="false" customHeight="true" outlineLevel="0" collapsed="false">
      <c r="A90" s="49" t="s">
        <v>177</v>
      </c>
      <c r="B90" s="49"/>
      <c r="C90" s="50" t="s">
        <v>2</v>
      </c>
      <c r="D90" s="50"/>
    </row>
    <row r="91" customFormat="false" ht="38.1" hidden="false" customHeight="true" outlineLevel="0" collapsed="false">
      <c r="A91" s="5" t="s">
        <v>3</v>
      </c>
      <c r="B91" s="6" t="s">
        <v>178</v>
      </c>
      <c r="C91" s="6" t="s">
        <v>5</v>
      </c>
      <c r="D91" s="7" t="s">
        <v>6</v>
      </c>
      <c r="E91" s="0"/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s="11" customFormat="true" ht="12" hidden="false" customHeight="true" outlineLevel="0" collapsed="false">
      <c r="A92" s="52" t="s">
        <v>7</v>
      </c>
      <c r="B92" s="53" t="s">
        <v>8</v>
      </c>
      <c r="C92" s="10" t="s">
        <v>9</v>
      </c>
      <c r="D92" s="10"/>
    </row>
    <row r="93" customFormat="false" ht="12" hidden="false" customHeight="true" outlineLevel="0" collapsed="false">
      <c r="A93" s="54" t="s">
        <v>10</v>
      </c>
      <c r="B93" s="55" t="s">
        <v>179</v>
      </c>
      <c r="C93" s="14"/>
      <c r="D93" s="15"/>
      <c r="E93" s="0"/>
      <c r="F93" s="0"/>
      <c r="G93" s="0"/>
      <c r="H93" s="0"/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2" hidden="false" customHeight="true" outlineLevel="0" collapsed="false">
      <c r="A94" s="56" t="s">
        <v>12</v>
      </c>
      <c r="B94" s="57" t="s">
        <v>180</v>
      </c>
      <c r="C94" s="19"/>
      <c r="D94" s="20"/>
      <c r="E94" s="0"/>
      <c r="F94" s="0"/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2" hidden="false" customHeight="true" outlineLevel="0" collapsed="false">
      <c r="A95" s="21" t="s">
        <v>14</v>
      </c>
      <c r="B95" s="58" t="s">
        <v>181</v>
      </c>
      <c r="C95" s="23"/>
      <c r="D95" s="24"/>
      <c r="E95" s="0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2" hidden="false" customHeight="true" outlineLevel="0" collapsed="false">
      <c r="A96" s="21" t="s">
        <v>16</v>
      </c>
      <c r="B96" s="58" t="s">
        <v>182</v>
      </c>
      <c r="C96" s="23"/>
      <c r="D96" s="24"/>
      <c r="E96" s="0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" hidden="false" customHeight="true" outlineLevel="0" collapsed="false">
      <c r="A97" s="21" t="s">
        <v>18</v>
      </c>
      <c r="B97" s="59" t="s">
        <v>183</v>
      </c>
      <c r="C97" s="23"/>
      <c r="D97" s="24"/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" hidden="false" customHeight="true" outlineLevel="0" collapsed="false">
      <c r="A98" s="21" t="s">
        <v>184</v>
      </c>
      <c r="B98" s="60" t="s">
        <v>185</v>
      </c>
      <c r="C98" s="23"/>
      <c r="D98" s="61"/>
      <c r="E98" s="0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" hidden="false" customHeight="true" outlineLevel="0" collapsed="false">
      <c r="A99" s="21" t="s">
        <v>22</v>
      </c>
      <c r="B99" s="58" t="s">
        <v>186</v>
      </c>
      <c r="C99" s="23"/>
      <c r="D99" s="61"/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" hidden="false" customHeight="true" outlineLevel="0" collapsed="false">
      <c r="A100" s="21" t="s">
        <v>187</v>
      </c>
      <c r="B100" s="62" t="s">
        <v>188</v>
      </c>
      <c r="C100" s="23"/>
      <c r="D100" s="24"/>
      <c r="E100" s="0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" hidden="false" customHeight="true" outlineLevel="0" collapsed="false">
      <c r="A101" s="21" t="s">
        <v>189</v>
      </c>
      <c r="B101" s="62" t="s">
        <v>190</v>
      </c>
      <c r="C101" s="23"/>
      <c r="D101" s="24"/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" hidden="false" customHeight="true" outlineLevel="0" collapsed="false">
      <c r="A102" s="21" t="s">
        <v>191</v>
      </c>
      <c r="B102" s="63" t="s">
        <v>192</v>
      </c>
      <c r="C102" s="23"/>
      <c r="D102" s="24"/>
      <c r="E102" s="0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" hidden="false" customHeight="true" outlineLevel="0" collapsed="false">
      <c r="A103" s="21" t="s">
        <v>193</v>
      </c>
      <c r="B103" s="64" t="s">
        <v>194</v>
      </c>
      <c r="C103" s="23"/>
      <c r="D103" s="24"/>
      <c r="E103" s="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" hidden="false" customHeight="true" outlineLevel="0" collapsed="false">
      <c r="A104" s="21" t="s">
        <v>195</v>
      </c>
      <c r="B104" s="64" t="s">
        <v>196</v>
      </c>
      <c r="C104" s="23"/>
      <c r="D104" s="24"/>
      <c r="E104" s="0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2" hidden="false" customHeight="true" outlineLevel="0" collapsed="false">
      <c r="A105" s="21" t="s">
        <v>197</v>
      </c>
      <c r="B105" s="63" t="s">
        <v>198</v>
      </c>
      <c r="C105" s="23"/>
      <c r="D105" s="24"/>
      <c r="E105" s="0"/>
      <c r="F105" s="0"/>
      <c r="G105" s="0"/>
      <c r="H105" s="0"/>
      <c r="I105" s="65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" hidden="false" customHeight="true" outlineLevel="0" collapsed="false">
      <c r="A106" s="21" t="s">
        <v>199</v>
      </c>
      <c r="B106" s="63" t="s">
        <v>200</v>
      </c>
      <c r="C106" s="23"/>
      <c r="D106" s="24"/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" hidden="false" customHeight="true" outlineLevel="0" collapsed="false">
      <c r="A107" s="21" t="s">
        <v>201</v>
      </c>
      <c r="B107" s="64" t="s">
        <v>202</v>
      </c>
      <c r="C107" s="23"/>
      <c r="D107" s="24"/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" hidden="false" customHeight="true" outlineLevel="0" collapsed="false">
      <c r="A108" s="66" t="s">
        <v>203</v>
      </c>
      <c r="B108" s="62" t="s">
        <v>204</v>
      </c>
      <c r="C108" s="23"/>
      <c r="D108" s="24"/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" hidden="false" customHeight="true" outlineLevel="0" collapsed="false">
      <c r="A109" s="21" t="s">
        <v>205</v>
      </c>
      <c r="B109" s="62" t="s">
        <v>206</v>
      </c>
      <c r="C109" s="23"/>
      <c r="D109" s="24"/>
      <c r="E109" s="0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" hidden="false" customHeight="true" outlineLevel="0" collapsed="false">
      <c r="A110" s="26" t="s">
        <v>207</v>
      </c>
      <c r="B110" s="62" t="s">
        <v>208</v>
      </c>
      <c r="C110" s="23"/>
      <c r="D110" s="24"/>
      <c r="E110" s="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" hidden="false" customHeight="true" outlineLevel="0" collapsed="false">
      <c r="A111" s="21" t="s">
        <v>209</v>
      </c>
      <c r="B111" s="59" t="s">
        <v>210</v>
      </c>
      <c r="C111" s="23"/>
      <c r="D111" s="24"/>
      <c r="E111" s="0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" hidden="false" customHeight="true" outlineLevel="0" collapsed="false">
      <c r="A112" s="21" t="s">
        <v>211</v>
      </c>
      <c r="B112" s="58" t="s">
        <v>212</v>
      </c>
      <c r="C112" s="23"/>
      <c r="D112" s="24"/>
      <c r="E112" s="0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" hidden="false" customHeight="true" outlineLevel="0" collapsed="false">
      <c r="A113" s="67" t="s">
        <v>213</v>
      </c>
      <c r="B113" s="68" t="s">
        <v>214</v>
      </c>
      <c r="C113" s="28"/>
      <c r="D113" s="29"/>
      <c r="E113" s="0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" hidden="false" customHeight="true" outlineLevel="0" collapsed="false">
      <c r="A114" s="69" t="s">
        <v>24</v>
      </c>
      <c r="B114" s="70" t="s">
        <v>215</v>
      </c>
      <c r="C114" s="14"/>
      <c r="D114" s="15"/>
      <c r="E114" s="0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" hidden="false" customHeight="true" outlineLevel="0" collapsed="false">
      <c r="A115" s="17" t="s">
        <v>26</v>
      </c>
      <c r="B115" s="58" t="s">
        <v>216</v>
      </c>
      <c r="C115" s="19"/>
      <c r="D115" s="20"/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" hidden="false" customHeight="true" outlineLevel="0" collapsed="false">
      <c r="A116" s="17" t="s">
        <v>28</v>
      </c>
      <c r="B116" s="71" t="s">
        <v>217</v>
      </c>
      <c r="C116" s="23"/>
      <c r="D116" s="24"/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" hidden="false" customHeight="true" outlineLevel="0" collapsed="false">
      <c r="A117" s="17" t="s">
        <v>30</v>
      </c>
      <c r="B117" s="71" t="s">
        <v>218</v>
      </c>
      <c r="C117" s="23"/>
      <c r="D117" s="24"/>
      <c r="E117" s="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" hidden="false" customHeight="true" outlineLevel="0" collapsed="false">
      <c r="A118" s="17" t="s">
        <v>32</v>
      </c>
      <c r="B118" s="71" t="s">
        <v>219</v>
      </c>
      <c r="C118" s="23"/>
      <c r="D118" s="24"/>
      <c r="E118" s="0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" hidden="false" customHeight="true" outlineLevel="0" collapsed="false">
      <c r="A119" s="17" t="s">
        <v>34</v>
      </c>
      <c r="B119" s="27" t="s">
        <v>220</v>
      </c>
      <c r="C119" s="23"/>
      <c r="D119" s="24"/>
      <c r="E119" s="0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" hidden="false" customHeight="true" outlineLevel="0" collapsed="false">
      <c r="A120" s="17" t="s">
        <v>36</v>
      </c>
      <c r="B120" s="25" t="s">
        <v>221</v>
      </c>
      <c r="C120" s="23"/>
      <c r="D120" s="24"/>
      <c r="E120" s="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" hidden="false" customHeight="true" outlineLevel="0" collapsed="false">
      <c r="A121" s="17" t="s">
        <v>222</v>
      </c>
      <c r="B121" s="72" t="s">
        <v>223</v>
      </c>
      <c r="C121" s="23"/>
      <c r="D121" s="24"/>
      <c r="E121" s="0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5.75" hidden="false" customHeight="false" outlineLevel="0" collapsed="false">
      <c r="A122" s="17" t="s">
        <v>224</v>
      </c>
      <c r="B122" s="64" t="s">
        <v>196</v>
      </c>
      <c r="C122" s="23"/>
      <c r="D122" s="24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2" hidden="false" customHeight="true" outlineLevel="0" collapsed="false">
      <c r="A123" s="17" t="s">
        <v>225</v>
      </c>
      <c r="B123" s="64" t="s">
        <v>226</v>
      </c>
      <c r="C123" s="23"/>
      <c r="D123" s="24"/>
      <c r="E123" s="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" hidden="false" customHeight="true" outlineLevel="0" collapsed="false">
      <c r="A124" s="17" t="s">
        <v>227</v>
      </c>
      <c r="B124" s="64" t="s">
        <v>228</v>
      </c>
      <c r="C124" s="23"/>
      <c r="D124" s="24"/>
      <c r="E124" s="0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" hidden="false" customHeight="true" outlineLevel="0" collapsed="false">
      <c r="A125" s="17" t="s">
        <v>229</v>
      </c>
      <c r="B125" s="64" t="s">
        <v>202</v>
      </c>
      <c r="C125" s="23"/>
      <c r="D125" s="24"/>
      <c r="E125" s="0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" hidden="false" customHeight="true" outlineLevel="0" collapsed="false">
      <c r="A126" s="17" t="s">
        <v>230</v>
      </c>
      <c r="B126" s="64" t="s">
        <v>231</v>
      </c>
      <c r="C126" s="23"/>
      <c r="D126" s="24"/>
      <c r="E126" s="0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6.5" hidden="false" customHeight="false" outlineLevel="0" collapsed="false">
      <c r="A127" s="66" t="s">
        <v>232</v>
      </c>
      <c r="B127" s="64" t="s">
        <v>233</v>
      </c>
      <c r="C127" s="28"/>
      <c r="D127" s="29"/>
      <c r="E127" s="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" hidden="false" customHeight="true" outlineLevel="0" collapsed="false">
      <c r="A128" s="12" t="s">
        <v>38</v>
      </c>
      <c r="B128" s="13" t="s">
        <v>234</v>
      </c>
      <c r="C128" s="14"/>
      <c r="D128" s="15"/>
      <c r="E128" s="0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" hidden="false" customHeight="true" outlineLevel="0" collapsed="false">
      <c r="A129" s="12" t="s">
        <v>235</v>
      </c>
      <c r="B129" s="13" t="s">
        <v>236</v>
      </c>
      <c r="C129" s="14"/>
      <c r="D129" s="15"/>
      <c r="E129" s="0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2" hidden="false" customHeight="true" outlineLevel="0" collapsed="false">
      <c r="A130" s="17" t="s">
        <v>54</v>
      </c>
      <c r="B130" s="71" t="s">
        <v>237</v>
      </c>
      <c r="C130" s="19"/>
      <c r="D130" s="20"/>
      <c r="E130" s="0"/>
      <c r="F130" s="0"/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12" hidden="false" customHeight="true" outlineLevel="0" collapsed="false">
      <c r="A131" s="17" t="s">
        <v>62</v>
      </c>
      <c r="B131" s="71" t="s">
        <v>238</v>
      </c>
      <c r="C131" s="23"/>
      <c r="D131" s="24"/>
      <c r="E131" s="0"/>
      <c r="F131" s="0"/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2" hidden="false" customHeight="true" outlineLevel="0" collapsed="false">
      <c r="A132" s="66" t="s">
        <v>64</v>
      </c>
      <c r="B132" s="71" t="s">
        <v>239</v>
      </c>
      <c r="C132" s="28"/>
      <c r="D132" s="29"/>
      <c r="E132" s="0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" hidden="false" customHeight="true" outlineLevel="0" collapsed="false">
      <c r="A133" s="12" t="s">
        <v>68</v>
      </c>
      <c r="B133" s="13" t="s">
        <v>240</v>
      </c>
      <c r="C133" s="14"/>
      <c r="D133" s="15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2" hidden="false" customHeight="true" outlineLevel="0" collapsed="false">
      <c r="A134" s="17" t="s">
        <v>70</v>
      </c>
      <c r="B134" s="73" t="s">
        <v>241</v>
      </c>
      <c r="C134" s="19"/>
      <c r="D134" s="20"/>
      <c r="E134" s="0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" hidden="false" customHeight="true" outlineLevel="0" collapsed="false">
      <c r="A135" s="17" t="s">
        <v>72</v>
      </c>
      <c r="B135" s="73" t="s">
        <v>242</v>
      </c>
      <c r="C135" s="23"/>
      <c r="D135" s="24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" hidden="false" customHeight="true" outlineLevel="0" collapsed="false">
      <c r="A136" s="17" t="s">
        <v>74</v>
      </c>
      <c r="B136" s="73" t="s">
        <v>243</v>
      </c>
      <c r="C136" s="23"/>
      <c r="D136" s="24"/>
      <c r="E136" s="0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" hidden="false" customHeight="true" outlineLevel="0" collapsed="false">
      <c r="A137" s="17" t="s">
        <v>76</v>
      </c>
      <c r="B137" s="73" t="s">
        <v>244</v>
      </c>
      <c r="C137" s="23"/>
      <c r="D137" s="24"/>
      <c r="E137" s="0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" hidden="false" customHeight="true" outlineLevel="0" collapsed="false">
      <c r="A138" s="17" t="s">
        <v>78</v>
      </c>
      <c r="B138" s="73" t="s">
        <v>245</v>
      </c>
      <c r="C138" s="23"/>
      <c r="D138" s="24"/>
      <c r="E138" s="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2" hidden="false" customHeight="true" outlineLevel="0" collapsed="false">
      <c r="A139" s="66" t="s">
        <v>80</v>
      </c>
      <c r="B139" s="73" t="s">
        <v>246</v>
      </c>
      <c r="C139" s="28"/>
      <c r="D139" s="29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12" hidden="false" customHeight="true" outlineLevel="0" collapsed="false">
      <c r="A140" s="12" t="s">
        <v>92</v>
      </c>
      <c r="B140" s="13" t="s">
        <v>247</v>
      </c>
      <c r="C140" s="14"/>
      <c r="D140" s="15"/>
      <c r="E140" s="0"/>
      <c r="F140" s="0"/>
      <c r="G140" s="0"/>
      <c r="H140" s="0"/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2" hidden="false" customHeight="true" outlineLevel="0" collapsed="false">
      <c r="A141" s="17" t="s">
        <v>94</v>
      </c>
      <c r="B141" s="73" t="s">
        <v>248</v>
      </c>
      <c r="C141" s="19"/>
      <c r="D141" s="20"/>
      <c r="E141" s="0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" hidden="false" customHeight="true" outlineLevel="0" collapsed="false">
      <c r="A142" s="17" t="s">
        <v>96</v>
      </c>
      <c r="B142" s="73" t="s">
        <v>249</v>
      </c>
      <c r="C142" s="23"/>
      <c r="D142" s="24"/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2" hidden="false" customHeight="true" outlineLevel="0" collapsed="false">
      <c r="A143" s="17" t="s">
        <v>98</v>
      </c>
      <c r="B143" s="73" t="s">
        <v>250</v>
      </c>
      <c r="C143" s="23"/>
      <c r="D143" s="24"/>
      <c r="E143" s="0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2" hidden="false" customHeight="true" outlineLevel="0" collapsed="false">
      <c r="A144" s="66" t="s">
        <v>100</v>
      </c>
      <c r="B144" s="74" t="s">
        <v>251</v>
      </c>
      <c r="C144" s="28"/>
      <c r="D144" s="29"/>
      <c r="E144" s="0"/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12" hidden="false" customHeight="true" outlineLevel="0" collapsed="false">
      <c r="A145" s="12" t="s">
        <v>252</v>
      </c>
      <c r="B145" s="13" t="s">
        <v>253</v>
      </c>
      <c r="C145" s="75"/>
      <c r="D145" s="76"/>
      <c r="E145" s="0"/>
      <c r="F145" s="0"/>
      <c r="G145" s="0"/>
      <c r="H145" s="0"/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12" hidden="false" customHeight="true" outlineLevel="0" collapsed="false">
      <c r="A146" s="17" t="s">
        <v>106</v>
      </c>
      <c r="B146" s="73" t="s">
        <v>254</v>
      </c>
      <c r="C146" s="19"/>
      <c r="D146" s="20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12" hidden="false" customHeight="true" outlineLevel="0" collapsed="false">
      <c r="A147" s="17" t="s">
        <v>108</v>
      </c>
      <c r="B147" s="73" t="s">
        <v>255</v>
      </c>
      <c r="C147" s="23"/>
      <c r="D147" s="24"/>
      <c r="E147" s="0"/>
      <c r="F147" s="0"/>
      <c r="G147" s="0"/>
      <c r="H147" s="0"/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12" hidden="false" customHeight="true" outlineLevel="0" collapsed="false">
      <c r="A148" s="17" t="s">
        <v>110</v>
      </c>
      <c r="B148" s="73" t="s">
        <v>256</v>
      </c>
      <c r="C148" s="23"/>
      <c r="D148" s="24"/>
      <c r="E148" s="0"/>
      <c r="F148" s="0"/>
      <c r="G148" s="0"/>
      <c r="H148" s="0"/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customFormat="false" ht="12" hidden="false" customHeight="true" outlineLevel="0" collapsed="false">
      <c r="A149" s="17" t="s">
        <v>112</v>
      </c>
      <c r="B149" s="73" t="s">
        <v>257</v>
      </c>
      <c r="C149" s="23"/>
      <c r="D149" s="24"/>
      <c r="E149" s="0"/>
      <c r="F149" s="0"/>
      <c r="G149" s="0"/>
      <c r="H149" s="0"/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12" hidden="false" customHeight="true" outlineLevel="0" collapsed="false">
      <c r="A150" s="17" t="s">
        <v>258</v>
      </c>
      <c r="B150" s="73" t="s">
        <v>259</v>
      </c>
      <c r="C150" s="28"/>
      <c r="D150" s="29"/>
      <c r="E150" s="0"/>
      <c r="F150" s="0"/>
      <c r="G150" s="0"/>
      <c r="H150" s="0"/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12" hidden="false" customHeight="true" outlineLevel="0" collapsed="false">
      <c r="A151" s="12" t="s">
        <v>114</v>
      </c>
      <c r="B151" s="13" t="s">
        <v>260</v>
      </c>
      <c r="C151" s="77"/>
      <c r="D151" s="78"/>
      <c r="E151" s="0"/>
      <c r="F151" s="0"/>
      <c r="G151" s="0"/>
      <c r="H151" s="0"/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12" hidden="false" customHeight="true" outlineLevel="0" collapsed="false">
      <c r="A152" s="12" t="s">
        <v>261</v>
      </c>
      <c r="B152" s="13" t="s">
        <v>262</v>
      </c>
      <c r="C152" s="77"/>
      <c r="D152" s="78"/>
      <c r="E152" s="0"/>
      <c r="F152" s="0"/>
      <c r="G152" s="0"/>
      <c r="H152" s="0"/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customFormat="false" ht="15" hidden="false" customHeight="true" outlineLevel="0" collapsed="false">
      <c r="A153" s="12" t="s">
        <v>263</v>
      </c>
      <c r="B153" s="13" t="s">
        <v>264</v>
      </c>
      <c r="C153" s="75"/>
      <c r="D153" s="76"/>
      <c r="E153" s="0"/>
      <c r="F153" s="79"/>
      <c r="G153" s="80"/>
      <c r="H153" s="80"/>
      <c r="I153" s="80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s="16" customFormat="true" ht="12.95" hidden="false" customHeight="true" outlineLevel="0" collapsed="false">
      <c r="A154" s="81" t="s">
        <v>265</v>
      </c>
      <c r="B154" s="82" t="s">
        <v>266</v>
      </c>
      <c r="C154" s="75"/>
      <c r="D154" s="76"/>
    </row>
    <row r="155" customFormat="false" ht="7.5" hidden="false" customHeight="true" outlineLevel="0" collapsed="false"/>
    <row r="157" customFormat="false" ht="15" hidden="false" customHeight="true" outlineLevel="0" collapsed="false"/>
    <row r="158" customFormat="false" ht="13.5" hidden="false" customHeight="true" outlineLevel="0" collapsed="false"/>
    <row r="159" customFormat="false" ht="27.75" hidden="false" customHeight="true" outlineLevel="0" collapsed="false"/>
  </sheetData>
  <mergeCells count="9">
    <mergeCell ref="A1:D1"/>
    <mergeCell ref="A2:B2"/>
    <mergeCell ref="C2:D2"/>
    <mergeCell ref="C4:D4"/>
    <mergeCell ref="C7:D9"/>
    <mergeCell ref="A89:D89"/>
    <mergeCell ref="A90:B90"/>
    <mergeCell ref="C90:D90"/>
    <mergeCell ref="C92:D92"/>
  </mergeCells>
  <printOptions headings="false" gridLines="false" gridLinesSet="true" horizontalCentered="true" verticalCentered="false"/>
  <pageMargins left="0.7875" right="0.7875" top="1.47013888888889" bottom="0.865972222222222" header="0.787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&amp;C&amp;12Tiszatarján Község Önkormányzata
2016. ÉVI ÁLLAMIGAZGATÁSI FELADATAINAK MÉRLEGE&amp;R&amp;9 1.4. melléklet a ......./2017. (..........) önkormányzati rendelethez</oddHeader>
    <oddFooter/>
  </headerFooter>
  <rowBreaks count="1" manualBreakCount="1">
    <brk id="88" man="true" max="16383" min="0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33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7" activeCellId="0" sqref="J7"/>
    </sheetView>
  </sheetViews>
  <sheetFormatPr defaultRowHeight="12.75"/>
  <cols>
    <col collapsed="false" hidden="false" max="1" min="1" style="84" width="6.82386363636364"/>
    <col collapsed="false" hidden="false" max="2" min="2" style="85" width="47.8238636363636"/>
    <col collapsed="false" hidden="false" max="4" min="3" style="84" width="14.3295454545455"/>
    <col collapsed="false" hidden="false" max="5" min="5" style="84" width="44.8295454545455"/>
    <col collapsed="false" hidden="false" max="7" min="6" style="84" width="14.3295454545455"/>
    <col collapsed="false" hidden="false" max="8" min="8" style="84" width="4.82954545454545"/>
    <col collapsed="false" hidden="false" max="1025" min="9" style="84" width="9.32954545454546"/>
  </cols>
  <sheetData>
    <row r="1" customFormat="false" ht="39.75" hidden="false" customHeight="true" outlineLevel="0" collapsed="false">
      <c r="A1" s="86" t="s">
        <v>268</v>
      </c>
      <c r="B1" s="86"/>
      <c r="C1" s="86"/>
      <c r="D1" s="86"/>
      <c r="E1" s="86"/>
      <c r="F1" s="86"/>
      <c r="G1" s="86"/>
      <c r="H1" s="87" t="s">
        <v>269</v>
      </c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8.75" hidden="false" customHeight="true" outlineLevel="0" collapsed="false">
      <c r="A2" s="88" t="s">
        <v>270</v>
      </c>
      <c r="B2" s="88"/>
      <c r="C2" s="88"/>
      <c r="D2" s="88"/>
      <c r="E2" s="88"/>
      <c r="F2" s="88"/>
      <c r="G2" s="88"/>
      <c r="H2" s="87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8" hidden="false" customHeight="true" outlineLevel="0" collapsed="false">
      <c r="A3" s="89" t="s">
        <v>3</v>
      </c>
      <c r="B3" s="90" t="s">
        <v>271</v>
      </c>
      <c r="C3" s="90"/>
      <c r="D3" s="90"/>
      <c r="E3" s="89" t="s">
        <v>272</v>
      </c>
      <c r="F3" s="89"/>
      <c r="G3" s="89"/>
      <c r="H3" s="87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96" customFormat="true" ht="35.25" hidden="false" customHeight="true" outlineLevel="0" collapsed="false">
      <c r="A4" s="89"/>
      <c r="B4" s="90" t="s">
        <v>273</v>
      </c>
      <c r="C4" s="91" t="str">
        <f aca="false">+'1.1.összevont mérleg'!C3</f>
        <v>Eredeti
előirányzat</v>
      </c>
      <c r="D4" s="92" t="s">
        <v>6</v>
      </c>
      <c r="E4" s="93" t="s">
        <v>273</v>
      </c>
      <c r="F4" s="94" t="s">
        <v>5</v>
      </c>
      <c r="G4" s="95" t="s">
        <v>6</v>
      </c>
      <c r="H4" s="87"/>
    </row>
    <row r="5" s="100" customFormat="true" ht="12" hidden="false" customHeight="true" outlineLevel="0" collapsed="false">
      <c r="A5" s="97" t="s">
        <v>7</v>
      </c>
      <c r="B5" s="98" t="s">
        <v>8</v>
      </c>
      <c r="C5" s="99" t="s">
        <v>9</v>
      </c>
      <c r="D5" s="99"/>
      <c r="E5" s="98" t="s">
        <v>274</v>
      </c>
      <c r="F5" s="99" t="s">
        <v>275</v>
      </c>
      <c r="G5" s="99"/>
      <c r="H5" s="87"/>
    </row>
    <row r="6" customFormat="false" ht="12.95" hidden="false" customHeight="true" outlineLevel="0" collapsed="false">
      <c r="A6" s="101" t="s">
        <v>10</v>
      </c>
      <c r="B6" s="102" t="s">
        <v>276</v>
      </c>
      <c r="C6" s="103" t="n">
        <v>157447375</v>
      </c>
      <c r="D6" s="104" t="n">
        <v>171877261</v>
      </c>
      <c r="E6" s="102" t="s">
        <v>277</v>
      </c>
      <c r="F6" s="105" t="n">
        <v>112360840</v>
      </c>
      <c r="G6" s="106" t="n">
        <v>151818310</v>
      </c>
      <c r="H6" s="87"/>
    </row>
    <row r="7" customFormat="false" ht="12.95" hidden="false" customHeight="true" outlineLevel="0" collapsed="false">
      <c r="A7" s="107" t="s">
        <v>24</v>
      </c>
      <c r="B7" s="108" t="s">
        <v>278</v>
      </c>
      <c r="C7" s="109" t="n">
        <v>11702235</v>
      </c>
      <c r="D7" s="110" t="n">
        <v>241108678</v>
      </c>
      <c r="E7" s="108" t="s">
        <v>181</v>
      </c>
      <c r="F7" s="109" t="n">
        <v>26765956</v>
      </c>
      <c r="G7" s="111" t="n">
        <v>39280391</v>
      </c>
      <c r="H7" s="87"/>
    </row>
    <row r="8" customFormat="false" ht="12.95" hidden="false" customHeight="true" outlineLevel="0" collapsed="false">
      <c r="A8" s="107" t="s">
        <v>38</v>
      </c>
      <c r="B8" s="108" t="s">
        <v>279</v>
      </c>
      <c r="C8" s="109"/>
      <c r="D8" s="110"/>
      <c r="E8" s="108" t="s">
        <v>280</v>
      </c>
      <c r="F8" s="109" t="n">
        <v>67630103</v>
      </c>
      <c r="G8" s="111" t="n">
        <v>90721485</v>
      </c>
      <c r="H8" s="87"/>
    </row>
    <row r="9" customFormat="false" ht="12.95" hidden="false" customHeight="true" outlineLevel="0" collapsed="false">
      <c r="A9" s="107" t="s">
        <v>235</v>
      </c>
      <c r="B9" s="108" t="s">
        <v>281</v>
      </c>
      <c r="C9" s="109" t="n">
        <v>16420000</v>
      </c>
      <c r="D9" s="110" t="n">
        <v>25322201</v>
      </c>
      <c r="E9" s="108" t="s">
        <v>183</v>
      </c>
      <c r="F9" s="109" t="n">
        <v>17959560</v>
      </c>
      <c r="G9" s="111" t="n">
        <v>20931682</v>
      </c>
      <c r="H9" s="87"/>
    </row>
    <row r="10" customFormat="false" ht="12.95" hidden="false" customHeight="true" outlineLevel="0" collapsed="false">
      <c r="A10" s="107" t="s">
        <v>68</v>
      </c>
      <c r="B10" s="112" t="s">
        <v>282</v>
      </c>
      <c r="C10" s="109" t="n">
        <v>9735600</v>
      </c>
      <c r="D10" s="110" t="n">
        <v>13375767</v>
      </c>
      <c r="E10" s="108" t="s">
        <v>185</v>
      </c>
      <c r="F10" s="109" t="n">
        <v>1810000</v>
      </c>
      <c r="G10" s="111" t="n">
        <v>15765252</v>
      </c>
      <c r="H10" s="87"/>
    </row>
    <row r="11" customFormat="false" ht="12.95" hidden="false" customHeight="true" outlineLevel="0" collapsed="false">
      <c r="A11" s="107" t="s">
        <v>92</v>
      </c>
      <c r="B11" s="108" t="s">
        <v>283</v>
      </c>
      <c r="C11" s="113" t="n">
        <v>0</v>
      </c>
      <c r="D11" s="114" t="n">
        <v>4176746</v>
      </c>
      <c r="E11" s="108" t="s">
        <v>210</v>
      </c>
      <c r="F11" s="113"/>
      <c r="G11" s="111"/>
      <c r="H11" s="87"/>
    </row>
    <row r="12" customFormat="false" ht="12.95" hidden="false" customHeight="true" outlineLevel="0" collapsed="false">
      <c r="A12" s="107" t="s">
        <v>252</v>
      </c>
      <c r="B12" s="108" t="s">
        <v>284</v>
      </c>
      <c r="C12" s="109"/>
      <c r="D12" s="110"/>
      <c r="E12" s="115"/>
      <c r="F12" s="109"/>
      <c r="G12" s="111"/>
      <c r="H12" s="87"/>
    </row>
    <row r="13" customFormat="false" ht="12.95" hidden="false" customHeight="true" outlineLevel="0" collapsed="false">
      <c r="A13" s="107" t="s">
        <v>114</v>
      </c>
      <c r="B13" s="115"/>
      <c r="C13" s="109"/>
      <c r="D13" s="110"/>
      <c r="E13" s="115"/>
      <c r="F13" s="109"/>
      <c r="G13" s="111"/>
      <c r="H13" s="87"/>
    </row>
    <row r="14" customFormat="false" ht="12.95" hidden="false" customHeight="true" outlineLevel="0" collapsed="false">
      <c r="A14" s="107" t="s">
        <v>261</v>
      </c>
      <c r="B14" s="116"/>
      <c r="C14" s="109"/>
      <c r="D14" s="114"/>
      <c r="E14" s="115"/>
      <c r="F14" s="109"/>
      <c r="G14" s="111"/>
      <c r="H14" s="87"/>
    </row>
    <row r="15" customFormat="false" ht="12.95" hidden="false" customHeight="true" outlineLevel="0" collapsed="false">
      <c r="A15" s="107" t="s">
        <v>263</v>
      </c>
      <c r="B15" s="115"/>
      <c r="C15" s="109"/>
      <c r="D15" s="110"/>
      <c r="E15" s="115"/>
      <c r="F15" s="109"/>
      <c r="G15" s="111"/>
      <c r="H15" s="87"/>
    </row>
    <row r="16" customFormat="false" ht="12.95" hidden="false" customHeight="true" outlineLevel="0" collapsed="false">
      <c r="A16" s="107" t="s">
        <v>265</v>
      </c>
      <c r="B16" s="115"/>
      <c r="C16" s="109"/>
      <c r="D16" s="110"/>
      <c r="E16" s="115"/>
      <c r="F16" s="109"/>
      <c r="G16" s="111"/>
      <c r="H16" s="87"/>
    </row>
    <row r="17" customFormat="false" ht="12.95" hidden="false" customHeight="true" outlineLevel="0" collapsed="false">
      <c r="A17" s="107" t="s">
        <v>285</v>
      </c>
      <c r="B17" s="117"/>
      <c r="C17" s="118"/>
      <c r="D17" s="119"/>
      <c r="E17" s="115"/>
      <c r="F17" s="120"/>
      <c r="G17" s="121"/>
      <c r="H17" s="87"/>
    </row>
    <row r="18" customFormat="false" ht="15.95" hidden="false" customHeight="true" outlineLevel="0" collapsed="false">
      <c r="A18" s="122" t="s">
        <v>286</v>
      </c>
      <c r="B18" s="123" t="s">
        <v>287</v>
      </c>
      <c r="C18" s="124" t="n">
        <f aca="false">SUM(C6:C17)</f>
        <v>195305210</v>
      </c>
      <c r="D18" s="124" t="n">
        <f aca="false">SUM(D6:D17)</f>
        <v>455860653</v>
      </c>
      <c r="E18" s="123" t="s">
        <v>288</v>
      </c>
      <c r="F18" s="124" t="n">
        <f aca="false">SUM(F6:F17)</f>
        <v>226526459</v>
      </c>
      <c r="G18" s="125" t="n">
        <f aca="false">SUM(G6:G17)</f>
        <v>318517120</v>
      </c>
      <c r="H18" s="87"/>
    </row>
    <row r="19" customFormat="false" ht="12.95" hidden="false" customHeight="true" outlineLevel="0" collapsed="false">
      <c r="A19" s="126" t="s">
        <v>289</v>
      </c>
      <c r="B19" s="127" t="s">
        <v>290</v>
      </c>
      <c r="C19" s="128" t="n">
        <f aca="false">+C20+C21+C22+C23</f>
        <v>60082255</v>
      </c>
      <c r="D19" s="128" t="n">
        <f aca="false">+D20+D21+D22+D23</f>
        <v>64935988</v>
      </c>
      <c r="E19" s="108" t="s">
        <v>291</v>
      </c>
      <c r="F19" s="105"/>
      <c r="G19" s="106"/>
      <c r="H19" s="87"/>
    </row>
    <row r="20" customFormat="false" ht="12.95" hidden="false" customHeight="true" outlineLevel="0" collapsed="false">
      <c r="A20" s="107" t="s">
        <v>292</v>
      </c>
      <c r="B20" s="108" t="s">
        <v>293</v>
      </c>
      <c r="C20" s="109" t="n">
        <v>60082255</v>
      </c>
      <c r="D20" s="110" t="n">
        <v>64935988</v>
      </c>
      <c r="E20" s="108" t="s">
        <v>294</v>
      </c>
      <c r="F20" s="113"/>
      <c r="G20" s="111"/>
      <c r="H20" s="87"/>
    </row>
    <row r="21" customFormat="false" ht="12.95" hidden="false" customHeight="true" outlineLevel="0" collapsed="false">
      <c r="A21" s="107" t="s">
        <v>295</v>
      </c>
      <c r="B21" s="108" t="s">
        <v>296</v>
      </c>
      <c r="C21" s="109"/>
      <c r="D21" s="110"/>
      <c r="E21" s="108" t="s">
        <v>297</v>
      </c>
      <c r="F21" s="109"/>
      <c r="G21" s="111"/>
      <c r="H21" s="87"/>
    </row>
    <row r="22" customFormat="false" ht="12.95" hidden="false" customHeight="true" outlineLevel="0" collapsed="false">
      <c r="A22" s="107" t="s">
        <v>298</v>
      </c>
      <c r="B22" s="108" t="s">
        <v>299</v>
      </c>
      <c r="C22" s="109"/>
      <c r="D22" s="110"/>
      <c r="E22" s="108" t="s">
        <v>300</v>
      </c>
      <c r="F22" s="109"/>
      <c r="G22" s="111"/>
      <c r="H22" s="87"/>
    </row>
    <row r="23" customFormat="false" ht="12.95" hidden="false" customHeight="true" outlineLevel="0" collapsed="false">
      <c r="A23" s="107" t="s">
        <v>301</v>
      </c>
      <c r="B23" s="108" t="s">
        <v>302</v>
      </c>
      <c r="C23" s="109"/>
      <c r="D23" s="129"/>
      <c r="E23" s="127" t="s">
        <v>303</v>
      </c>
      <c r="F23" s="109"/>
      <c r="G23" s="111"/>
      <c r="H23" s="87"/>
    </row>
    <row r="24" customFormat="false" ht="12.95" hidden="false" customHeight="true" outlineLevel="0" collapsed="false">
      <c r="A24" s="107" t="s">
        <v>304</v>
      </c>
      <c r="B24" s="108" t="s">
        <v>305</v>
      </c>
      <c r="C24" s="130" t="n">
        <f aca="false">+C25+C26</f>
        <v>0</v>
      </c>
      <c r="D24" s="131"/>
      <c r="E24" s="108" t="s">
        <v>306</v>
      </c>
      <c r="F24" s="109"/>
      <c r="G24" s="111"/>
      <c r="H24" s="87"/>
    </row>
    <row r="25" customFormat="false" ht="12.95" hidden="false" customHeight="true" outlineLevel="0" collapsed="false">
      <c r="A25" s="126" t="s">
        <v>307</v>
      </c>
      <c r="B25" s="127" t="s">
        <v>308</v>
      </c>
      <c r="C25" s="132"/>
      <c r="D25" s="129"/>
      <c r="E25" s="102" t="s">
        <v>309</v>
      </c>
      <c r="F25" s="109"/>
      <c r="G25" s="111"/>
      <c r="H25" s="87"/>
    </row>
    <row r="26" customFormat="false" ht="12.95" hidden="false" customHeight="true" outlineLevel="0" collapsed="false">
      <c r="A26" s="107" t="s">
        <v>310</v>
      </c>
      <c r="B26" s="108" t="s">
        <v>311</v>
      </c>
      <c r="C26" s="109"/>
      <c r="D26" s="110"/>
      <c r="E26" s="108" t="s">
        <v>260</v>
      </c>
      <c r="F26" s="109"/>
      <c r="G26" s="111"/>
      <c r="H26" s="87"/>
    </row>
    <row r="27" customFormat="false" ht="12.95" hidden="false" customHeight="true" outlineLevel="0" collapsed="false">
      <c r="A27" s="107" t="s">
        <v>312</v>
      </c>
      <c r="B27" s="108" t="s">
        <v>169</v>
      </c>
      <c r="C27" s="109"/>
      <c r="D27" s="110"/>
      <c r="E27" s="108" t="s">
        <v>313</v>
      </c>
      <c r="F27" s="113" t="n">
        <v>0</v>
      </c>
      <c r="G27" s="111" t="n">
        <v>5655965</v>
      </c>
      <c r="H27" s="87"/>
    </row>
    <row r="28" customFormat="false" ht="12.95" hidden="false" customHeight="true" outlineLevel="0" collapsed="false">
      <c r="A28" s="126" t="s">
        <v>314</v>
      </c>
      <c r="B28" s="127" t="s">
        <v>171</v>
      </c>
      <c r="C28" s="133"/>
      <c r="D28" s="129"/>
      <c r="E28" s="134" t="s">
        <v>315</v>
      </c>
      <c r="F28" s="120"/>
      <c r="G28" s="121"/>
      <c r="H28" s="87"/>
    </row>
    <row r="29" customFormat="false" ht="24" hidden="false" customHeight="true" outlineLevel="0" collapsed="false">
      <c r="A29" s="122" t="s">
        <v>316</v>
      </c>
      <c r="B29" s="123" t="s">
        <v>317</v>
      </c>
      <c r="C29" s="124" t="n">
        <f aca="false">+C19+C24+C27+C28</f>
        <v>60082255</v>
      </c>
      <c r="D29" s="124" t="n">
        <f aca="false">SUM(D20+D25)</f>
        <v>64935988</v>
      </c>
      <c r="E29" s="123" t="s">
        <v>318</v>
      </c>
      <c r="F29" s="135" t="n">
        <f aca="false">SUM(F19:F28)</f>
        <v>0</v>
      </c>
      <c r="G29" s="125" t="n">
        <f aca="false">SUM(G19:G28)</f>
        <v>5655965</v>
      </c>
      <c r="H29" s="87"/>
    </row>
    <row r="30" customFormat="false" ht="13.5" hidden="false" customHeight="false" outlineLevel="0" collapsed="false">
      <c r="A30" s="122" t="s">
        <v>319</v>
      </c>
      <c r="B30" s="136" t="s">
        <v>320</v>
      </c>
      <c r="C30" s="137" t="n">
        <f aca="false">+C18+C29</f>
        <v>255387465</v>
      </c>
      <c r="D30" s="137" t="n">
        <f aca="false">+D18+D29</f>
        <v>520796641</v>
      </c>
      <c r="E30" s="136" t="s">
        <v>321</v>
      </c>
      <c r="F30" s="124" t="n">
        <f aca="false">+F18+F29</f>
        <v>226526459</v>
      </c>
      <c r="G30" s="125" t="n">
        <f aca="false">+G18+G29</f>
        <v>324173085</v>
      </c>
      <c r="H30" s="87"/>
    </row>
    <row r="31" customFormat="false" ht="13.5" hidden="false" customHeight="false" outlineLevel="0" collapsed="false">
      <c r="A31" s="122" t="s">
        <v>322</v>
      </c>
      <c r="B31" s="136" t="s">
        <v>323</v>
      </c>
      <c r="C31" s="137"/>
      <c r="D31" s="137"/>
      <c r="E31" s="136" t="s">
        <v>324</v>
      </c>
      <c r="F31" s="124"/>
      <c r="G31" s="125"/>
      <c r="H31" s="87"/>
    </row>
    <row r="32" customFormat="false" ht="13.5" hidden="false" customHeight="false" outlineLevel="0" collapsed="false">
      <c r="A32" s="122" t="s">
        <v>325</v>
      </c>
      <c r="B32" s="136" t="s">
        <v>326</v>
      </c>
      <c r="C32" s="137"/>
      <c r="D32" s="138"/>
      <c r="E32" s="136" t="s">
        <v>327</v>
      </c>
      <c r="F32" s="124"/>
      <c r="G32" s="125"/>
      <c r="H32" s="87"/>
    </row>
    <row r="33" customFormat="false" ht="18.75" hidden="false" customHeight="false" outlineLevel="0" collapsed="false"/>
  </sheetData>
  <mergeCells count="8">
    <mergeCell ref="A1:G1"/>
    <mergeCell ref="H1:H32"/>
    <mergeCell ref="A2:G2"/>
    <mergeCell ref="A3:A4"/>
    <mergeCell ref="B3:D3"/>
    <mergeCell ref="E3:G3"/>
    <mergeCell ref="C5:D5"/>
    <mergeCell ref="F5:G5"/>
  </mergeCells>
  <printOptions headings="false" gridLines="false" gridLinesSet="true" horizontalCentered="true" verticalCentered="false"/>
  <pageMargins left="0.315277777777778" right="0.275694444444444" top="0.905555555555555" bottom="0.511805555555555" header="0.669444444444444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&amp;R&amp;11 </oddHeader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33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15" workbookViewId="0">
      <selection pane="topLeft" activeCell="G11" activeCellId="0" sqref="G11"/>
    </sheetView>
  </sheetViews>
  <sheetFormatPr defaultRowHeight="12.75"/>
  <cols>
    <col collapsed="false" hidden="false" max="1" min="1" style="84" width="6.82386363636364"/>
    <col collapsed="false" hidden="false" max="2" min="2" style="85" width="51.3352272727273"/>
    <col collapsed="false" hidden="false" max="4" min="3" style="84" width="14.3295454545455"/>
    <col collapsed="false" hidden="false" max="5" min="5" style="84" width="52.6647727272727"/>
    <col collapsed="false" hidden="false" max="7" min="6" style="84" width="14.3295454545455"/>
    <col collapsed="false" hidden="false" max="8" min="8" style="84" width="4.82954545454545"/>
    <col collapsed="false" hidden="false" max="1025" min="9" style="84" width="9.32954545454546"/>
  </cols>
  <sheetData>
    <row r="1" customFormat="false" ht="49.5" hidden="false" customHeight="true" outlineLevel="0" collapsed="false">
      <c r="A1" s="86" t="s">
        <v>328</v>
      </c>
      <c r="B1" s="86"/>
      <c r="C1" s="86"/>
      <c r="D1" s="86"/>
      <c r="E1" s="86"/>
      <c r="F1" s="86"/>
      <c r="G1" s="86"/>
      <c r="H1" s="87" t="s">
        <v>329</v>
      </c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21.75" hidden="false" customHeight="true" outlineLevel="0" collapsed="false">
      <c r="A2" s="88" t="s">
        <v>270</v>
      </c>
      <c r="B2" s="88"/>
      <c r="C2" s="88"/>
      <c r="D2" s="88"/>
      <c r="E2" s="88"/>
      <c r="F2" s="88"/>
      <c r="G2" s="88"/>
      <c r="H2" s="87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3.5" hidden="false" customHeight="true" outlineLevel="0" collapsed="false">
      <c r="A3" s="89" t="s">
        <v>3</v>
      </c>
      <c r="B3" s="90" t="s">
        <v>271</v>
      </c>
      <c r="C3" s="90"/>
      <c r="D3" s="90"/>
      <c r="E3" s="89" t="s">
        <v>272</v>
      </c>
      <c r="F3" s="89"/>
      <c r="G3" s="89"/>
      <c r="H3" s="87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96" customFormat="true" ht="24.75" hidden="false" customHeight="false" outlineLevel="0" collapsed="false">
      <c r="A4" s="89"/>
      <c r="B4" s="90" t="s">
        <v>273</v>
      </c>
      <c r="C4" s="91" t="str">
        <f aca="false">+'2.1.működési mérleg  '!C4</f>
        <v>Eredeti
előirányzat</v>
      </c>
      <c r="D4" s="92" t="s">
        <v>6</v>
      </c>
      <c r="E4" s="93" t="s">
        <v>273</v>
      </c>
      <c r="F4" s="94" t="str">
        <f aca="false">+'2.1.működési mérleg  '!C4</f>
        <v>Eredeti
előirányzat</v>
      </c>
      <c r="G4" s="95" t="s">
        <v>6</v>
      </c>
      <c r="H4" s="87"/>
    </row>
    <row r="5" customFormat="false" ht="13.5" hidden="false" customHeight="true" outlineLevel="0" collapsed="false">
      <c r="A5" s="97" t="s">
        <v>7</v>
      </c>
      <c r="B5" s="98" t="s">
        <v>8</v>
      </c>
      <c r="C5" s="99" t="s">
        <v>9</v>
      </c>
      <c r="D5" s="99"/>
      <c r="E5" s="98" t="s">
        <v>274</v>
      </c>
      <c r="F5" s="99" t="s">
        <v>275</v>
      </c>
      <c r="G5" s="99"/>
      <c r="H5" s="87"/>
    </row>
    <row r="6" customFormat="false" ht="12.95" hidden="false" customHeight="true" outlineLevel="0" collapsed="false">
      <c r="A6" s="101" t="s">
        <v>10</v>
      </c>
      <c r="B6" s="102" t="s">
        <v>330</v>
      </c>
      <c r="C6" s="139" t="n">
        <v>106000000</v>
      </c>
      <c r="D6" s="104" t="n">
        <v>108832970</v>
      </c>
      <c r="E6" s="102" t="s">
        <v>216</v>
      </c>
      <c r="F6" s="140" t="n">
        <v>500000</v>
      </c>
      <c r="G6" s="106" t="n">
        <v>168343213</v>
      </c>
      <c r="H6" s="87"/>
    </row>
    <row r="7" customFormat="false" ht="12.75" hidden="false" customHeight="false" outlineLevel="0" collapsed="false">
      <c r="A7" s="107" t="s">
        <v>24</v>
      </c>
      <c r="B7" s="108" t="s">
        <v>331</v>
      </c>
      <c r="C7" s="113"/>
      <c r="D7" s="110"/>
      <c r="E7" s="108" t="s">
        <v>332</v>
      </c>
      <c r="F7" s="113"/>
      <c r="G7" s="111"/>
      <c r="H7" s="87"/>
    </row>
    <row r="8" customFormat="false" ht="12.95" hidden="false" customHeight="true" outlineLevel="0" collapsed="false">
      <c r="A8" s="107" t="s">
        <v>38</v>
      </c>
      <c r="B8" s="108" t="s">
        <v>333</v>
      </c>
      <c r="C8" s="113" t="n">
        <v>0</v>
      </c>
      <c r="D8" s="110" t="n">
        <v>5000</v>
      </c>
      <c r="E8" s="108" t="s">
        <v>218</v>
      </c>
      <c r="F8" s="113" t="n">
        <v>135861006</v>
      </c>
      <c r="G8" s="111" t="n">
        <v>136356906</v>
      </c>
      <c r="H8" s="87"/>
    </row>
    <row r="9" customFormat="false" ht="12.95" hidden="false" customHeight="true" outlineLevel="0" collapsed="false">
      <c r="A9" s="107" t="s">
        <v>235</v>
      </c>
      <c r="B9" s="108" t="s">
        <v>334</v>
      </c>
      <c r="C9" s="109" t="n">
        <v>500000</v>
      </c>
      <c r="D9" s="110" t="n">
        <v>500000</v>
      </c>
      <c r="E9" s="108" t="s">
        <v>335</v>
      </c>
      <c r="F9" s="113"/>
      <c r="G9" s="111"/>
      <c r="H9" s="87"/>
    </row>
    <row r="10" customFormat="false" ht="12.75" hidden="false" customHeight="true" outlineLevel="0" collapsed="false">
      <c r="A10" s="107" t="s">
        <v>68</v>
      </c>
      <c r="B10" s="108" t="s">
        <v>336</v>
      </c>
      <c r="C10" s="109"/>
      <c r="D10" s="110"/>
      <c r="E10" s="108" t="s">
        <v>220</v>
      </c>
      <c r="F10" s="113" t="n">
        <v>0</v>
      </c>
      <c r="G10" s="111" t="n">
        <v>1261407</v>
      </c>
      <c r="H10" s="87"/>
    </row>
    <row r="11" customFormat="false" ht="12.95" hidden="false" customHeight="true" outlineLevel="0" collapsed="false">
      <c r="A11" s="107" t="s">
        <v>92</v>
      </c>
      <c r="B11" s="108" t="s">
        <v>337</v>
      </c>
      <c r="C11" s="109"/>
      <c r="D11" s="114"/>
      <c r="E11" s="141"/>
      <c r="F11" s="113"/>
      <c r="G11" s="111"/>
      <c r="H11" s="87"/>
    </row>
    <row r="12" customFormat="false" ht="12.95" hidden="false" customHeight="true" outlineLevel="0" collapsed="false">
      <c r="A12" s="107" t="s">
        <v>252</v>
      </c>
      <c r="B12" s="115"/>
      <c r="C12" s="142"/>
      <c r="D12" s="143"/>
      <c r="E12" s="144"/>
      <c r="F12" s="113"/>
      <c r="G12" s="111"/>
      <c r="H12" s="87"/>
    </row>
    <row r="13" customFormat="false" ht="12.95" hidden="false" customHeight="true" outlineLevel="0" collapsed="false">
      <c r="A13" s="107" t="s">
        <v>114</v>
      </c>
      <c r="B13" s="115"/>
      <c r="C13" s="142"/>
      <c r="D13" s="143"/>
      <c r="E13" s="144"/>
      <c r="F13" s="113"/>
      <c r="G13" s="111"/>
      <c r="H13" s="87"/>
    </row>
    <row r="14" customFormat="false" ht="12.95" hidden="false" customHeight="true" outlineLevel="0" collapsed="false">
      <c r="A14" s="107" t="s">
        <v>261</v>
      </c>
      <c r="B14" s="145"/>
      <c r="C14" s="142"/>
      <c r="D14" s="143"/>
      <c r="E14" s="144"/>
      <c r="F14" s="113"/>
      <c r="G14" s="111"/>
      <c r="H14" s="87"/>
    </row>
    <row r="15" customFormat="false" ht="12.75" hidden="false" customHeight="false" outlineLevel="0" collapsed="false">
      <c r="A15" s="107" t="s">
        <v>263</v>
      </c>
      <c r="B15" s="115"/>
      <c r="C15" s="109"/>
      <c r="D15" s="114"/>
      <c r="E15" s="141"/>
      <c r="F15" s="113"/>
      <c r="G15" s="111"/>
      <c r="H15" s="87"/>
    </row>
    <row r="16" customFormat="false" ht="12.95" hidden="false" customHeight="true" outlineLevel="0" collapsed="false">
      <c r="A16" s="126" t="s">
        <v>265</v>
      </c>
      <c r="B16" s="134"/>
      <c r="C16" s="146"/>
      <c r="D16" s="147"/>
      <c r="E16" s="127"/>
      <c r="F16" s="148"/>
      <c r="G16" s="121"/>
      <c r="H16" s="87"/>
    </row>
    <row r="17" customFormat="false" ht="24.75" hidden="false" customHeight="true" outlineLevel="0" collapsed="false">
      <c r="A17" s="122" t="s">
        <v>285</v>
      </c>
      <c r="B17" s="123" t="s">
        <v>338</v>
      </c>
      <c r="C17" s="135" t="n">
        <f aca="false">+C6+C8+C9+C11+C12+C13+C14+C15+C16</f>
        <v>106500000</v>
      </c>
      <c r="D17" s="124" t="n">
        <f aca="false">+D6+D8+D9+D11+D12+D13+D14+D15+D16</f>
        <v>109337970</v>
      </c>
      <c r="E17" s="123" t="s">
        <v>339</v>
      </c>
      <c r="F17" s="135" t="n">
        <f aca="false">+F6+F8+F10+F11+F12+F13+F14+F15+F16</f>
        <v>136361006</v>
      </c>
      <c r="G17" s="125" t="n">
        <f aca="false">+G6+G7+G8+G10+G11+G12+G13+G14+G15+G16</f>
        <v>305961526</v>
      </c>
      <c r="H17" s="87"/>
    </row>
    <row r="18" customFormat="false" ht="12.95" hidden="false" customHeight="true" outlineLevel="0" collapsed="false">
      <c r="A18" s="101" t="s">
        <v>286</v>
      </c>
      <c r="B18" s="149" t="s">
        <v>340</v>
      </c>
      <c r="C18" s="150" t="n">
        <f aca="false">+C19+C20+C21+C22+C23</f>
        <v>0</v>
      </c>
      <c r="D18" s="151"/>
      <c r="E18" s="108" t="s">
        <v>291</v>
      </c>
      <c r="F18" s="105"/>
      <c r="G18" s="106"/>
      <c r="H18" s="87"/>
    </row>
    <row r="19" customFormat="false" ht="12.95" hidden="false" customHeight="true" outlineLevel="0" collapsed="false">
      <c r="A19" s="107" t="s">
        <v>289</v>
      </c>
      <c r="B19" s="152" t="s">
        <v>341</v>
      </c>
      <c r="C19" s="109"/>
      <c r="D19" s="110"/>
      <c r="E19" s="108" t="s">
        <v>294</v>
      </c>
      <c r="F19" s="109" t="n">
        <v>0</v>
      </c>
      <c r="G19" s="111"/>
      <c r="H19" s="87"/>
    </row>
    <row r="20" customFormat="false" ht="12.95" hidden="false" customHeight="true" outlineLevel="0" collapsed="false">
      <c r="A20" s="101" t="s">
        <v>292</v>
      </c>
      <c r="B20" s="152" t="s">
        <v>342</v>
      </c>
      <c r="C20" s="109"/>
      <c r="D20" s="110"/>
      <c r="E20" s="108" t="s">
        <v>297</v>
      </c>
      <c r="F20" s="109"/>
      <c r="G20" s="111"/>
      <c r="H20" s="87"/>
    </row>
    <row r="21" customFormat="false" ht="12.95" hidden="false" customHeight="true" outlineLevel="0" collapsed="false">
      <c r="A21" s="107" t="s">
        <v>295</v>
      </c>
      <c r="B21" s="152" t="s">
        <v>343</v>
      </c>
      <c r="C21" s="109"/>
      <c r="D21" s="110"/>
      <c r="E21" s="108" t="s">
        <v>300</v>
      </c>
      <c r="F21" s="109"/>
      <c r="G21" s="111"/>
      <c r="H21" s="87"/>
    </row>
    <row r="22" customFormat="false" ht="12.95" hidden="false" customHeight="true" outlineLevel="0" collapsed="false">
      <c r="A22" s="101" t="s">
        <v>298</v>
      </c>
      <c r="B22" s="152" t="s">
        <v>344</v>
      </c>
      <c r="C22" s="109"/>
      <c r="D22" s="129"/>
      <c r="E22" s="127" t="s">
        <v>303</v>
      </c>
      <c r="F22" s="109"/>
      <c r="G22" s="111"/>
      <c r="H22" s="87"/>
    </row>
    <row r="23" customFormat="false" ht="12.95" hidden="false" customHeight="true" outlineLevel="0" collapsed="false">
      <c r="A23" s="107" t="s">
        <v>301</v>
      </c>
      <c r="B23" s="153" t="s">
        <v>345</v>
      </c>
      <c r="C23" s="109"/>
      <c r="D23" s="110"/>
      <c r="E23" s="108" t="s">
        <v>346</v>
      </c>
      <c r="F23" s="109"/>
      <c r="G23" s="111"/>
      <c r="H23" s="87"/>
    </row>
    <row r="24" customFormat="false" ht="12.95" hidden="false" customHeight="true" outlineLevel="0" collapsed="false">
      <c r="A24" s="101" t="s">
        <v>304</v>
      </c>
      <c r="B24" s="154" t="s">
        <v>347</v>
      </c>
      <c r="C24" s="155" t="n">
        <f aca="false">+C25+C26+C27+C28+C29</f>
        <v>0</v>
      </c>
      <c r="D24" s="151"/>
      <c r="E24" s="102" t="s">
        <v>348</v>
      </c>
      <c r="F24" s="109"/>
      <c r="G24" s="111"/>
      <c r="H24" s="87"/>
    </row>
    <row r="25" customFormat="false" ht="12.95" hidden="false" customHeight="true" outlineLevel="0" collapsed="false">
      <c r="A25" s="107" t="s">
        <v>307</v>
      </c>
      <c r="B25" s="153" t="s">
        <v>349</v>
      </c>
      <c r="C25" s="109"/>
      <c r="D25" s="104"/>
      <c r="E25" s="102" t="s">
        <v>350</v>
      </c>
      <c r="F25" s="109"/>
      <c r="G25" s="111"/>
      <c r="H25" s="87"/>
    </row>
    <row r="26" customFormat="false" ht="12.95" hidden="false" customHeight="true" outlineLevel="0" collapsed="false">
      <c r="A26" s="101" t="s">
        <v>310</v>
      </c>
      <c r="B26" s="153" t="s">
        <v>351</v>
      </c>
      <c r="C26" s="109"/>
      <c r="D26" s="104"/>
      <c r="E26" s="156"/>
      <c r="F26" s="109"/>
      <c r="G26" s="111"/>
      <c r="H26" s="87"/>
    </row>
    <row r="27" customFormat="false" ht="12.95" hidden="false" customHeight="true" outlineLevel="0" collapsed="false">
      <c r="A27" s="107" t="s">
        <v>312</v>
      </c>
      <c r="B27" s="152" t="s">
        <v>352</v>
      </c>
      <c r="C27" s="109"/>
      <c r="D27" s="104"/>
      <c r="E27" s="156"/>
      <c r="F27" s="109"/>
      <c r="G27" s="111"/>
      <c r="H27" s="87"/>
    </row>
    <row r="28" customFormat="false" ht="12.95" hidden="false" customHeight="true" outlineLevel="0" collapsed="false">
      <c r="A28" s="101" t="s">
        <v>314</v>
      </c>
      <c r="B28" s="157" t="s">
        <v>353</v>
      </c>
      <c r="C28" s="109"/>
      <c r="D28" s="110"/>
      <c r="E28" s="115"/>
      <c r="F28" s="109"/>
      <c r="G28" s="111"/>
      <c r="H28" s="87"/>
    </row>
    <row r="29" customFormat="false" ht="12.95" hidden="false" customHeight="true" outlineLevel="0" collapsed="false">
      <c r="A29" s="107" t="s">
        <v>316</v>
      </c>
      <c r="B29" s="158" t="s">
        <v>354</v>
      </c>
      <c r="C29" s="109"/>
      <c r="D29" s="104"/>
      <c r="E29" s="156"/>
      <c r="F29" s="120"/>
      <c r="G29" s="121"/>
      <c r="H29" s="87"/>
    </row>
    <row r="30" customFormat="false" ht="21.75" hidden="false" customHeight="true" outlineLevel="0" collapsed="false">
      <c r="A30" s="122" t="s">
        <v>319</v>
      </c>
      <c r="B30" s="123" t="s">
        <v>355</v>
      </c>
      <c r="C30" s="135" t="n">
        <f aca="false">+C18+C24</f>
        <v>0</v>
      </c>
      <c r="D30" s="135" t="n">
        <f aca="false">+D18+D24</f>
        <v>0</v>
      </c>
      <c r="E30" s="123" t="s">
        <v>356</v>
      </c>
      <c r="F30" s="135" t="n">
        <f aca="false">SUM(F18:F29)</f>
        <v>0</v>
      </c>
      <c r="G30" s="159" t="n">
        <f aca="false">SUM(G18:G29)</f>
        <v>0</v>
      </c>
      <c r="H30" s="87"/>
    </row>
    <row r="31" customFormat="false" ht="13.5" hidden="false" customHeight="false" outlineLevel="0" collapsed="false">
      <c r="A31" s="122" t="s">
        <v>322</v>
      </c>
      <c r="B31" s="136" t="s">
        <v>357</v>
      </c>
      <c r="C31" s="124" t="n">
        <f aca="false">+C17+C30</f>
        <v>106500000</v>
      </c>
      <c r="D31" s="124" t="n">
        <f aca="false">+D17+D30</f>
        <v>109337970</v>
      </c>
      <c r="E31" s="136" t="s">
        <v>358</v>
      </c>
      <c r="F31" s="124" t="n">
        <f aca="false">+F17+F30</f>
        <v>136361006</v>
      </c>
      <c r="G31" s="125" t="n">
        <f aca="false">+G17+G30</f>
        <v>305961526</v>
      </c>
      <c r="H31" s="87"/>
    </row>
    <row r="32" customFormat="false" ht="13.5" hidden="false" customHeight="false" outlineLevel="0" collapsed="false">
      <c r="A32" s="122" t="s">
        <v>325</v>
      </c>
      <c r="B32" s="136" t="s">
        <v>323</v>
      </c>
      <c r="C32" s="124"/>
      <c r="D32" s="138"/>
      <c r="E32" s="136" t="s">
        <v>324</v>
      </c>
      <c r="F32" s="124"/>
      <c r="G32" s="125"/>
      <c r="H32" s="87"/>
    </row>
    <row r="33" customFormat="false" ht="13.5" hidden="false" customHeight="false" outlineLevel="0" collapsed="false">
      <c r="A33" s="122" t="s">
        <v>359</v>
      </c>
      <c r="B33" s="136" t="s">
        <v>326</v>
      </c>
      <c r="C33" s="124"/>
      <c r="D33" s="138"/>
      <c r="E33" s="136" t="s">
        <v>327</v>
      </c>
      <c r="F33" s="124"/>
      <c r="G33" s="125"/>
      <c r="H33" s="87"/>
    </row>
  </sheetData>
  <mergeCells count="8">
    <mergeCell ref="A1:G1"/>
    <mergeCell ref="H1:H33"/>
    <mergeCell ref="A2:G2"/>
    <mergeCell ref="A3:A4"/>
    <mergeCell ref="B3:D3"/>
    <mergeCell ref="E3:G3"/>
    <mergeCell ref="C5:D5"/>
    <mergeCell ref="F5:G5"/>
  </mergeCells>
  <printOptions headings="false" gridLines="false" gridLinesSet="true" horizontalCentered="true" verticalCentered="false"/>
  <pageMargins left="0.7875" right="0.7875" top="0.490277777777778" bottom="0.790277777777778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1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4" activeCellId="0" sqref="I4"/>
    </sheetView>
  </sheetViews>
  <sheetFormatPr defaultRowHeight="15"/>
  <cols>
    <col collapsed="false" hidden="false" max="1" min="1" style="1" width="5.66477272727273"/>
    <col collapsed="false" hidden="false" max="2" min="2" style="1" width="35.6704545454545"/>
    <col collapsed="false" hidden="false" max="6" min="3" style="1" width="14"/>
    <col collapsed="false" hidden="false" max="1025" min="7" style="1" width="9.32954545454546"/>
  </cols>
  <sheetData>
    <row r="1" customFormat="false" ht="33" hidden="false" customHeight="true" outlineLevel="0" collapsed="false">
      <c r="A1" s="160" t="s">
        <v>360</v>
      </c>
      <c r="B1" s="160"/>
      <c r="C1" s="160"/>
      <c r="D1" s="160"/>
      <c r="E1" s="160"/>
      <c r="F1" s="16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20.25" hidden="false" customHeight="true" outlineLevel="0" collapsed="false">
      <c r="A2" s="161" t="s">
        <v>361</v>
      </c>
      <c r="B2" s="161"/>
      <c r="C2" s="161"/>
      <c r="D2" s="161"/>
      <c r="E2" s="161"/>
      <c r="F2" s="161"/>
      <c r="G2" s="162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63" hidden="false" customHeight="true" outlineLevel="0" collapsed="false">
      <c r="A3" s="163" t="s">
        <v>362</v>
      </c>
      <c r="B3" s="164" t="s">
        <v>363</v>
      </c>
      <c r="C3" s="165" t="s">
        <v>364</v>
      </c>
      <c r="D3" s="165"/>
      <c r="E3" s="165"/>
      <c r="F3" s="166" t="s">
        <v>365</v>
      </c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5.75" hidden="false" customHeight="false" outlineLevel="0" collapsed="false">
      <c r="A4" s="163"/>
      <c r="B4" s="164"/>
      <c r="C4" s="167" t="s">
        <v>366</v>
      </c>
      <c r="D4" s="167" t="s">
        <v>367</v>
      </c>
      <c r="E4" s="167" t="s">
        <v>368</v>
      </c>
      <c r="F4" s="166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5.75" hidden="false" customHeight="false" outlineLevel="0" collapsed="false">
      <c r="A5" s="168" t="s">
        <v>7</v>
      </c>
      <c r="B5" s="169" t="s">
        <v>8</v>
      </c>
      <c r="C5" s="169" t="s">
        <v>9</v>
      </c>
      <c r="D5" s="169" t="s">
        <v>274</v>
      </c>
      <c r="E5" s="169" t="s">
        <v>275</v>
      </c>
      <c r="F5" s="170" t="s">
        <v>369</v>
      </c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5" hidden="false" customHeight="false" outlineLevel="0" collapsed="false">
      <c r="A6" s="171" t="s">
        <v>10</v>
      </c>
      <c r="B6" s="172"/>
      <c r="C6" s="173"/>
      <c r="D6" s="173"/>
      <c r="E6" s="173"/>
      <c r="F6" s="174" t="n">
        <f aca="false">SUM(C6:E6)</f>
        <v>0</v>
      </c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5" hidden="false" customHeight="false" outlineLevel="0" collapsed="false">
      <c r="A7" s="175" t="s">
        <v>24</v>
      </c>
      <c r="B7" s="176"/>
      <c r="C7" s="177" t="s">
        <v>267</v>
      </c>
      <c r="D7" s="177"/>
      <c r="E7" s="177"/>
      <c r="F7" s="178" t="n">
        <f aca="false">SUM(C7:E7)</f>
        <v>0</v>
      </c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5" hidden="false" customHeight="false" outlineLevel="0" collapsed="false">
      <c r="A8" s="175" t="s">
        <v>38</v>
      </c>
      <c r="B8" s="176"/>
      <c r="C8" s="177"/>
      <c r="D8" s="177"/>
      <c r="E8" s="177"/>
      <c r="F8" s="178" t="n">
        <f aca="false">SUM(C8:E8)</f>
        <v>0</v>
      </c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5" hidden="false" customHeight="false" outlineLevel="0" collapsed="false">
      <c r="A9" s="175" t="s">
        <v>235</v>
      </c>
      <c r="B9" s="176"/>
      <c r="C9" s="177"/>
      <c r="D9" s="177"/>
      <c r="E9" s="177"/>
      <c r="F9" s="178" t="n">
        <f aca="false">SUM(C9:E9)</f>
        <v>0</v>
      </c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5.75" hidden="false" customHeight="false" outlineLevel="0" collapsed="false">
      <c r="A10" s="179" t="s">
        <v>68</v>
      </c>
      <c r="B10" s="180"/>
      <c r="C10" s="181"/>
      <c r="D10" s="181"/>
      <c r="E10" s="181"/>
      <c r="F10" s="178" t="n">
        <f aca="false">SUM(C10:E10)</f>
        <v>0</v>
      </c>
      <c r="G10" s="0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s="186" customFormat="true" ht="15" hidden="false" customHeight="false" outlineLevel="0" collapsed="false">
      <c r="A11" s="182" t="s">
        <v>92</v>
      </c>
      <c r="B11" s="183" t="s">
        <v>370</v>
      </c>
      <c r="C11" s="184" t="n">
        <f aca="false">SUM(C6:C10)</f>
        <v>0</v>
      </c>
      <c r="D11" s="184" t="n">
        <f aca="false">SUM(D6:D10)</f>
        <v>0</v>
      </c>
      <c r="E11" s="184" t="n">
        <f aca="false">SUM(E6:E10)</f>
        <v>0</v>
      </c>
      <c r="F11" s="185" t="n">
        <f aca="false">SUM(F6:F10)</f>
        <v>0</v>
      </c>
    </row>
  </sheetData>
  <mergeCells count="7">
    <mergeCell ref="A1:F1"/>
    <mergeCell ref="A2:F2"/>
    <mergeCell ref="A3:A4"/>
    <mergeCell ref="B3:B4"/>
    <mergeCell ref="C3:E3"/>
    <mergeCell ref="F3:F4"/>
    <mergeCell ref="C7:E9"/>
  </mergeCells>
  <printOptions headings="false" gridLines="false" gridLinesSet="true" horizontalCentered="true" verticalCentered="false"/>
  <pageMargins left="0.7875" right="0.7875" top="1.37777777777778" bottom="0.984027777777778" header="0.787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&amp;R&amp;11 3. melléklet a ....../2017. (.........) önkormányzati rendelethez</oddHeader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A1:D12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120" zoomScaleNormal="120" zoomScalePageLayoutView="100" workbookViewId="0">
      <selection pane="topLeft" activeCell="F4" activeCellId="0" sqref="F4"/>
    </sheetView>
  </sheetViews>
  <sheetFormatPr defaultRowHeight="15"/>
  <cols>
    <col collapsed="false" hidden="false" max="1" min="1" style="1" width="5.66477272727273"/>
    <col collapsed="false" hidden="false" max="2" min="2" style="1" width="68.6590909090909"/>
    <col collapsed="false" hidden="false" max="4" min="3" style="1" width="15.8238636363636"/>
    <col collapsed="false" hidden="false" max="1025" min="5" style="1" width="9.32954545454546"/>
  </cols>
  <sheetData>
    <row r="1" customFormat="false" ht="33" hidden="false" customHeight="true" outlineLevel="0" collapsed="false">
      <c r="A1" s="160" t="s">
        <v>371</v>
      </c>
      <c r="B1" s="160"/>
      <c r="C1" s="160"/>
      <c r="D1" s="160"/>
    </row>
    <row r="2" customFormat="false" ht="15.95" hidden="false" customHeight="true" outlineLevel="0" collapsed="false">
      <c r="A2" s="161" t="s">
        <v>2</v>
      </c>
      <c r="B2" s="161"/>
      <c r="C2" s="161"/>
      <c r="D2" s="161"/>
    </row>
    <row r="3" customFormat="false" ht="26.25" hidden="false" customHeight="true" outlineLevel="0" collapsed="false">
      <c r="A3" s="187" t="s">
        <v>362</v>
      </c>
      <c r="B3" s="188" t="s">
        <v>372</v>
      </c>
      <c r="C3" s="189" t="s">
        <v>5</v>
      </c>
      <c r="D3" s="190" t="s">
        <v>6</v>
      </c>
    </row>
    <row r="4" customFormat="false" ht="15.75" hidden="false" customHeight="false" outlineLevel="0" collapsed="false">
      <c r="A4" s="191" t="s">
        <v>7</v>
      </c>
      <c r="B4" s="192" t="s">
        <v>8</v>
      </c>
      <c r="C4" s="193" t="s">
        <v>9</v>
      </c>
      <c r="D4" s="193"/>
    </row>
    <row r="5" customFormat="false" ht="15" hidden="false" customHeight="false" outlineLevel="0" collapsed="false">
      <c r="A5" s="194" t="s">
        <v>10</v>
      </c>
      <c r="B5" s="195" t="s">
        <v>373</v>
      </c>
      <c r="C5" s="196" t="n">
        <v>14500000</v>
      </c>
      <c r="D5" s="197" t="n">
        <v>18479109</v>
      </c>
    </row>
    <row r="6" customFormat="false" ht="24.75" hidden="false" customHeight="false" outlineLevel="0" collapsed="false">
      <c r="A6" s="198" t="s">
        <v>24</v>
      </c>
      <c r="B6" s="199" t="s">
        <v>374</v>
      </c>
      <c r="C6" s="200"/>
      <c r="D6" s="201"/>
    </row>
    <row r="7" customFormat="false" ht="15" hidden="false" customHeight="false" outlineLevel="0" collapsed="false">
      <c r="A7" s="198" t="s">
        <v>38</v>
      </c>
      <c r="B7" s="202" t="s">
        <v>375</v>
      </c>
      <c r="C7" s="200"/>
      <c r="D7" s="201"/>
    </row>
    <row r="8" customFormat="false" ht="24.75" hidden="false" customHeight="false" outlineLevel="0" collapsed="false">
      <c r="A8" s="198" t="s">
        <v>235</v>
      </c>
      <c r="B8" s="202" t="s">
        <v>376</v>
      </c>
      <c r="C8" s="200" t="n">
        <v>0</v>
      </c>
      <c r="D8" s="201" t="n">
        <v>5000</v>
      </c>
    </row>
    <row r="9" customFormat="false" ht="15" hidden="false" customHeight="false" outlineLevel="0" collapsed="false">
      <c r="A9" s="203" t="s">
        <v>68</v>
      </c>
      <c r="B9" s="202" t="s">
        <v>377</v>
      </c>
      <c r="C9" s="204" t="n">
        <v>370000</v>
      </c>
      <c r="D9" s="201" t="n">
        <v>3343092</v>
      </c>
    </row>
    <row r="10" customFormat="false" ht="15.75" hidden="false" customHeight="false" outlineLevel="0" collapsed="false">
      <c r="A10" s="198" t="s">
        <v>92</v>
      </c>
      <c r="B10" s="205" t="s">
        <v>378</v>
      </c>
      <c r="C10" s="200"/>
      <c r="D10" s="206"/>
    </row>
    <row r="11" customFormat="false" ht="15.75" hidden="false" customHeight="false" outlineLevel="0" collapsed="false">
      <c r="A11" s="207" t="s">
        <v>379</v>
      </c>
      <c r="B11" s="207"/>
      <c r="C11" s="208" t="n">
        <f aca="false">SUM(C5:C10)</f>
        <v>14870000</v>
      </c>
      <c r="D11" s="209" t="n">
        <f aca="false">SUM(D5:D10)</f>
        <v>21827201</v>
      </c>
    </row>
    <row r="12" customFormat="false" ht="23.25" hidden="false" customHeight="true" outlineLevel="0" collapsed="false">
      <c r="A12" s="210" t="s">
        <v>380</v>
      </c>
      <c r="B12" s="210"/>
      <c r="C12" s="210"/>
      <c r="D12" s="210"/>
    </row>
  </sheetData>
  <mergeCells count="5">
    <mergeCell ref="A1:D1"/>
    <mergeCell ref="A2:D2"/>
    <mergeCell ref="C4:D4"/>
    <mergeCell ref="A11:B11"/>
    <mergeCell ref="A12:D12"/>
  </mergeCells>
  <printOptions headings="false" gridLines="false" gridLinesSet="true" horizontalCentered="true" verticalCentered="false"/>
  <pageMargins left="0.7875" right="0.7875" top="1.37777777777778" bottom="0.984027777777778" header="0.787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&amp;R&amp;11 4. melléklet a ........./2017. (...........) önkormányzati rendelethez</oddHeader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false"/>
  </sheetPr>
  <dimension ref="1:8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2" activeCellId="0" sqref="E2"/>
    </sheetView>
  </sheetViews>
  <sheetFormatPr defaultRowHeight="15"/>
  <cols>
    <col collapsed="false" hidden="false" max="1" min="1" style="1" width="5.66477272727273"/>
    <col collapsed="false" hidden="false" max="2" min="2" style="1" width="66.8295454545455"/>
    <col collapsed="false" hidden="false" max="3" min="3" style="1" width="27"/>
    <col collapsed="false" hidden="false" max="1025" min="4" style="1" width="9.32954545454546"/>
  </cols>
  <sheetData>
    <row r="1" customFormat="false" ht="33" hidden="false" customHeight="true" outlineLevel="0" collapsed="false">
      <c r="A1" s="160" t="s">
        <v>381</v>
      </c>
      <c r="B1" s="160"/>
      <c r="C1" s="16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5.95" hidden="false" customHeight="true" outlineLevel="0" collapsed="false">
      <c r="A2" s="211"/>
      <c r="B2" s="211"/>
      <c r="C2" s="212" t="s">
        <v>2</v>
      </c>
      <c r="D2" s="162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26.25" hidden="false" customHeight="true" outlineLevel="0" collapsed="false">
      <c r="A3" s="213" t="s">
        <v>362</v>
      </c>
      <c r="B3" s="214" t="s">
        <v>382</v>
      </c>
      <c r="C3" s="215" t="s">
        <v>383</v>
      </c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5.75" hidden="false" customHeight="false" outlineLevel="0" collapsed="false">
      <c r="A4" s="216" t="s">
        <v>7</v>
      </c>
      <c r="B4" s="217" t="s">
        <v>8</v>
      </c>
      <c r="C4" s="218" t="s">
        <v>9</v>
      </c>
      <c r="D4" s="0"/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5" hidden="false" customHeight="false" outlineLevel="0" collapsed="false">
      <c r="A5" s="194" t="s">
        <v>10</v>
      </c>
      <c r="B5" s="219"/>
      <c r="C5" s="220"/>
      <c r="D5" s="0"/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5" hidden="false" customHeight="false" outlineLevel="0" collapsed="false">
      <c r="A6" s="198" t="s">
        <v>24</v>
      </c>
      <c r="B6" s="221"/>
      <c r="C6" s="222"/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5.75" hidden="false" customHeight="false" outlineLevel="0" collapsed="false">
      <c r="A7" s="203" t="s">
        <v>38</v>
      </c>
      <c r="B7" s="223"/>
      <c r="C7" s="224"/>
      <c r="D7" s="0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s="186" customFormat="true" ht="17.25" hidden="false" customHeight="true" outlineLevel="0" collapsed="false">
      <c r="A8" s="191" t="s">
        <v>235</v>
      </c>
      <c r="B8" s="225" t="s">
        <v>384</v>
      </c>
      <c r="C8" s="226" t="n">
        <f aca="false">SUM(C5:C7)</f>
        <v>0</v>
      </c>
    </row>
  </sheetData>
  <mergeCells count="1">
    <mergeCell ref="A1:C1"/>
  </mergeCells>
  <printOptions headings="false" gridLines="false" gridLinesSet="true" horizontalCentered="true" verticalCentered="false"/>
  <pageMargins left="0.7875" right="0.7875" top="1.37777777777778" bottom="0.984027777777778" header="0.787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&amp;R&amp;11 5. melléklet a ........./2017. (........) önkormányzati rendelethez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LibreOffice/4.4.2.2$Windows_x86 LibreOffice_project/c4c7d32d0d49397cad38d62472b0bc8acff48dd6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1999-10-30T10:30:45Z</dcterms:created>
  <dc:creator>Makranczi László</dc:creator>
  <dc:language>hu-HU</dc:language>
  <cp:lastModifiedBy>admin</cp:lastModifiedBy>
  <cp:lastPrinted>2017-05-26T08:53:50Z</cp:lastPrinted>
  <dcterms:modified xsi:type="dcterms:W3CDTF">2017-05-26T08:55:41Z</dcterms:modified>
  <cp:revision>0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