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marc-ad\felhasznalok$\steinergy\Asztal\"/>
    </mc:Choice>
  </mc:AlternateContent>
  <xr:revisionPtr revIDLastSave="0" documentId="13_ncr:1_{7F460183-B1EB-4C3B-B943-94D717A2F74F}" xr6:coauthVersionLast="43" xr6:coauthVersionMax="43" xr10:uidLastSave="{00000000-0000-0000-0000-000000000000}"/>
  <bookViews>
    <workbookView xWindow="-120" yWindow="-120" windowWidth="19440" windowHeight="14040" activeTab="1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>
    <definedName name="_xlnm.Print_Titles" localSheetId="0">'1.melléklet'!$1:$2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6" l="1"/>
  <c r="O26" i="6"/>
  <c r="N25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M22" i="6"/>
  <c r="M20" i="6"/>
  <c r="M26" i="6" s="1"/>
  <c r="L20" i="6"/>
  <c r="L26" i="6" s="1"/>
  <c r="K20" i="6"/>
  <c r="K26" i="6" s="1"/>
  <c r="J20" i="6"/>
  <c r="J26" i="6" s="1"/>
  <c r="I20" i="6"/>
  <c r="I26" i="6" s="1"/>
  <c r="H20" i="6"/>
  <c r="H26" i="6" s="1"/>
  <c r="G20" i="6"/>
  <c r="G26" i="6" s="1"/>
  <c r="F20" i="6"/>
  <c r="F26" i="6" s="1"/>
  <c r="E20" i="6"/>
  <c r="E26" i="6" s="1"/>
  <c r="D20" i="6"/>
  <c r="D26" i="6" s="1"/>
  <c r="C20" i="6"/>
  <c r="C26" i="6" s="1"/>
  <c r="B20" i="6"/>
  <c r="B26" i="6" s="1"/>
  <c r="O18" i="6"/>
  <c r="M17" i="6"/>
  <c r="L17" i="6"/>
  <c r="K17" i="6"/>
  <c r="J17" i="6"/>
  <c r="I17" i="6"/>
  <c r="H17" i="6"/>
  <c r="G17" i="6"/>
  <c r="F17" i="6"/>
  <c r="E17" i="6"/>
  <c r="D17" i="6"/>
  <c r="C17" i="6"/>
  <c r="B17" i="6"/>
  <c r="N17" i="6" s="1"/>
  <c r="M15" i="6"/>
  <c r="L15" i="6"/>
  <c r="K15" i="6"/>
  <c r="J15" i="6"/>
  <c r="I15" i="6"/>
  <c r="H15" i="6"/>
  <c r="G15" i="6"/>
  <c r="F15" i="6"/>
  <c r="E15" i="6"/>
  <c r="D15" i="6"/>
  <c r="C15" i="6"/>
  <c r="B15" i="6"/>
  <c r="N15" i="6" s="1"/>
  <c r="M14" i="6"/>
  <c r="L14" i="6"/>
  <c r="K14" i="6"/>
  <c r="J14" i="6"/>
  <c r="I14" i="6"/>
  <c r="H14" i="6"/>
  <c r="G14" i="6"/>
  <c r="F14" i="6"/>
  <c r="E14" i="6"/>
  <c r="D14" i="6"/>
  <c r="C14" i="6"/>
  <c r="B14" i="6"/>
  <c r="N14" i="6" s="1"/>
  <c r="M13" i="6"/>
  <c r="L13" i="6"/>
  <c r="K13" i="6"/>
  <c r="J13" i="6"/>
  <c r="I13" i="6"/>
  <c r="H13" i="6"/>
  <c r="G13" i="6"/>
  <c r="F13" i="6"/>
  <c r="E13" i="6"/>
  <c r="D13" i="6"/>
  <c r="C13" i="6"/>
  <c r="B13" i="6"/>
  <c r="N13" i="6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L18" i="6" s="1"/>
  <c r="K10" i="6"/>
  <c r="K18" i="6" s="1"/>
  <c r="J10" i="6"/>
  <c r="J18" i="6" s="1"/>
  <c r="I10" i="6"/>
  <c r="H10" i="6"/>
  <c r="H18" i="6" s="1"/>
  <c r="G10" i="6"/>
  <c r="G18" i="6" s="1"/>
  <c r="F10" i="6"/>
  <c r="F18" i="6" s="1"/>
  <c r="E10" i="6"/>
  <c r="D10" i="6"/>
  <c r="D18" i="6" s="1"/>
  <c r="C10" i="6"/>
  <c r="C18" i="6" s="1"/>
  <c r="B10" i="6"/>
  <c r="B18" i="6" s="1"/>
  <c r="N23" i="6" l="1"/>
  <c r="N26" i="6" s="1"/>
  <c r="N12" i="6"/>
  <c r="N11" i="6"/>
  <c r="E18" i="6"/>
  <c r="I18" i="6"/>
  <c r="M18" i="6"/>
  <c r="N10" i="6"/>
  <c r="N18" i="6" l="1"/>
  <c r="F6" i="5"/>
  <c r="F10" i="5" s="1"/>
  <c r="E6" i="5"/>
  <c r="D6" i="5" l="1"/>
  <c r="D10" i="5" s="1"/>
  <c r="E10" i="5"/>
  <c r="D30" i="4"/>
  <c r="D23" i="4"/>
  <c r="D15" i="4"/>
  <c r="D12" i="4"/>
  <c r="D7" i="4"/>
  <c r="D24" i="4" l="1"/>
  <c r="D33" i="4" s="1"/>
  <c r="D29" i="3"/>
  <c r="D22" i="3"/>
  <c r="D13" i="3"/>
  <c r="D6" i="3"/>
  <c r="D23" i="3" s="1"/>
  <c r="D32" i="3" s="1"/>
  <c r="E69" i="2" l="1"/>
  <c r="E63" i="2"/>
  <c r="E57" i="2"/>
  <c r="E48" i="2"/>
  <c r="E45" i="2"/>
  <c r="E51" i="2" s="1"/>
  <c r="E33" i="2"/>
  <c r="E35" i="2" s="1"/>
  <c r="E24" i="2"/>
  <c r="E21" i="2"/>
  <c r="E9" i="2"/>
  <c r="E15" i="2" s="1"/>
  <c r="E70" i="2" l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<sst xmlns="http://schemas.openxmlformats.org/spreadsheetml/2006/main" count="668" uniqueCount="569">
  <si>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</si>
  <si>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</si>
  <si>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</si>
  <si>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</si>
  <si>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</si>
  <si>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</si>
  <si>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</si>
  <si>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</si>
  <si>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</si>
  <si>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</si>
  <si>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</si>
  <si>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</si>
  <si>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</si>
  <si>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</si>
  <si>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</si>
  <si>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</si>
  <si>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</si>
  <si>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</si>
  <si>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</si>
  <si>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</si>
  <si>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</si>
  <si>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</si>
  <si>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</si>
  <si>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</si>
  <si>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</si>
  <si>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</si>
  <si>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</si>
  <si>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</si>
  <si>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</si>
  <si>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</si>
  <si>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</si>
  <si>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</si>
  <si>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</si>
  <si>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</si>
  <si>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</si>
  <si>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</si>
  <si>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</si>
  <si>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</si>
  <si>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</si>
  <si>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</si>
  <si>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</si>
  <si>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</si>
  <si>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</si>
  <si>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</si>
  <si>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</si>
  <si>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</si>
  <si>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</si>
  <si>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</si>
  <si>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</si>
  <si>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</si>
  <si>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</si>
  <si>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</si>
  <si>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</si>
  <si>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</si>
  <si>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</si>
  <si>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</si>
  <si>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</si>
  <si>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</si>
  <si>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</si>
  <si>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</si>
  <si>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</si>
  <si>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</si>
  <si>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</si>
  <si>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</si>
  <si>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</si>
  <si>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</si>
  <si>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</si>
  <si>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</si>
  <si>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</si>
  <si>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</si>
  <si>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</si>
  <si>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</si>
  <si>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</si>
  <si>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</si>
  <si>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</si>
  <si>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</si>
  <si>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</si>
  <si>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</si>
  <si>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</si>
  <si>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</si>
  <si>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</si>
  <si>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</si>
  <si>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</si>
  <si>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</si>
  <si>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</si>
  <si>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</si>
  <si>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</si>
  <si>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</si>
  <si>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</si>
  <si>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</si>
  <si>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</si>
  <si>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</si>
  <si>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</si>
  <si>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</si>
  <si>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</si>
  <si>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</si>
  <si>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</si>
  <si>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</si>
  <si>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</si>
  <si>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</si>
  <si>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</si>
  <si>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</si>
  <si>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</si>
  <si>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</si>
  <si>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</si>
  <si>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</si>
  <si>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</si>
  <si>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</si>
  <si>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</si>
  <si>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</si>
  <si>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</si>
  <si>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</si>
  <si>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</si>
  <si>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</si>
  <si>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</si>
  <si>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</si>
  <si>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</si>
  <si>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</si>
  <si>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</si>
  <si>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</si>
  <si>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</si>
  <si>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</si>
  <si>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</si>
  <si>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</si>
  <si>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</si>
  <si>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</si>
  <si>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</si>
  <si>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</si>
  <si>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</si>
  <si>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</si>
  <si>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</si>
  <si>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</si>
  <si>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</si>
  <si>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</si>
  <si>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</si>
  <si>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</si>
  <si>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</si>
  <si>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</si>
  <si>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</si>
  <si>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</si>
  <si>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</si>
  <si>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</si>
  <si>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</si>
  <si>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</si>
  <si>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</si>
  <si>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</si>
  <si>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</si>
  <si>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</si>
  <si>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</si>
  <si>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</si>
  <si>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</si>
  <si>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</si>
  <si>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</si>
  <si>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</si>
  <si>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</si>
  <si>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</si>
  <si>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</si>
  <si>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</si>
  <si>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</si>
  <si>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</si>
  <si>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</si>
  <si>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</si>
  <si>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</si>
  <si>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</si>
  <si>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</si>
  <si>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</si>
  <si>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</si>
  <si>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</si>
  <si>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</si>
  <si>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</si>
  <si>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</si>
  <si>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</si>
  <si>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</si>
  <si>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</si>
  <si>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</si>
  <si>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</si>
  <si>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</si>
  <si>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</si>
  <si>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</si>
  <si>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</si>
  <si>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</si>
  <si>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</si>
  <si>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</si>
  <si>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</si>
  <si>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</si>
  <si>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</si>
  <si>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</si>
  <si>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</si>
  <si>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</si>
  <si>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</si>
  <si>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</si>
  <si>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</si>
  <si>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</si>
  <si>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</si>
  <si>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</si>
  <si>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</si>
  <si>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</si>
  <si>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</si>
  <si>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</si>
  <si>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</si>
  <si>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</si>
  <si>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</si>
  <si>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</si>
  <si>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</si>
  <si>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</si>
  <si>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</si>
  <si>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</si>
  <si>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</si>
  <si>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</si>
  <si>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</si>
  <si>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</si>
  <si>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</si>
  <si>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</si>
  <si>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</si>
  <si>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</si>
  <si>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</si>
  <si>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</si>
  <si>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</si>
  <si>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</si>
  <si>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</si>
  <si>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</si>
  <si>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</si>
  <si>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</si>
  <si>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</si>
  <si>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</si>
  <si>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</si>
  <si>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</si>
  <si>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</si>
  <si>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</si>
  <si>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</si>
  <si>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</si>
  <si>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</si>
  <si>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</si>
  <si>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</si>
  <si>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</si>
  <si>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</si>
  <si>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</si>
  <si>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</si>
  <si>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</si>
  <si>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</si>
  <si>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</si>
  <si>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</si>
  <si>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</si>
  <si>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</si>
  <si>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</si>
  <si>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</si>
  <si>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</si>
  <si>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</si>
  <si>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</si>
  <si>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</si>
  <si>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</si>
  <si>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</si>
  <si>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</si>
  <si>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</si>
  <si>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</si>
  <si>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</si>
  <si>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</si>
  <si>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</si>
  <si>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</si>
  <si>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</si>
  <si>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</si>
  <si>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</si>
  <si>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</si>
  <si>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</si>
  <si>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</si>
  <si>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</si>
  <si>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</si>
  <si>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</si>
  <si>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</si>
  <si>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</si>
  <si>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</si>
  <si>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</si>
  <si>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</si>
  <si>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</si>
  <si>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</si>
  <si>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</si>
  <si>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</si>
  <si>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</si>
  <si>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</si>
  <si>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</si>
  <si>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</si>
  <si>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</si>
  <si>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</si>
  <si>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</si>
  <si>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</si>
  <si>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</si>
  <si>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</si>
  <si>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</si>
  <si>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</si>
  <si>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</si>
  <si>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</si>
  <si>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</si>
  <si>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</si>
  <si>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</si>
  <si>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</si>
  <si>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</si>
  <si>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</si>
  <si>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</si>
  <si>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</si>
  <si>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</si>
  <si>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</si>
  <si>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</si>
  <si>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</si>
  <si>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</si>
  <si>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</si>
  <si>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</si>
  <si>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</si>
  <si>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</si>
  <si>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</si>
  <si>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</si>
  <si>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</si>
  <si>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</si>
  <si>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</si>
  <si>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</si>
  <si>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</si>
  <si>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</si>
  <si>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</si>
  <si>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</si>
  <si>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</si>
  <si>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</si>
  <si>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</si>
  <si>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</si>
  <si>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</si>
  <si>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</si>
  <si>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</si>
  <si>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</si>
  <si>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</si>
  <si>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</si>
  <si>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</si>
  <si>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</si>
  <si>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</si>
  <si>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</si>
  <si>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</si>
  <si>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</si>
  <si>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</si>
  <si>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</si>
  <si>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</si>
  <si>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</si>
  <si>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</si>
  <si>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</si>
  <si>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</si>
  <si>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</si>
  <si>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</si>
  <si>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</si>
  <si>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</si>
  <si>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</si>
  <si>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</si>
  <si>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</si>
  <si>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</si>
  <si>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</si>
  <si>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</si>
  <si>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</si>
  <si>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</si>
  <si>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</si>
  <si>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</si>
  <si>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</si>
  <si>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</si>
  <si>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</si>
  <si>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</si>
  <si>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</si>
  <si>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</si>
  <si>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</si>
  <si>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</si>
  <si>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</si>
  <si>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</si>
  <si>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</si>
  <si>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</si>
  <si>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</si>
  <si>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</si>
  <si>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</si>
  <si>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</si>
  <si>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</si>
  <si>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</si>
  <si>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</si>
  <si>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</si>
  <si>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</si>
  <si>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</si>
  <si>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</si>
  <si>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</si>
  <si>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</si>
  <si>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</si>
  <si>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</si>
  <si>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</si>
  <si>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</si>
  <si>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</si>
  <si>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</si>
  <si>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</si>
  <si>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</si>
  <si>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</si>
  <si>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</si>
  <si>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</si>
  <si>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</si>
  <si>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</si>
  <si>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</si>
  <si>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</si>
  <si>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</si>
  <si>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</si>
  <si>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</si>
  <si>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</si>
  <si>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</si>
  <si>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</si>
  <si>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</si>
  <si>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</si>
  <si>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</si>
  <si>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</si>
  <si>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</si>
  <si>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</si>
  <si>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</si>
  <si>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</si>
  <si>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</si>
  <si>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</si>
  <si>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</si>
  <si>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</si>
  <si>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</si>
  <si>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</si>
  <si>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</si>
  <si>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</si>
  <si>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</si>
  <si>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</si>
  <si>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</si>
  <si>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</si>
  <si>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</si>
  <si>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</si>
  <si>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</si>
  <si>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</si>
  <si>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</si>
  <si>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</si>
  <si>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</si>
  <si>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</si>
  <si>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</si>
  <si>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</si>
  <si>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</si>
  <si>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</si>
  <si>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</si>
  <si>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</si>
  <si>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</si>
  <si>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</si>
  <si>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</si>
  <si>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</si>
  <si>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</si>
  <si>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</si>
  <si>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</si>
  <si>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</si>
  <si>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</si>
  <si>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</si>
  <si>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</si>
  <si>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</si>
  <si>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</si>
  <si>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</si>
  <si>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</si>
  <si>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</si>
  <si>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</si>
  <si>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</si>
  <si>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</si>
  <si>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</si>
  <si>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</si>
  <si>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</si>
  <si>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</si>
  <si>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</si>
  <si>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</si>
  <si>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</si>
  <si>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</si>
  <si>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</si>
  <si>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</si>
  <si>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</si>
  <si>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</si>
  <si>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</si>
  <si>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</si>
  <si>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</si>
  <si>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</si>
  <si>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</si>
  <si>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</si>
  <si>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</si>
  <si>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</si>
  <si>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</si>
  <si>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</si>
  <si>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</si>
  <si>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</si>
  <si>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</si>
  <si>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</si>
  <si>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</si>
  <si>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</si>
  <si>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</si>
  <si>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</si>
  <si>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</si>
  <si>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</si>
  <si>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</si>
  <si>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</si>
  <si>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</si>
  <si>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</si>
  <si>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</si>
  <si>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</si>
  <si>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</si>
  <si>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</si>
  <si>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</si>
  <si>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</si>
  <si>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</si>
  <si>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</si>
  <si>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</si>
  <si>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</si>
  <si>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</si>
  <si>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</si>
  <si>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</si>
  <si>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</si>
  <si>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</si>
  <si>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</si>
  <si>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</si>
  <si>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</si>
  <si>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</si>
  <si>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</si>
  <si>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</si>
  <si>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</si>
  <si>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</si>
  <si>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</si>
  <si>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</si>
  <si>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</si>
  <si>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</si>
  <si>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</si>
  <si>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</si>
  <si>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</si>
  <si>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</si>
  <si>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</si>
  <si>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</si>
  <si>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</si>
  <si>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</si>
  <si>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Közfoglakoztatás</t>
  </si>
  <si>
    <t>Város és községgazdálkodás</t>
  </si>
  <si>
    <t>Létszám összesen: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</si>
  <si>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</si>
  <si>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</si>
  <si>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</si>
  <si>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 xml:space="preserve"> Az Önkormányzat 2019.évi előirányzat-felhasználási ütemterve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</si>
  <si>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</si>
  <si>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</si>
  <si>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</si>
  <si>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</si>
  <si>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</si>
  <si>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</si>
  <si>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</si>
  <si>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</si>
  <si>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</si>
  <si>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</si>
  <si>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</si>
  <si>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</si>
  <si>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</si>
  <si>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</si>
  <si>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</si>
  <si>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</si>
  <si>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</si>
  <si>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</si>
  <si>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</si>
  <si>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</si>
  <si>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</si>
  <si>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</si>
  <si>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</si>
  <si>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</si>
  <si>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</si>
  <si>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</si>
  <si>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</si>
  <si>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</si>
  <si>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</si>
  <si>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</si>
  <si>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</si>
  <si>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</si>
  <si>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</si>
  <si>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</si>
  <si>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Háziorvosi alapellátás</t>
  </si>
  <si>
    <r>
      <rPr>
        <vertAlign val="superscript"/>
        <sz val="12"/>
        <color rgb="FF000000"/>
        <rFont val="Times New Roman"/>
        <family val="1"/>
        <charset val="238"/>
      </rPr>
      <t>1</t>
    </r>
    <r>
      <rPr>
        <sz val="12"/>
        <color indexed="8"/>
        <rFont val="Times New Roman"/>
        <family val="1"/>
        <charset val="238"/>
      </rPr>
      <t xml:space="preserve"> Megállapította: a 4/2019. (IV.2.) önkormányzati rendelet 2.§-a. Hatályos: 2019.IV.3-tól</t>
    </r>
  </si>
  <si>
    <t>a 2/2019. (II.13.) önkormányzati rendelethez1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</si>
</sst>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vertAlign val="superscript"/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0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3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0" fontId="29" fillId="0" borderId="0" xfId="0" applyFont="1"/>
    <xf numFmtId="0" fontId="3" fillId="4" borderId="1" xfId="1" applyFont="1" applyFill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0" xfId="0" applyAlignment="1"/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A1:E99"/>
  <sheetViews>
    <sheetView topLeftCell="A85" zoomScaleNormal="100" zoomScaleSheetLayoutView="100" workbookViewId="0">
      <selection activeCell="A99" sqref="A99:E99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07" t="s">
        <v>0</v>
      </c>
      <c r="C1" s="107"/>
      <c r="D1" s="107"/>
      <c r="E1" s="107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22922170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240000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103000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23265170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5065140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5065140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28330310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3798113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4400000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4400000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150000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240000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390000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3000000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10000000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3500000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16600000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450000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x14ac:dyDescent="0.25">
      <c r="B40" s="19" t="s">
        <v>115</v>
      </c>
      <c r="C40" s="20" t="s">
        <v>116</v>
      </c>
      <c r="D40" s="21" t="s">
        <v>117</v>
      </c>
      <c r="E40" s="22">
        <f>E38+E39</f>
        <v>450000</v>
      </c>
    </row>
    <row r="41" spans="2:5" x14ac:dyDescent="0.25">
      <c r="B41" s="3" t="s">
        <v>118</v>
      </c>
      <c r="C41" s="4" t="s">
        <v>119</v>
      </c>
      <c r="D41" s="18" t="s">
        <v>120</v>
      </c>
      <c r="E41" s="17">
        <v>5800000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10844812</v>
      </c>
    </row>
    <row r="46" spans="2:5" x14ac:dyDescent="0.25">
      <c r="B46" s="19" t="s">
        <v>133</v>
      </c>
      <c r="C46" s="20" t="s">
        <v>134</v>
      </c>
      <c r="D46" s="21" t="s">
        <v>135</v>
      </c>
      <c r="E46" s="22">
        <f>SUM(E41:E45)</f>
        <v>16644812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38484812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13750000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13750000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12537984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300000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12837984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2355000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635850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2990850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1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100192069</v>
      </c>
    </row>
    <row r="99" spans="1:5" ht="18.75" x14ac:dyDescent="0.25">
      <c r="A99" s="108" t="s">
        <v>567</v>
      </c>
      <c r="B99" s="109"/>
      <c r="C99" s="109"/>
      <c r="D99" s="109"/>
      <c r="E99" s="109"/>
    </row>
  </sheetData>
  <mergeCells count="2">
    <mergeCell ref="B1:E1"/>
    <mergeCell ref="A99:E99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 2!2019 (II.13.)  önkormányzati rendelethez 1
Az önkormányzat 2019.évi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A637-BFF1-4DE1-9416-AF3264FDEEA9}">
  <dimension ref="B1:F99"/>
  <sheetViews>
    <sheetView tabSelected="1" topLeftCell="A53" zoomScaleNormal="100" workbookViewId="0">
      <selection activeCell="B71" sqref="B71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53.7109375" style="31" customWidth="1"/>
    <col min="4" max="4" width="9.140625" style="46"/>
    <col min="5" max="5" width="12.28515625" style="46" customWidth="1"/>
    <col min="6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10" t="s">
        <v>0</v>
      </c>
      <c r="C1" s="111"/>
      <c r="D1" s="111"/>
      <c r="E1" s="112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</row>
    <row r="3" spans="2:6" s="35" customFormat="1" ht="15.75" x14ac:dyDescent="0.2">
      <c r="B3" s="33" t="s">
        <v>4</v>
      </c>
      <c r="C3" s="34" t="s">
        <v>250</v>
      </c>
      <c r="D3" s="2" t="s">
        <v>251</v>
      </c>
      <c r="E3" s="17">
        <v>21043715</v>
      </c>
      <c r="F3" s="31"/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5" x14ac:dyDescent="0.2">
      <c r="B5" s="33" t="s">
        <v>10</v>
      </c>
      <c r="C5" s="34" t="s">
        <v>254</v>
      </c>
      <c r="D5" s="2" t="s">
        <v>255</v>
      </c>
      <c r="E5" s="17">
        <v>24252149</v>
      </c>
      <c r="F5" s="31"/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</row>
    <row r="9" spans="2:6" ht="15.75" x14ac:dyDescent="0.2">
      <c r="B9" s="36" t="s">
        <v>22</v>
      </c>
      <c r="C9" s="37" t="s">
        <v>262</v>
      </c>
      <c r="D9" s="38" t="s">
        <v>263</v>
      </c>
      <c r="E9" s="22">
        <f>SUM(E3:E8)</f>
        <v>47095864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5" x14ac:dyDescent="0.2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5" x14ac:dyDescent="0.2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5" x14ac:dyDescent="0.2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23157472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70253336</v>
      </c>
    </row>
    <row r="16" spans="2:6" ht="15.75" x14ac:dyDescent="0.2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30" x14ac:dyDescent="0.2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30" x14ac:dyDescent="0.2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30" x14ac:dyDescent="0.2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75" x14ac:dyDescent="0.2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3900000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3900000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75" x14ac:dyDescent="0.2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1100000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5.75" x14ac:dyDescent="0.2">
      <c r="B33" s="36" t="s">
        <v>94</v>
      </c>
      <c r="C33" s="20" t="s">
        <v>310</v>
      </c>
      <c r="D33" s="38" t="s">
        <v>311</v>
      </c>
      <c r="E33" s="22">
        <f>SUM(E28:E32)</f>
        <v>5000000</v>
      </c>
      <c r="F33" s="43"/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7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8900000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1920000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1465000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0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75" x14ac:dyDescent="0.2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75" x14ac:dyDescent="0.2">
      <c r="B44" s="33">
        <v>42</v>
      </c>
      <c r="C44" s="7" t="s">
        <v>332</v>
      </c>
      <c r="D44" s="2" t="s">
        <v>333</v>
      </c>
      <c r="E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75" x14ac:dyDescent="0.2">
      <c r="B46" s="33">
        <v>44</v>
      </c>
      <c r="C46" s="7" t="s">
        <v>336</v>
      </c>
      <c r="D46" s="2" t="s">
        <v>337</v>
      </c>
      <c r="E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</row>
    <row r="48" spans="2:6" ht="15.7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75" x14ac:dyDescent="0.2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75" x14ac:dyDescent="0.2">
      <c r="B50" s="33" t="s">
        <v>145</v>
      </c>
      <c r="C50" s="7" t="s">
        <v>344</v>
      </c>
      <c r="D50" s="2" t="s">
        <v>345</v>
      </c>
      <c r="E50" s="17">
        <v>1119892</v>
      </c>
    </row>
    <row r="51" spans="2:5" ht="15.7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4504892</v>
      </c>
    </row>
    <row r="52" spans="2:5" ht="15.75" x14ac:dyDescent="0.2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75" x14ac:dyDescent="0.2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75" x14ac:dyDescent="0.2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75" x14ac:dyDescent="0.2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75" x14ac:dyDescent="0.2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30" x14ac:dyDescent="0.2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30" x14ac:dyDescent="0.2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45" x14ac:dyDescent="0.2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30" x14ac:dyDescent="0.2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75" x14ac:dyDescent="0.2">
      <c r="B62" s="33" t="s">
        <v>372</v>
      </c>
      <c r="C62" s="7" t="s">
        <v>373</v>
      </c>
      <c r="D62" s="2" t="s">
        <v>374</v>
      </c>
      <c r="E62" s="17">
        <v>1920000</v>
      </c>
    </row>
    <row r="63" spans="2:5" ht="15.75" x14ac:dyDescent="0.2">
      <c r="B63" s="39" t="s">
        <v>375</v>
      </c>
      <c r="C63" s="24" t="s">
        <v>376</v>
      </c>
      <c r="D63" s="41" t="s">
        <v>377</v>
      </c>
      <c r="E63" s="26">
        <f>SUM(E58:E62)</f>
        <v>1920000</v>
      </c>
    </row>
    <row r="64" spans="2:5" ht="30" x14ac:dyDescent="0.2">
      <c r="B64" s="33" t="s">
        <v>378</v>
      </c>
      <c r="C64" s="45" t="s">
        <v>379</v>
      </c>
      <c r="D64" s="2" t="s">
        <v>380</v>
      </c>
      <c r="E64" s="17">
        <v>0</v>
      </c>
    </row>
    <row r="65" spans="2:6" ht="30" x14ac:dyDescent="0.2">
      <c r="B65" s="33" t="s">
        <v>381</v>
      </c>
      <c r="C65" s="42" t="s">
        <v>382</v>
      </c>
      <c r="D65" s="2" t="s">
        <v>383</v>
      </c>
      <c r="E65" s="17">
        <v>0</v>
      </c>
    </row>
    <row r="66" spans="2:6" ht="45" x14ac:dyDescent="0.2">
      <c r="B66" s="33" t="s">
        <v>384</v>
      </c>
      <c r="C66" s="42" t="s">
        <v>385</v>
      </c>
      <c r="D66" s="2" t="s">
        <v>386</v>
      </c>
      <c r="E66" s="17">
        <v>0</v>
      </c>
    </row>
    <row r="67" spans="2:6" ht="30" x14ac:dyDescent="0.2">
      <c r="B67" s="33" t="s">
        <v>387</v>
      </c>
      <c r="C67" s="42" t="s">
        <v>388</v>
      </c>
      <c r="D67" s="2" t="s">
        <v>389</v>
      </c>
      <c r="E67" s="17">
        <v>0</v>
      </c>
    </row>
    <row r="68" spans="2:6" ht="15.75" x14ac:dyDescent="0.2">
      <c r="B68" s="33" t="s">
        <v>390</v>
      </c>
      <c r="C68" s="7" t="s">
        <v>391</v>
      </c>
      <c r="D68" s="2" t="s">
        <v>392</v>
      </c>
      <c r="E68" s="17">
        <v>0</v>
      </c>
    </row>
    <row r="69" spans="2:6" ht="15.7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6" ht="15.7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85578228</v>
      </c>
    </row>
    <row r="72" spans="2:6" ht="18.75" x14ac:dyDescent="0.2">
      <c r="B72" s="108" t="s">
        <v>567</v>
      </c>
      <c r="C72" s="109"/>
      <c r="D72" s="109"/>
      <c r="E72" s="109"/>
      <c r="F72" s="109"/>
    </row>
    <row r="73" spans="2:6" ht="12" customHeight="1" x14ac:dyDescent="0.2"/>
    <row r="74" spans="2:6" hidden="1" x14ac:dyDescent="0.2"/>
    <row r="75" spans="2:6" hidden="1" x14ac:dyDescent="0.2"/>
    <row r="76" spans="2:6" hidden="1" x14ac:dyDescent="0.2"/>
    <row r="77" spans="2:6" ht="9.75" hidden="1" customHeight="1" x14ac:dyDescent="0.2"/>
    <row r="78" spans="2:6" hidden="1" x14ac:dyDescent="0.2"/>
    <row r="79" spans="2:6" hidden="1" x14ac:dyDescent="0.2"/>
    <row r="80" spans="2: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</sheetData>
  <mergeCells count="2">
    <mergeCell ref="B1:E1"/>
    <mergeCell ref="B72:F72"/>
  </mergeCells>
  <pageMargins left="0.7" right="0.7" top="1.0104166666666667" bottom="0.75" header="0.3" footer="0.3"/>
  <pageSetup paperSize="9" orientation="portrait" r:id="rId1"/>
  <headerFooter>
    <oddHeader>&amp;C 2. melléklet
az 2/2019. (II.13.) önkormányzati rendelethez1
Az önkormányzat és költségvetési szervének 2019.évi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914E-B66D-40A5-B12B-7EC405B9A65C}">
  <dimension ref="A1:E34"/>
  <sheetViews>
    <sheetView topLeftCell="A27" zoomScaleNormal="100" workbookViewId="0">
      <selection activeCell="A99" sqref="A99:E99"/>
    </sheetView>
  </sheetViews>
  <sheetFormatPr defaultRowHeight="15.75" x14ac:dyDescent="0.25"/>
  <cols>
    <col min="1" max="1" width="5.7109375" style="58" bestFit="1" customWidth="1"/>
    <col min="2" max="2" width="59.7109375" style="58" customWidth="1"/>
    <col min="3" max="3" width="9.140625" style="10"/>
    <col min="4" max="4" width="11.5703125" style="10" customWidth="1"/>
    <col min="5" max="224" width="9.140625" style="47"/>
    <col min="225" max="260" width="2.7109375" style="47" customWidth="1"/>
    <col min="261" max="480" width="9.140625" style="47"/>
    <col min="481" max="516" width="2.7109375" style="47" customWidth="1"/>
    <col min="517" max="736" width="9.140625" style="47"/>
    <col min="737" max="772" width="2.7109375" style="47" customWidth="1"/>
    <col min="773" max="992" width="9.140625" style="47"/>
    <col min="993" max="1028" width="2.7109375" style="47" customWidth="1"/>
    <col min="1029" max="1248" width="9.140625" style="47"/>
    <col min="1249" max="1284" width="2.7109375" style="47" customWidth="1"/>
    <col min="1285" max="1504" width="9.140625" style="47"/>
    <col min="1505" max="1540" width="2.7109375" style="47" customWidth="1"/>
    <col min="1541" max="1760" width="9.140625" style="47"/>
    <col min="1761" max="1796" width="2.7109375" style="47" customWidth="1"/>
    <col min="1797" max="2016" width="9.140625" style="47"/>
    <col min="2017" max="2052" width="2.7109375" style="47" customWidth="1"/>
    <col min="2053" max="2272" width="9.140625" style="47"/>
    <col min="2273" max="2308" width="2.7109375" style="47" customWidth="1"/>
    <col min="2309" max="2528" width="9.140625" style="47"/>
    <col min="2529" max="2564" width="2.7109375" style="47" customWidth="1"/>
    <col min="2565" max="2784" width="9.140625" style="47"/>
    <col min="2785" max="2820" width="2.7109375" style="47" customWidth="1"/>
    <col min="2821" max="3040" width="9.140625" style="47"/>
    <col min="3041" max="3076" width="2.7109375" style="47" customWidth="1"/>
    <col min="3077" max="3296" width="9.140625" style="47"/>
    <col min="3297" max="3332" width="2.7109375" style="47" customWidth="1"/>
    <col min="3333" max="3552" width="9.140625" style="47"/>
    <col min="3553" max="3588" width="2.7109375" style="47" customWidth="1"/>
    <col min="3589" max="3808" width="9.140625" style="47"/>
    <col min="3809" max="3844" width="2.7109375" style="47" customWidth="1"/>
    <col min="3845" max="4064" width="9.140625" style="47"/>
    <col min="4065" max="4100" width="2.7109375" style="47" customWidth="1"/>
    <col min="4101" max="4320" width="9.140625" style="47"/>
    <col min="4321" max="4356" width="2.7109375" style="47" customWidth="1"/>
    <col min="4357" max="4576" width="9.140625" style="47"/>
    <col min="4577" max="4612" width="2.7109375" style="47" customWidth="1"/>
    <col min="4613" max="4832" width="9.140625" style="47"/>
    <col min="4833" max="4868" width="2.7109375" style="47" customWidth="1"/>
    <col min="4869" max="5088" width="9.140625" style="47"/>
    <col min="5089" max="5124" width="2.7109375" style="47" customWidth="1"/>
    <col min="5125" max="5344" width="9.140625" style="47"/>
    <col min="5345" max="5380" width="2.7109375" style="47" customWidth="1"/>
    <col min="5381" max="5600" width="9.140625" style="47"/>
    <col min="5601" max="5636" width="2.7109375" style="47" customWidth="1"/>
    <col min="5637" max="5856" width="9.140625" style="47"/>
    <col min="5857" max="5892" width="2.7109375" style="47" customWidth="1"/>
    <col min="5893" max="6112" width="9.140625" style="47"/>
    <col min="6113" max="6148" width="2.7109375" style="47" customWidth="1"/>
    <col min="6149" max="6368" width="9.140625" style="47"/>
    <col min="6369" max="6404" width="2.7109375" style="47" customWidth="1"/>
    <col min="6405" max="6624" width="9.140625" style="47"/>
    <col min="6625" max="6660" width="2.7109375" style="47" customWidth="1"/>
    <col min="6661" max="6880" width="9.140625" style="47"/>
    <col min="6881" max="6916" width="2.7109375" style="47" customWidth="1"/>
    <col min="6917" max="7136" width="9.140625" style="47"/>
    <col min="7137" max="7172" width="2.7109375" style="47" customWidth="1"/>
    <col min="7173" max="7392" width="9.140625" style="47"/>
    <col min="7393" max="7428" width="2.7109375" style="47" customWidth="1"/>
    <col min="7429" max="7648" width="9.140625" style="47"/>
    <col min="7649" max="7684" width="2.7109375" style="47" customWidth="1"/>
    <col min="7685" max="7904" width="9.140625" style="47"/>
    <col min="7905" max="7940" width="2.7109375" style="47" customWidth="1"/>
    <col min="7941" max="8160" width="9.140625" style="47"/>
    <col min="8161" max="8196" width="2.7109375" style="47" customWidth="1"/>
    <col min="8197" max="8416" width="9.140625" style="47"/>
    <col min="8417" max="8452" width="2.7109375" style="47" customWidth="1"/>
    <col min="8453" max="8672" width="9.140625" style="47"/>
    <col min="8673" max="8708" width="2.7109375" style="47" customWidth="1"/>
    <col min="8709" max="8928" width="9.140625" style="47"/>
    <col min="8929" max="8964" width="2.7109375" style="47" customWidth="1"/>
    <col min="8965" max="9184" width="9.140625" style="47"/>
    <col min="9185" max="9220" width="2.7109375" style="47" customWidth="1"/>
    <col min="9221" max="9440" width="9.140625" style="47"/>
    <col min="9441" max="9476" width="2.7109375" style="47" customWidth="1"/>
    <col min="9477" max="9696" width="9.140625" style="47"/>
    <col min="9697" max="9732" width="2.7109375" style="47" customWidth="1"/>
    <col min="9733" max="9952" width="9.140625" style="47"/>
    <col min="9953" max="9988" width="2.7109375" style="47" customWidth="1"/>
    <col min="9989" max="10208" width="9.140625" style="47"/>
    <col min="10209" max="10244" width="2.7109375" style="47" customWidth="1"/>
    <col min="10245" max="10464" width="9.140625" style="47"/>
    <col min="10465" max="10500" width="2.7109375" style="47" customWidth="1"/>
    <col min="10501" max="10720" width="9.140625" style="47"/>
    <col min="10721" max="10756" width="2.7109375" style="47" customWidth="1"/>
    <col min="10757" max="10976" width="9.140625" style="47"/>
    <col min="10977" max="11012" width="2.7109375" style="47" customWidth="1"/>
    <col min="11013" max="11232" width="9.140625" style="47"/>
    <col min="11233" max="11268" width="2.7109375" style="47" customWidth="1"/>
    <col min="11269" max="11488" width="9.140625" style="47"/>
    <col min="11489" max="11524" width="2.7109375" style="47" customWidth="1"/>
    <col min="11525" max="11744" width="9.140625" style="47"/>
    <col min="11745" max="11780" width="2.7109375" style="47" customWidth="1"/>
    <col min="11781" max="12000" width="9.140625" style="47"/>
    <col min="12001" max="12036" width="2.7109375" style="47" customWidth="1"/>
    <col min="12037" max="12256" width="9.140625" style="47"/>
    <col min="12257" max="12292" width="2.7109375" style="47" customWidth="1"/>
    <col min="12293" max="12512" width="9.140625" style="47"/>
    <col min="12513" max="12548" width="2.7109375" style="47" customWidth="1"/>
    <col min="12549" max="12768" width="9.140625" style="47"/>
    <col min="12769" max="12804" width="2.7109375" style="47" customWidth="1"/>
    <col min="12805" max="13024" width="9.140625" style="47"/>
    <col min="13025" max="13060" width="2.7109375" style="47" customWidth="1"/>
    <col min="13061" max="13280" width="9.140625" style="47"/>
    <col min="13281" max="13316" width="2.7109375" style="47" customWidth="1"/>
    <col min="13317" max="13536" width="9.140625" style="47"/>
    <col min="13537" max="13572" width="2.7109375" style="47" customWidth="1"/>
    <col min="13573" max="13792" width="9.140625" style="47"/>
    <col min="13793" max="13828" width="2.7109375" style="47" customWidth="1"/>
    <col min="13829" max="14048" width="9.140625" style="47"/>
    <col min="14049" max="14084" width="2.7109375" style="47" customWidth="1"/>
    <col min="14085" max="14304" width="9.140625" style="47"/>
    <col min="14305" max="14340" width="2.7109375" style="47" customWidth="1"/>
    <col min="14341" max="14560" width="9.140625" style="47"/>
    <col min="14561" max="14596" width="2.7109375" style="47" customWidth="1"/>
    <col min="14597" max="14816" width="9.140625" style="47"/>
    <col min="14817" max="14852" width="2.7109375" style="47" customWidth="1"/>
    <col min="14853" max="15072" width="9.140625" style="47"/>
    <col min="15073" max="15108" width="2.7109375" style="47" customWidth="1"/>
    <col min="15109" max="15328" width="9.140625" style="47"/>
    <col min="15329" max="15364" width="2.7109375" style="47" customWidth="1"/>
    <col min="15365" max="15584" width="9.140625" style="47"/>
    <col min="15585" max="15620" width="2.7109375" style="47" customWidth="1"/>
    <col min="15621" max="15840" width="9.140625" style="47"/>
    <col min="15841" max="15876" width="2.7109375" style="47" customWidth="1"/>
    <col min="15877" max="16096" width="9.140625" style="47"/>
    <col min="16097" max="16132" width="2.7109375" style="47" customWidth="1"/>
    <col min="16133" max="16384" width="9.140625" style="47"/>
  </cols>
  <sheetData>
    <row r="1" spans="1:4" x14ac:dyDescent="0.25">
      <c r="A1" s="107" t="s">
        <v>0</v>
      </c>
      <c r="B1" s="113"/>
      <c r="C1" s="113"/>
      <c r="D1" s="113"/>
    </row>
    <row r="2" spans="1:4" ht="31.5" x14ac:dyDescent="0.25">
      <c r="A2" s="48" t="s">
        <v>1</v>
      </c>
      <c r="B2" s="41" t="s">
        <v>2</v>
      </c>
      <c r="C2" s="15" t="s">
        <v>3</v>
      </c>
      <c r="D2" s="16" t="s">
        <v>249</v>
      </c>
    </row>
    <row r="3" spans="1:4" ht="31.5" x14ac:dyDescent="0.25">
      <c r="A3" s="33" t="s">
        <v>4</v>
      </c>
      <c r="B3" s="49" t="s">
        <v>399</v>
      </c>
      <c r="C3" s="50" t="s">
        <v>400</v>
      </c>
      <c r="D3" s="51"/>
    </row>
    <row r="4" spans="1:4" ht="31.5" x14ac:dyDescent="0.25">
      <c r="A4" s="33" t="s">
        <v>7</v>
      </c>
      <c r="B4" s="49" t="s">
        <v>401</v>
      </c>
      <c r="C4" s="50" t="s">
        <v>402</v>
      </c>
      <c r="D4" s="51"/>
    </row>
    <row r="5" spans="1:4" ht="31.5" x14ac:dyDescent="0.25">
      <c r="A5" s="33" t="s">
        <v>10</v>
      </c>
      <c r="B5" s="49" t="s">
        <v>403</v>
      </c>
      <c r="C5" s="50" t="s">
        <v>404</v>
      </c>
      <c r="D5" s="51"/>
    </row>
    <row r="6" spans="1:4" ht="31.5" x14ac:dyDescent="0.25">
      <c r="A6" s="36" t="s">
        <v>13</v>
      </c>
      <c r="B6" s="52" t="s">
        <v>405</v>
      </c>
      <c r="C6" s="53" t="s">
        <v>406</v>
      </c>
      <c r="D6" s="22">
        <f>SUM(D3:D5)</f>
        <v>0</v>
      </c>
    </row>
    <row r="7" spans="1:4" s="55" customFormat="1" x14ac:dyDescent="0.25">
      <c r="A7" s="33" t="s">
        <v>16</v>
      </c>
      <c r="B7" s="54" t="s">
        <v>407</v>
      </c>
      <c r="C7" s="50" t="s">
        <v>408</v>
      </c>
      <c r="D7" s="51"/>
    </row>
    <row r="8" spans="1:4" x14ac:dyDescent="0.25">
      <c r="A8" s="33" t="s">
        <v>19</v>
      </c>
      <c r="B8" s="49" t="s">
        <v>409</v>
      </c>
      <c r="C8" s="50" t="s">
        <v>410</v>
      </c>
      <c r="D8" s="51"/>
    </row>
    <row r="9" spans="1:4" x14ac:dyDescent="0.25">
      <c r="A9" s="33" t="s">
        <v>22</v>
      </c>
      <c r="B9" s="49" t="s">
        <v>411</v>
      </c>
      <c r="C9" s="50" t="s">
        <v>412</v>
      </c>
      <c r="D9" s="51"/>
    </row>
    <row r="10" spans="1:4" x14ac:dyDescent="0.25">
      <c r="A10" s="33" t="s">
        <v>25</v>
      </c>
      <c r="B10" s="49" t="s">
        <v>413</v>
      </c>
      <c r="C10" s="50" t="s">
        <v>414</v>
      </c>
      <c r="D10" s="51"/>
    </row>
    <row r="11" spans="1:4" x14ac:dyDescent="0.25">
      <c r="A11" s="33" t="s">
        <v>28</v>
      </c>
      <c r="B11" s="49" t="s">
        <v>415</v>
      </c>
      <c r="C11" s="50" t="s">
        <v>416</v>
      </c>
      <c r="D11" s="51"/>
    </row>
    <row r="12" spans="1:4" x14ac:dyDescent="0.25">
      <c r="A12" s="33">
        <v>10</v>
      </c>
      <c r="B12" s="49" t="s">
        <v>417</v>
      </c>
      <c r="C12" s="50" t="s">
        <v>418</v>
      </c>
      <c r="D12" s="51"/>
    </row>
    <row r="13" spans="1:4" x14ac:dyDescent="0.25">
      <c r="A13" s="36">
        <v>11</v>
      </c>
      <c r="B13" s="56" t="s">
        <v>419</v>
      </c>
      <c r="C13" s="53" t="s">
        <v>420</v>
      </c>
      <c r="D13" s="22">
        <f>SUM(D7:D12)</f>
        <v>0</v>
      </c>
    </row>
    <row r="14" spans="1:4" x14ac:dyDescent="0.25">
      <c r="A14" s="33">
        <v>12</v>
      </c>
      <c r="B14" s="30" t="s">
        <v>421</v>
      </c>
      <c r="C14" s="50" t="s">
        <v>422</v>
      </c>
      <c r="D14" s="51"/>
    </row>
    <row r="15" spans="1:4" x14ac:dyDescent="0.25">
      <c r="A15" s="33">
        <v>13</v>
      </c>
      <c r="B15" s="30" t="s">
        <v>423</v>
      </c>
      <c r="C15" s="50" t="s">
        <v>424</v>
      </c>
      <c r="D15" s="51">
        <v>1883835</v>
      </c>
    </row>
    <row r="16" spans="1:4" x14ac:dyDescent="0.25">
      <c r="A16" s="33">
        <v>14</v>
      </c>
      <c r="B16" s="30" t="s">
        <v>425</v>
      </c>
      <c r="C16" s="50" t="s">
        <v>426</v>
      </c>
      <c r="D16" s="51"/>
    </row>
    <row r="17" spans="1:4" x14ac:dyDescent="0.25">
      <c r="A17" s="33">
        <v>15</v>
      </c>
      <c r="B17" s="30" t="s">
        <v>427</v>
      </c>
      <c r="C17" s="50" t="s">
        <v>428</v>
      </c>
      <c r="D17" s="51"/>
    </row>
    <row r="18" spans="1:4" x14ac:dyDescent="0.25">
      <c r="A18" s="33">
        <v>16</v>
      </c>
      <c r="B18" s="30" t="s">
        <v>429</v>
      </c>
      <c r="C18" s="50" t="s">
        <v>430</v>
      </c>
      <c r="D18" s="51"/>
    </row>
    <row r="19" spans="1:4" x14ac:dyDescent="0.25">
      <c r="A19" s="33">
        <v>17</v>
      </c>
      <c r="B19" s="30" t="s">
        <v>431</v>
      </c>
      <c r="C19" s="50" t="s">
        <v>432</v>
      </c>
      <c r="D19" s="51"/>
    </row>
    <row r="20" spans="1:4" x14ac:dyDescent="0.25">
      <c r="A20" s="33">
        <v>18</v>
      </c>
      <c r="B20" s="30" t="s">
        <v>433</v>
      </c>
      <c r="C20" s="50" t="s">
        <v>434</v>
      </c>
      <c r="D20" s="51"/>
    </row>
    <row r="21" spans="1:4" x14ac:dyDescent="0.25">
      <c r="A21" s="33">
        <v>19</v>
      </c>
      <c r="B21" s="30" t="s">
        <v>435</v>
      </c>
      <c r="C21" s="50" t="s">
        <v>436</v>
      </c>
      <c r="D21" s="51"/>
    </row>
    <row r="22" spans="1:4" x14ac:dyDescent="0.25">
      <c r="A22" s="36">
        <v>20</v>
      </c>
      <c r="B22" s="56" t="s">
        <v>437</v>
      </c>
      <c r="C22" s="53" t="s">
        <v>438</v>
      </c>
      <c r="D22" s="22">
        <f>SUM(D20:D21)</f>
        <v>0</v>
      </c>
    </row>
    <row r="23" spans="1:4" x14ac:dyDescent="0.25">
      <c r="A23" s="36">
        <v>21</v>
      </c>
      <c r="B23" s="56" t="s">
        <v>439</v>
      </c>
      <c r="C23" s="53" t="s">
        <v>440</v>
      </c>
      <c r="D23" s="22">
        <f>D6+D13+D14+D15+D16+D17+D18+D19+D22</f>
        <v>1883835</v>
      </c>
    </row>
    <row r="24" spans="1:4" x14ac:dyDescent="0.25">
      <c r="A24" s="33">
        <v>22</v>
      </c>
      <c r="B24" s="30" t="s">
        <v>441</v>
      </c>
      <c r="C24" s="50" t="s">
        <v>442</v>
      </c>
      <c r="D24" s="51"/>
    </row>
    <row r="25" spans="1:4" x14ac:dyDescent="0.25">
      <c r="A25" s="33">
        <v>23</v>
      </c>
      <c r="B25" s="7" t="s">
        <v>443</v>
      </c>
      <c r="C25" s="50" t="s">
        <v>444</v>
      </c>
      <c r="D25" s="51"/>
    </row>
    <row r="26" spans="1:4" x14ac:dyDescent="0.25">
      <c r="A26" s="33">
        <v>24</v>
      </c>
      <c r="B26" s="30" t="s">
        <v>445</v>
      </c>
      <c r="C26" s="50" t="s">
        <v>446</v>
      </c>
      <c r="D26" s="51"/>
    </row>
    <row r="27" spans="1:4" ht="31.5" x14ac:dyDescent="0.25">
      <c r="A27" s="33">
        <v>25</v>
      </c>
      <c r="B27" s="7" t="s">
        <v>447</v>
      </c>
      <c r="C27" s="50" t="s">
        <v>448</v>
      </c>
      <c r="D27" s="51"/>
    </row>
    <row r="28" spans="1:4" x14ac:dyDescent="0.25">
      <c r="A28" s="33">
        <v>26</v>
      </c>
      <c r="B28" s="30" t="s">
        <v>449</v>
      </c>
      <c r="C28" s="50" t="s">
        <v>450</v>
      </c>
      <c r="D28" s="51"/>
    </row>
    <row r="29" spans="1:4" x14ac:dyDescent="0.25">
      <c r="A29" s="36">
        <v>27</v>
      </c>
      <c r="B29" s="56" t="s">
        <v>451</v>
      </c>
      <c r="C29" s="53" t="s">
        <v>452</v>
      </c>
      <c r="D29" s="22">
        <f>SUM(D24:D28)</f>
        <v>0</v>
      </c>
    </row>
    <row r="30" spans="1:4" x14ac:dyDescent="0.25">
      <c r="A30" s="33">
        <v>28</v>
      </c>
      <c r="B30" s="7" t="s">
        <v>453</v>
      </c>
      <c r="C30" s="50" t="s">
        <v>454</v>
      </c>
      <c r="D30" s="2"/>
    </row>
    <row r="31" spans="1:4" x14ac:dyDescent="0.25">
      <c r="A31" s="33">
        <v>29</v>
      </c>
      <c r="B31" s="7" t="s">
        <v>455</v>
      </c>
      <c r="C31" s="50" t="s">
        <v>456</v>
      </c>
      <c r="D31" s="2"/>
    </row>
    <row r="32" spans="1:4" x14ac:dyDescent="0.25">
      <c r="A32" s="39">
        <v>30</v>
      </c>
      <c r="B32" s="57" t="s">
        <v>457</v>
      </c>
      <c r="C32" s="15" t="s">
        <v>458</v>
      </c>
      <c r="D32" s="26">
        <f>D23+D29+D30+D31</f>
        <v>1883835</v>
      </c>
    </row>
    <row r="33" spans="1:5" x14ac:dyDescent="0.25">
      <c r="B33" s="12"/>
    </row>
    <row r="34" spans="1:5" ht="18.75" x14ac:dyDescent="0.25">
      <c r="A34" s="108" t="s">
        <v>567</v>
      </c>
      <c r="B34" s="109"/>
      <c r="C34" s="109"/>
      <c r="D34" s="109"/>
      <c r="E34" s="109"/>
    </row>
  </sheetData>
  <mergeCells count="2">
    <mergeCell ref="A1:D1"/>
    <mergeCell ref="A34:E34"/>
  </mergeCells>
  <pageMargins left="0.7" right="0.7" top="0.96875" bottom="0.75" header="0.3" footer="0.3"/>
  <pageSetup paperSize="9" orientation="portrait" r:id="rId1"/>
  <headerFooter>
    <oddHeader>&amp;C 3. melléklet
az 2/2019. (II.19.) önkormányzati rendelethez
Az önkormányzat 2019.évi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36C7-C286-4388-B24C-4DC6EB040C34}">
  <dimension ref="A2:E35"/>
  <sheetViews>
    <sheetView topLeftCell="A22" zoomScaleNormal="100" workbookViewId="0">
      <selection activeCell="A99" sqref="A99:E99"/>
    </sheetView>
  </sheetViews>
  <sheetFormatPr defaultRowHeight="15.75" x14ac:dyDescent="0.25"/>
  <cols>
    <col min="1" max="1" width="5.7109375" style="59" bestFit="1" customWidth="1"/>
    <col min="2" max="2" width="59.710937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07" t="s">
        <v>0</v>
      </c>
      <c r="B2" s="107"/>
      <c r="C2" s="107"/>
      <c r="D2" s="107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16497676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16497676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16497676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5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16497676</v>
      </c>
    </row>
    <row r="35" spans="1:5" ht="18.75" x14ac:dyDescent="0.25">
      <c r="A35" s="108" t="s">
        <v>567</v>
      </c>
      <c r="B35" s="109"/>
      <c r="C35" s="109"/>
      <c r="D35" s="109"/>
      <c r="E35" s="109"/>
    </row>
  </sheetData>
  <mergeCells count="2">
    <mergeCell ref="A2:D2"/>
    <mergeCell ref="A35:E35"/>
  </mergeCells>
  <pageMargins left="0.7" right="0.7" top="0.94791666666666663" bottom="0.75" header="0.3" footer="0.3"/>
  <pageSetup paperSize="9" orientation="portrait" r:id="rId1"/>
  <headerFooter>
    <oddHeader>&amp;C 4. melléklet
az 2/2019. (II.13.) önkormányzati rendelethez1
Az önkormányzat 2019.évi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1148-1CAF-4016-AFD9-C6ECA54A299D}">
  <dimension ref="A1:F12"/>
  <sheetViews>
    <sheetView zoomScaleNormal="100" workbookViewId="0">
      <selection activeCell="A99" sqref="A99:E99"/>
    </sheetView>
  </sheetViews>
  <sheetFormatPr defaultRowHeight="15" x14ac:dyDescent="0.25"/>
  <cols>
    <col min="1" max="1" width="3.7109375" customWidth="1"/>
    <col min="2" max="2" width="9.28515625" style="76" customWidth="1"/>
    <col min="3" max="3" width="30.28515625" style="76" customWidth="1"/>
    <col min="4" max="6" width="12.7109375" style="76" customWidth="1"/>
  </cols>
  <sheetData>
    <row r="1" spans="1:6" ht="18.95" customHeight="1" x14ac:dyDescent="0.25">
      <c r="B1" s="75"/>
      <c r="C1" s="75"/>
      <c r="D1" s="75"/>
      <c r="E1" s="75"/>
      <c r="F1" s="75"/>
    </row>
    <row r="3" spans="1:6" x14ac:dyDescent="0.25">
      <c r="F3" s="77"/>
    </row>
    <row r="4" spans="1:6" x14ac:dyDescent="0.25">
      <c r="F4" s="77" t="s">
        <v>519</v>
      </c>
    </row>
    <row r="5" spans="1:6" ht="42.75" x14ac:dyDescent="0.25">
      <c r="A5" s="78"/>
      <c r="B5" s="114" t="s">
        <v>520</v>
      </c>
      <c r="C5" s="114"/>
      <c r="D5" s="79" t="s">
        <v>521</v>
      </c>
      <c r="E5" s="80" t="s">
        <v>522</v>
      </c>
      <c r="F5" s="80" t="s">
        <v>523</v>
      </c>
    </row>
    <row r="6" spans="1:6" ht="32.25" customHeight="1" x14ac:dyDescent="0.25">
      <c r="A6" s="81"/>
      <c r="B6" s="115" t="s">
        <v>524</v>
      </c>
      <c r="C6" s="115"/>
      <c r="D6" s="82">
        <f>SUM(E6:F6)</f>
        <v>22</v>
      </c>
      <c r="E6" s="83">
        <f>SUM(E7:E9)</f>
        <v>22</v>
      </c>
      <c r="F6" s="83">
        <f>SUM(F7:F9)</f>
        <v>0</v>
      </c>
    </row>
    <row r="7" spans="1:6" ht="26.25" customHeight="1" x14ac:dyDescent="0.25">
      <c r="B7" s="116" t="s">
        <v>525</v>
      </c>
      <c r="C7" s="117"/>
      <c r="D7" s="84">
        <v>20</v>
      </c>
      <c r="E7" s="84">
        <v>20</v>
      </c>
      <c r="F7" s="84">
        <v>0</v>
      </c>
    </row>
    <row r="8" spans="1:6" ht="26.25" customHeight="1" x14ac:dyDescent="0.25">
      <c r="B8" s="119" t="s">
        <v>566</v>
      </c>
      <c r="C8" s="120"/>
      <c r="D8" s="84">
        <v>1</v>
      </c>
      <c r="E8" s="84">
        <v>1</v>
      </c>
      <c r="F8" s="84"/>
    </row>
    <row r="9" spans="1:6" ht="26.25" customHeight="1" x14ac:dyDescent="0.25">
      <c r="B9" s="116" t="s">
        <v>526</v>
      </c>
      <c r="C9" s="117"/>
      <c r="D9" s="84">
        <v>1</v>
      </c>
      <c r="E9" s="84">
        <v>1</v>
      </c>
      <c r="F9" s="84">
        <v>0</v>
      </c>
    </row>
    <row r="10" spans="1:6" ht="26.25" customHeight="1" x14ac:dyDescent="0.25">
      <c r="B10" s="118" t="s">
        <v>527</v>
      </c>
      <c r="C10" s="118"/>
      <c r="D10" s="85">
        <f>SUM(D6)</f>
        <v>22</v>
      </c>
      <c r="E10" s="85">
        <f t="shared" ref="E10:F10" si="0">SUM(E6)</f>
        <v>22</v>
      </c>
      <c r="F10" s="85">
        <f t="shared" si="0"/>
        <v>0</v>
      </c>
    </row>
    <row r="12" spans="1:6" ht="18.75" x14ac:dyDescent="0.25">
      <c r="B12" s="108" t="s">
        <v>567</v>
      </c>
      <c r="C12" s="109"/>
      <c r="D12" s="109"/>
      <c r="E12" s="109"/>
      <c r="F12" s="109"/>
    </row>
  </sheetData>
  <mergeCells count="7">
    <mergeCell ref="B12:F12"/>
    <mergeCell ref="B5:C5"/>
    <mergeCell ref="B6:C6"/>
    <mergeCell ref="B7:C7"/>
    <mergeCell ref="B9:C9"/>
    <mergeCell ref="B10:C10"/>
    <mergeCell ref="B8:C8"/>
  </mergeCells>
  <pageMargins left="0.7" right="0.7" top="0.97916666666666663" bottom="0.75" header="0.3" footer="0.3"/>
  <pageSetup paperSize="9" orientation="portrait" r:id="rId1"/>
  <headerFooter>
    <oddHeader>&amp;C 5 .melléklet
az 2/2019. (II.13.) önkormányzati rendelethez1
Az önkormányzat és költségvetési szervének 2019.évi engedélyezett létszámkerete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5FB-09F7-44E7-A8F5-12EAD59008F9}">
  <dimension ref="A1:U34"/>
  <sheetViews>
    <sheetView zoomScaleNormal="100" workbookViewId="0">
      <selection activeCell="A99" sqref="A99:E99"/>
    </sheetView>
  </sheetViews>
  <sheetFormatPr defaultRowHeight="15" customHeight="1" x14ac:dyDescent="0.2"/>
  <cols>
    <col min="1" max="1" width="20" style="86" bestFit="1" customWidth="1"/>
    <col min="2" max="2" width="8.7109375" style="86" customWidth="1"/>
    <col min="3" max="11" width="8.85546875" style="86" bestFit="1" customWidth="1"/>
    <col min="12" max="12" width="9.5703125" style="86" bestFit="1" customWidth="1"/>
    <col min="13" max="13" width="8.7109375" style="86" customWidth="1"/>
    <col min="14" max="14" width="10.85546875" style="86" customWidth="1"/>
    <col min="15" max="15" width="12.5703125" style="94" customWidth="1"/>
    <col min="16" max="16" width="10.85546875" style="87" bestFit="1" customWidth="1"/>
    <col min="17" max="20" width="9.140625" style="87"/>
    <col min="21" max="16384" width="9.140625" style="88"/>
  </cols>
  <sheetData>
    <row r="1" spans="1:21" ht="12.75" x14ac:dyDescent="0.2">
      <c r="O1" s="126" t="s">
        <v>528</v>
      </c>
      <c r="P1" s="127" t="s">
        <v>529</v>
      </c>
      <c r="Q1" s="127"/>
    </row>
    <row r="2" spans="1:21" ht="12.75" x14ac:dyDescent="0.2">
      <c r="O2" s="126"/>
      <c r="P2" s="127"/>
      <c r="Q2" s="127"/>
    </row>
    <row r="3" spans="1:21" ht="12.75" x14ac:dyDescent="0.2">
      <c r="A3" s="128" t="s">
        <v>530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6"/>
      <c r="P3" s="127"/>
      <c r="Q3" s="127"/>
    </row>
    <row r="4" spans="1:21" ht="12.75" x14ac:dyDescent="0.2">
      <c r="A4" s="128" t="s">
        <v>568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6"/>
      <c r="P4" s="127"/>
      <c r="Q4" s="127"/>
    </row>
    <row r="5" spans="1:21" ht="12.75" x14ac:dyDescent="0.2">
      <c r="A5" s="129" t="s">
        <v>531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6"/>
      <c r="P5" s="127"/>
      <c r="Q5" s="127"/>
    </row>
    <row r="6" spans="1:21" ht="12.75" x14ac:dyDescent="0.2">
      <c r="O6" s="126"/>
      <c r="P6" s="127"/>
      <c r="Q6" s="127"/>
    </row>
    <row r="7" spans="1:21" ht="12.75" x14ac:dyDescent="0.2">
      <c r="B7" s="89"/>
      <c r="C7" s="89"/>
      <c r="D7" s="90"/>
      <c r="E7" s="89"/>
      <c r="F7" s="89"/>
      <c r="G7" s="89"/>
      <c r="H7" s="89"/>
      <c r="I7" s="89"/>
      <c r="J7" s="90"/>
      <c r="K7" s="89"/>
      <c r="L7" s="89"/>
      <c r="M7" s="89"/>
      <c r="N7" s="91" t="s">
        <v>532</v>
      </c>
      <c r="O7" s="126"/>
      <c r="P7" s="127"/>
      <c r="Q7" s="127"/>
    </row>
    <row r="8" spans="1:21" ht="12.75" x14ac:dyDescent="0.2">
      <c r="A8" s="92" t="s">
        <v>533</v>
      </c>
      <c r="B8" s="92" t="s">
        <v>534</v>
      </c>
      <c r="C8" s="92" t="s">
        <v>535</v>
      </c>
      <c r="D8" s="92" t="s">
        <v>536</v>
      </c>
      <c r="E8" s="92" t="s">
        <v>537</v>
      </c>
      <c r="F8" s="92" t="s">
        <v>538</v>
      </c>
      <c r="G8" s="92" t="s">
        <v>539</v>
      </c>
      <c r="H8" s="92" t="s">
        <v>540</v>
      </c>
      <c r="I8" s="92" t="s">
        <v>541</v>
      </c>
      <c r="J8" s="92" t="s">
        <v>542</v>
      </c>
      <c r="K8" s="92" t="s">
        <v>543</v>
      </c>
      <c r="L8" s="92" t="s">
        <v>544</v>
      </c>
      <c r="M8" s="92" t="s">
        <v>545</v>
      </c>
      <c r="N8" s="93" t="s">
        <v>546</v>
      </c>
    </row>
    <row r="9" spans="1:21" ht="12.75" x14ac:dyDescent="0.2">
      <c r="A9" s="123" t="s">
        <v>547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21" ht="12.75" x14ac:dyDescent="0.2">
      <c r="A10" s="95" t="s">
        <v>548</v>
      </c>
      <c r="B10" s="96">
        <f t="shared" ref="B10:M10" si="0">B30*$O$10</f>
        <v>540587.04</v>
      </c>
      <c r="C10" s="96">
        <f t="shared" si="0"/>
        <v>360391.36</v>
      </c>
      <c r="D10" s="96">
        <f t="shared" si="0"/>
        <v>360391.36</v>
      </c>
      <c r="E10" s="96">
        <f t="shared" si="0"/>
        <v>360391.36</v>
      </c>
      <c r="F10" s="96">
        <f t="shared" si="0"/>
        <v>360391.36</v>
      </c>
      <c r="G10" s="96">
        <f t="shared" si="0"/>
        <v>360391.36</v>
      </c>
      <c r="H10" s="96">
        <f t="shared" si="0"/>
        <v>360391.36</v>
      </c>
      <c r="I10" s="96">
        <f t="shared" si="0"/>
        <v>360391.36</v>
      </c>
      <c r="J10" s="96">
        <f t="shared" si="0"/>
        <v>360391.36</v>
      </c>
      <c r="K10" s="96">
        <f t="shared" si="0"/>
        <v>360391.36</v>
      </c>
      <c r="L10" s="96">
        <f t="shared" si="0"/>
        <v>360391.36</v>
      </c>
      <c r="M10" s="96">
        <f t="shared" si="0"/>
        <v>360391.36</v>
      </c>
      <c r="N10" s="96">
        <f>SUM(B10:M10)</f>
        <v>4504891.9999999991</v>
      </c>
      <c r="O10" s="97">
        <v>4504892</v>
      </c>
    </row>
    <row r="11" spans="1:21" ht="12.75" x14ac:dyDescent="0.2">
      <c r="A11" s="95" t="s">
        <v>549</v>
      </c>
      <c r="B11" s="96">
        <f t="shared" ref="B11:M11" si="1">B30*$O$11</f>
        <v>1068000</v>
      </c>
      <c r="C11" s="96">
        <f t="shared" si="1"/>
        <v>712000</v>
      </c>
      <c r="D11" s="96">
        <f t="shared" si="1"/>
        <v>712000</v>
      </c>
      <c r="E11" s="96">
        <f t="shared" si="1"/>
        <v>712000</v>
      </c>
      <c r="F11" s="96">
        <f t="shared" si="1"/>
        <v>712000</v>
      </c>
      <c r="G11" s="96">
        <f t="shared" si="1"/>
        <v>712000</v>
      </c>
      <c r="H11" s="96">
        <f t="shared" si="1"/>
        <v>712000</v>
      </c>
      <c r="I11" s="96">
        <f t="shared" si="1"/>
        <v>712000</v>
      </c>
      <c r="J11" s="96">
        <f t="shared" si="1"/>
        <v>712000</v>
      </c>
      <c r="K11" s="96">
        <f t="shared" si="1"/>
        <v>712000</v>
      </c>
      <c r="L11" s="96">
        <f t="shared" si="1"/>
        <v>712000</v>
      </c>
      <c r="M11" s="96">
        <f t="shared" si="1"/>
        <v>712000</v>
      </c>
      <c r="N11" s="96">
        <f t="shared" ref="N11:N17" si="2">SUM(B11:M11)</f>
        <v>8900000</v>
      </c>
      <c r="O11" s="97">
        <v>8900000</v>
      </c>
    </row>
    <row r="12" spans="1:21" ht="25.5" x14ac:dyDescent="0.2">
      <c r="A12" s="98" t="s">
        <v>550</v>
      </c>
      <c r="B12" s="96">
        <f t="shared" ref="B12:M12" si="3">B30*$O$12</f>
        <v>3009296.6399999997</v>
      </c>
      <c r="C12" s="96">
        <f t="shared" si="3"/>
        <v>2006197.76</v>
      </c>
      <c r="D12" s="96">
        <f t="shared" si="3"/>
        <v>2006197.76</v>
      </c>
      <c r="E12" s="96">
        <f t="shared" si="3"/>
        <v>2006197.76</v>
      </c>
      <c r="F12" s="96">
        <f t="shared" si="3"/>
        <v>2006197.76</v>
      </c>
      <c r="G12" s="96">
        <f t="shared" si="3"/>
        <v>2006197.76</v>
      </c>
      <c r="H12" s="96">
        <f t="shared" si="3"/>
        <v>2006197.76</v>
      </c>
      <c r="I12" s="96">
        <f t="shared" si="3"/>
        <v>2006197.76</v>
      </c>
      <c r="J12" s="96">
        <f t="shared" si="3"/>
        <v>2006197.76</v>
      </c>
      <c r="K12" s="96">
        <f t="shared" si="3"/>
        <v>2006197.76</v>
      </c>
      <c r="L12" s="96">
        <f t="shared" si="3"/>
        <v>2006197.76</v>
      </c>
      <c r="M12" s="96">
        <f t="shared" si="3"/>
        <v>2006197.76</v>
      </c>
      <c r="N12" s="96">
        <f t="shared" si="2"/>
        <v>25077472.000000007</v>
      </c>
      <c r="O12" s="97">
        <v>25077472</v>
      </c>
    </row>
    <row r="13" spans="1:21" ht="25.5" x14ac:dyDescent="0.2">
      <c r="A13" s="98" t="s">
        <v>551</v>
      </c>
      <c r="B13" s="96">
        <f t="shared" ref="B13:M13" si="4">B30*$O$13</f>
        <v>5651503.6799999997</v>
      </c>
      <c r="C13" s="96">
        <f t="shared" si="4"/>
        <v>3767669.12</v>
      </c>
      <c r="D13" s="96">
        <f t="shared" si="4"/>
        <v>3767669.12</v>
      </c>
      <c r="E13" s="96">
        <f t="shared" si="4"/>
        <v>3767669.12</v>
      </c>
      <c r="F13" s="96">
        <f t="shared" si="4"/>
        <v>3767669.12</v>
      </c>
      <c r="G13" s="96">
        <f t="shared" si="4"/>
        <v>3767669.12</v>
      </c>
      <c r="H13" s="96">
        <f t="shared" si="4"/>
        <v>3767669.12</v>
      </c>
      <c r="I13" s="96">
        <f t="shared" si="4"/>
        <v>3767669.12</v>
      </c>
      <c r="J13" s="96">
        <f t="shared" si="4"/>
        <v>3767669.12</v>
      </c>
      <c r="K13" s="96">
        <f t="shared" si="4"/>
        <v>3767669.12</v>
      </c>
      <c r="L13" s="96">
        <f t="shared" si="4"/>
        <v>3767669.12</v>
      </c>
      <c r="M13" s="96">
        <f t="shared" si="4"/>
        <v>3767669.12</v>
      </c>
      <c r="N13" s="96">
        <f t="shared" si="2"/>
        <v>47095864</v>
      </c>
      <c r="O13" s="97">
        <v>47095864</v>
      </c>
    </row>
    <row r="14" spans="1:21" ht="25.5" x14ac:dyDescent="0.2">
      <c r="A14" s="98" t="s">
        <v>552</v>
      </c>
      <c r="B14" s="96">
        <f t="shared" ref="B14:M14" si="5">B30*$O$14</f>
        <v>0</v>
      </c>
      <c r="C14" s="96">
        <f t="shared" si="5"/>
        <v>0</v>
      </c>
      <c r="D14" s="96">
        <f t="shared" si="5"/>
        <v>0</v>
      </c>
      <c r="E14" s="96">
        <f t="shared" si="5"/>
        <v>0</v>
      </c>
      <c r="F14" s="96">
        <f t="shared" si="5"/>
        <v>0</v>
      </c>
      <c r="G14" s="96">
        <f t="shared" si="5"/>
        <v>0</v>
      </c>
      <c r="H14" s="96">
        <f t="shared" si="5"/>
        <v>0</v>
      </c>
      <c r="I14" s="96">
        <f t="shared" si="5"/>
        <v>0</v>
      </c>
      <c r="J14" s="96">
        <f t="shared" si="5"/>
        <v>0</v>
      </c>
      <c r="K14" s="96">
        <f t="shared" si="5"/>
        <v>0</v>
      </c>
      <c r="L14" s="96">
        <f t="shared" si="5"/>
        <v>0</v>
      </c>
      <c r="M14" s="96">
        <f t="shared" si="5"/>
        <v>0</v>
      </c>
      <c r="N14" s="96">
        <f t="shared" si="2"/>
        <v>0</v>
      </c>
      <c r="O14" s="97">
        <v>0</v>
      </c>
    </row>
    <row r="15" spans="1:21" ht="12.75" x14ac:dyDescent="0.2">
      <c r="A15" s="95" t="s">
        <v>553</v>
      </c>
      <c r="B15" s="96">
        <f t="shared" ref="B15:M15" si="6">B30*$O$15</f>
        <v>0</v>
      </c>
      <c r="C15" s="96">
        <f t="shared" si="6"/>
        <v>0</v>
      </c>
      <c r="D15" s="96">
        <f t="shared" si="6"/>
        <v>0</v>
      </c>
      <c r="E15" s="96">
        <f t="shared" si="6"/>
        <v>0</v>
      </c>
      <c r="F15" s="96">
        <f t="shared" si="6"/>
        <v>0</v>
      </c>
      <c r="G15" s="96">
        <f t="shared" si="6"/>
        <v>0</v>
      </c>
      <c r="H15" s="96">
        <f t="shared" si="6"/>
        <v>0</v>
      </c>
      <c r="I15" s="96">
        <f t="shared" si="6"/>
        <v>0</v>
      </c>
      <c r="J15" s="96">
        <f t="shared" si="6"/>
        <v>0</v>
      </c>
      <c r="K15" s="96">
        <f t="shared" si="6"/>
        <v>0</v>
      </c>
      <c r="L15" s="96">
        <f t="shared" si="6"/>
        <v>0</v>
      </c>
      <c r="M15" s="96">
        <f t="shared" si="6"/>
        <v>0</v>
      </c>
      <c r="N15" s="96">
        <f t="shared" si="2"/>
        <v>0</v>
      </c>
      <c r="O15" s="97">
        <v>0</v>
      </c>
    </row>
    <row r="16" spans="1:21" ht="12.75" x14ac:dyDescent="0.2">
      <c r="A16" s="95" t="s">
        <v>554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122" t="s">
        <v>555</v>
      </c>
      <c r="Q16" s="122"/>
      <c r="R16" s="122"/>
      <c r="S16" s="122"/>
      <c r="T16" s="122"/>
      <c r="U16" s="122"/>
    </row>
    <row r="17" spans="1:21" ht="25.5" x14ac:dyDescent="0.2">
      <c r="A17" s="98" t="s">
        <v>556</v>
      </c>
      <c r="B17" s="96">
        <f t="shared" ref="B17:M17" si="7">B30*$O$17</f>
        <v>1979721.1199999999</v>
      </c>
      <c r="C17" s="96">
        <f t="shared" si="7"/>
        <v>1319814.08</v>
      </c>
      <c r="D17" s="96">
        <f t="shared" si="7"/>
        <v>1319814.08</v>
      </c>
      <c r="E17" s="96">
        <f t="shared" si="7"/>
        <v>1319814.08</v>
      </c>
      <c r="F17" s="96">
        <f t="shared" si="7"/>
        <v>1319814.08</v>
      </c>
      <c r="G17" s="96">
        <f t="shared" si="7"/>
        <v>1319814.08</v>
      </c>
      <c r="H17" s="96">
        <f t="shared" si="7"/>
        <v>1319814.08</v>
      </c>
      <c r="I17" s="96">
        <f t="shared" si="7"/>
        <v>1319814.08</v>
      </c>
      <c r="J17" s="96">
        <f t="shared" si="7"/>
        <v>1319814.08</v>
      </c>
      <c r="K17" s="96">
        <f t="shared" si="7"/>
        <v>1319814.08</v>
      </c>
      <c r="L17" s="96">
        <f t="shared" si="7"/>
        <v>1319814.08</v>
      </c>
      <c r="M17" s="96">
        <f t="shared" si="7"/>
        <v>1319814.08</v>
      </c>
      <c r="N17" s="96">
        <f t="shared" si="2"/>
        <v>16497676</v>
      </c>
      <c r="O17" s="99">
        <v>16497676</v>
      </c>
    </row>
    <row r="18" spans="1:21" ht="12.75" x14ac:dyDescent="0.2">
      <c r="A18" s="100" t="s">
        <v>557</v>
      </c>
      <c r="B18" s="96">
        <f>SUM(B10:B17)</f>
        <v>12249108.479999999</v>
      </c>
      <c r="C18" s="96">
        <f t="shared" ref="C18:M18" si="8">SUM(C10:C17)</f>
        <v>8166072.3200000003</v>
      </c>
      <c r="D18" s="96">
        <f t="shared" si="8"/>
        <v>8166072.3200000003</v>
      </c>
      <c r="E18" s="96">
        <f t="shared" si="8"/>
        <v>8166072.3200000003</v>
      </c>
      <c r="F18" s="96">
        <f t="shared" si="8"/>
        <v>8166072.3200000003</v>
      </c>
      <c r="G18" s="96">
        <f t="shared" si="8"/>
        <v>8166072.3200000003</v>
      </c>
      <c r="H18" s="96">
        <f t="shared" si="8"/>
        <v>8166072.3200000003</v>
      </c>
      <c r="I18" s="96">
        <f t="shared" si="8"/>
        <v>8166072.3200000003</v>
      </c>
      <c r="J18" s="96">
        <f t="shared" si="8"/>
        <v>8166072.3200000003</v>
      </c>
      <c r="K18" s="96">
        <f t="shared" si="8"/>
        <v>8166072.3200000003</v>
      </c>
      <c r="L18" s="96">
        <f t="shared" si="8"/>
        <v>8166072.3200000003</v>
      </c>
      <c r="M18" s="96">
        <f t="shared" si="8"/>
        <v>8166072.3200000003</v>
      </c>
      <c r="N18" s="101">
        <f>SUM(B18:M18)</f>
        <v>102075903.99999997</v>
      </c>
      <c r="O18" s="99">
        <f>SUM(O10:O17)</f>
        <v>102075904</v>
      </c>
    </row>
    <row r="19" spans="1:21" ht="12.75" x14ac:dyDescent="0.2">
      <c r="A19" s="123" t="s">
        <v>558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</row>
    <row r="20" spans="1:21" ht="12.75" x14ac:dyDescent="0.2">
      <c r="A20" s="95" t="s">
        <v>559</v>
      </c>
      <c r="B20" s="96">
        <f t="shared" ref="B20:M20" si="9">B30*$O$20</f>
        <v>5310777.4799999995</v>
      </c>
      <c r="C20" s="96">
        <f t="shared" si="9"/>
        <v>3540518.3200000003</v>
      </c>
      <c r="D20" s="96">
        <f t="shared" si="9"/>
        <v>3540518.3200000003</v>
      </c>
      <c r="E20" s="96">
        <f t="shared" si="9"/>
        <v>3540518.3200000003</v>
      </c>
      <c r="F20" s="96">
        <f t="shared" si="9"/>
        <v>3540518.3200000003</v>
      </c>
      <c r="G20" s="96">
        <f t="shared" si="9"/>
        <v>3540518.3200000003</v>
      </c>
      <c r="H20" s="96">
        <f t="shared" si="9"/>
        <v>3540518.3200000003</v>
      </c>
      <c r="I20" s="96">
        <f t="shared" si="9"/>
        <v>3540518.3200000003</v>
      </c>
      <c r="J20" s="96">
        <f t="shared" si="9"/>
        <v>3540518.3200000003</v>
      </c>
      <c r="K20" s="96">
        <f t="shared" si="9"/>
        <v>3540518.3200000003</v>
      </c>
      <c r="L20" s="96">
        <f t="shared" si="9"/>
        <v>3540518.3200000003</v>
      </c>
      <c r="M20" s="96">
        <f t="shared" si="9"/>
        <v>3540518.3200000003</v>
      </c>
      <c r="N20" s="96">
        <v>99085054</v>
      </c>
      <c r="O20" s="99">
        <v>44256479</v>
      </c>
    </row>
    <row r="21" spans="1:21" ht="12.75" x14ac:dyDescent="0.2">
      <c r="A21" s="95" t="s">
        <v>560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9">
        <v>635000</v>
      </c>
      <c r="P21" s="122" t="s">
        <v>555</v>
      </c>
      <c r="Q21" s="122"/>
      <c r="R21" s="122"/>
      <c r="S21" s="122"/>
      <c r="T21" s="122"/>
      <c r="U21" s="122"/>
    </row>
    <row r="22" spans="1:21" ht="12.75" x14ac:dyDescent="0.2">
      <c r="A22" s="95" t="s">
        <v>561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2990850</v>
      </c>
      <c r="I22" s="96">
        <v>0</v>
      </c>
      <c r="J22" s="96">
        <v>0</v>
      </c>
      <c r="K22" s="96">
        <v>0</v>
      </c>
      <c r="L22" s="96">
        <v>0</v>
      </c>
      <c r="M22" s="96">
        <f t="shared" ref="M22" si="10">M31*$O$21</f>
        <v>0</v>
      </c>
      <c r="N22" s="96">
        <v>2990850</v>
      </c>
      <c r="O22" s="99">
        <v>8662575</v>
      </c>
      <c r="P22" s="122" t="s">
        <v>555</v>
      </c>
      <c r="Q22" s="122"/>
      <c r="R22" s="122"/>
      <c r="S22" s="122"/>
      <c r="T22" s="122"/>
      <c r="U22" s="122"/>
    </row>
    <row r="23" spans="1:21" ht="12.75" x14ac:dyDescent="0.2">
      <c r="A23" s="95" t="s">
        <v>562</v>
      </c>
      <c r="B23" s="96">
        <f t="shared" ref="B23:M23" si="11">B30*$O$23</f>
        <v>0</v>
      </c>
      <c r="C23" s="96">
        <f t="shared" si="11"/>
        <v>0</v>
      </c>
      <c r="D23" s="96">
        <f t="shared" si="11"/>
        <v>0</v>
      </c>
      <c r="E23" s="96">
        <f t="shared" si="11"/>
        <v>0</v>
      </c>
      <c r="F23" s="96">
        <f t="shared" si="11"/>
        <v>0</v>
      </c>
      <c r="G23" s="96">
        <f t="shared" si="11"/>
        <v>0</v>
      </c>
      <c r="H23" s="96">
        <f t="shared" si="11"/>
        <v>0</v>
      </c>
      <c r="I23" s="96">
        <f t="shared" si="11"/>
        <v>0</v>
      </c>
      <c r="J23" s="96">
        <f t="shared" si="11"/>
        <v>0</v>
      </c>
      <c r="K23" s="96">
        <f t="shared" si="11"/>
        <v>0</v>
      </c>
      <c r="L23" s="96">
        <f t="shared" si="11"/>
        <v>0</v>
      </c>
      <c r="M23" s="96">
        <f t="shared" si="11"/>
        <v>0</v>
      </c>
      <c r="N23" s="96">
        <f t="shared" ref="N23:N25" si="12">SUM(B23:M23)</f>
        <v>0</v>
      </c>
      <c r="O23" s="99">
        <v>0</v>
      </c>
    </row>
    <row r="24" spans="1:21" ht="12.75" x14ac:dyDescent="0.2">
      <c r="A24" s="95" t="s">
        <v>563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 t="shared" si="12"/>
        <v>0</v>
      </c>
      <c r="O24" s="97">
        <v>0</v>
      </c>
    </row>
    <row r="25" spans="1:21" ht="12.75" x14ac:dyDescent="0.2">
      <c r="A25" s="95" t="s">
        <v>564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f t="shared" si="12"/>
        <v>0</v>
      </c>
      <c r="O25" s="97">
        <v>0</v>
      </c>
    </row>
    <row r="26" spans="1:21" ht="12.75" x14ac:dyDescent="0.2">
      <c r="A26" s="100" t="s">
        <v>565</v>
      </c>
      <c r="B26" s="96">
        <f>SUM(B20:B25)</f>
        <v>5310777.4799999995</v>
      </c>
      <c r="C26" s="96">
        <f t="shared" ref="C26:M26" si="13">SUM(C20:C24)</f>
        <v>3540518.3200000003</v>
      </c>
      <c r="D26" s="96">
        <f t="shared" si="13"/>
        <v>3540518.3200000003</v>
      </c>
      <c r="E26" s="96">
        <f>SUM(E20:E25)</f>
        <v>3540518.3200000003</v>
      </c>
      <c r="F26" s="96">
        <f t="shared" si="13"/>
        <v>3540518.3200000003</v>
      </c>
      <c r="G26" s="96">
        <f t="shared" si="13"/>
        <v>3540518.3200000003</v>
      </c>
      <c r="H26" s="96">
        <f t="shared" si="13"/>
        <v>6531368.3200000003</v>
      </c>
      <c r="I26" s="96">
        <f t="shared" si="13"/>
        <v>3540518.3200000003</v>
      </c>
      <c r="J26" s="96">
        <f t="shared" si="13"/>
        <v>3540518.3200000003</v>
      </c>
      <c r="K26" s="96">
        <f t="shared" si="13"/>
        <v>3540518.3200000003</v>
      </c>
      <c r="L26" s="96">
        <f t="shared" si="13"/>
        <v>3540518.3200000003</v>
      </c>
      <c r="M26" s="96">
        <f t="shared" si="13"/>
        <v>3540518.3200000003</v>
      </c>
      <c r="N26" s="101">
        <f>SUM(N19:N25)</f>
        <v>102075904</v>
      </c>
      <c r="O26" s="97">
        <f>SUM(O20:O25)</f>
        <v>53554054</v>
      </c>
    </row>
    <row r="27" spans="1:21" s="103" customFormat="1" ht="12.75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4"/>
      <c r="P27" s="87"/>
      <c r="Q27" s="87"/>
      <c r="R27" s="87"/>
      <c r="S27" s="87"/>
      <c r="T27" s="87"/>
    </row>
    <row r="28" spans="1:21" s="103" customFormat="1" ht="18.75" x14ac:dyDescent="0.25">
      <c r="A28" s="108" t="s">
        <v>567</v>
      </c>
      <c r="B28" s="109"/>
      <c r="C28" s="109"/>
      <c r="D28" s="109"/>
      <c r="E28" s="109"/>
      <c r="F28" s="121"/>
      <c r="G28" s="121"/>
      <c r="H28" s="121"/>
      <c r="I28" s="102"/>
      <c r="J28" s="102"/>
      <c r="K28" s="102"/>
      <c r="L28" s="102"/>
      <c r="M28" s="102"/>
      <c r="N28" s="102"/>
      <c r="O28" s="94"/>
      <c r="P28" s="87"/>
      <c r="Q28" s="87"/>
      <c r="R28" s="87"/>
      <c r="S28" s="87"/>
      <c r="T28" s="87"/>
    </row>
    <row r="29" spans="1:21" s="103" customFormat="1" ht="12.75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87"/>
      <c r="Q29" s="87"/>
      <c r="R29" s="87"/>
      <c r="S29" s="87"/>
      <c r="T29" s="87"/>
    </row>
    <row r="30" spans="1:21" s="106" customFormat="1" ht="12.75" x14ac:dyDescent="0.2">
      <c r="A30" s="104"/>
      <c r="B30" s="105">
        <v>0.12</v>
      </c>
      <c r="C30" s="105">
        <v>0.08</v>
      </c>
      <c r="D30" s="105">
        <v>0.08</v>
      </c>
      <c r="E30" s="105">
        <v>0.08</v>
      </c>
      <c r="F30" s="105">
        <v>0.08</v>
      </c>
      <c r="G30" s="105">
        <v>0.08</v>
      </c>
      <c r="H30" s="105">
        <v>0.08</v>
      </c>
      <c r="I30" s="105">
        <v>0.08</v>
      </c>
      <c r="J30" s="105">
        <v>0.08</v>
      </c>
      <c r="K30" s="105">
        <v>0.08</v>
      </c>
      <c r="L30" s="105">
        <v>0.08</v>
      </c>
      <c r="M30" s="105">
        <v>0.08</v>
      </c>
      <c r="N30" s="105">
        <f>SUM(B30:M30)</f>
        <v>0.99999999999999978</v>
      </c>
      <c r="O30" s="94"/>
    </row>
    <row r="31" spans="1:21" s="103" customFormat="1" ht="12.75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94"/>
      <c r="P31" s="87"/>
      <c r="Q31" s="87"/>
      <c r="R31" s="87"/>
      <c r="S31" s="87"/>
      <c r="T31" s="87"/>
    </row>
    <row r="32" spans="1:21" s="103" customFormat="1" ht="12.75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4"/>
      <c r="P32" s="87"/>
      <c r="Q32" s="87"/>
      <c r="R32" s="87"/>
      <c r="S32" s="87"/>
      <c r="T32" s="87"/>
    </row>
    <row r="33" spans="1:20" s="103" customFormat="1" ht="12.75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94"/>
      <c r="P33" s="87"/>
      <c r="Q33" s="87"/>
      <c r="R33" s="87"/>
      <c r="S33" s="87"/>
      <c r="T33" s="87"/>
    </row>
    <row r="34" spans="1:20" s="103" customFormat="1" ht="12.75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4"/>
      <c r="P34" s="87"/>
      <c r="Q34" s="87"/>
      <c r="R34" s="87"/>
      <c r="S34" s="87"/>
      <c r="T34" s="87"/>
    </row>
  </sheetData>
  <mergeCells count="11">
    <mergeCell ref="A9:N9"/>
    <mergeCell ref="O1:O7"/>
    <mergeCell ref="P1:Q7"/>
    <mergeCell ref="A3:N3"/>
    <mergeCell ref="A4:N4"/>
    <mergeCell ref="A5:N5"/>
    <mergeCell ref="A28:H28"/>
    <mergeCell ref="P16:U16"/>
    <mergeCell ref="A19:N19"/>
    <mergeCell ref="P21:U21"/>
    <mergeCell ref="P22:U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Steiner Györgyi Dr.</cp:lastModifiedBy>
  <cp:lastPrinted>2019-04-09T13:50:34Z</cp:lastPrinted>
  <dcterms:created xsi:type="dcterms:W3CDTF">2019-02-06T16:32:14Z</dcterms:created>
  <dcterms:modified xsi:type="dcterms:W3CDTF">2019-04-09T13:52:08Z</dcterms:modified>
</cp:coreProperties>
</file>