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firstSheet="8" activeTab="16"/>
  </bookViews>
  <sheets>
    <sheet name="1. melléklet " sheetId="1" r:id="rId1"/>
    <sheet name="2. melléklet " sheetId="2" r:id="rId2"/>
    <sheet name="3. melléklet " sheetId="3" r:id="rId3"/>
    <sheet name="4. melléklet 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1 melléklet " sheetId="11" r:id="rId11"/>
    <sheet name="11.2. melléklet" sheetId="12" r:id="rId12"/>
    <sheet name="12. melléklet" sheetId="13" r:id="rId13"/>
    <sheet name="13. melléklet" sheetId="14" r:id="rId14"/>
    <sheet name="14. melléklet" sheetId="15" r:id="rId15"/>
    <sheet name="15. melléklet" sheetId="16" r:id="rId16"/>
    <sheet name="16. melléklet" sheetId="17" r:id="rId17"/>
  </sheets>
  <definedNames>
    <definedName name="_xlnm.Print_Titles" localSheetId="10">'11.1 melléklet '!$3:$7</definedName>
    <definedName name="_xlnm.Print_Area" localSheetId="13">'13. melléklet'!$A$2:$E$35</definedName>
    <definedName name="_xlnm.Print_Area" localSheetId="16">'16. melléklet'!$A$1:$G$14</definedName>
  </definedNames>
  <calcPr fullCalcOnLoad="1"/>
</workbook>
</file>

<file path=xl/sharedStrings.xml><?xml version="1.0" encoding="utf-8"?>
<sst xmlns="http://schemas.openxmlformats.org/spreadsheetml/2006/main" count="808" uniqueCount="477">
  <si>
    <t>Megnevezés</t>
  </si>
  <si>
    <t>Eredeti előirányzat</t>
  </si>
  <si>
    <t>Módosított előirányzat</t>
  </si>
  <si>
    <t>Teljesítés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</si>
  <si>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</si>
  <si>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</si>
  <si>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</si>
  <si>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</si>
  <si>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</si>
  <si>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</si>
  <si>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</si>
  <si>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</si>
  <si>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</si>
  <si>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</si>
  <si>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</si>
  <si>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</si>
  <si>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</si>
  <si>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</si>
  <si>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</si>
  <si>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</si>
  <si>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</si>
  <si>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</si>
  <si>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</si>
  <si>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</si>
  <si>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</si>
  <si>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</si>
  <si>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</si>
  <si>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</si>
  <si>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</si>
  <si>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</si>
  <si>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</si>
  <si>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</si>
  <si>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</si>
  <si>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D/I/4i - ebből: költségvetési évben esedékes követelések egyéb működési bevételekre</t>
  </si>
  <si>
    <t>D/I Költségvetési évben esedékes követelések (=D/I/1+…+D/I/8)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</si>
  <si>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</si>
  <si>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</si>
  <si>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</si>
  <si>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</si>
  <si>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</si>
  <si>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</si>
  <si>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</si>
  <si>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</si>
  <si>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</si>
  <si>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</si>
  <si>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</si>
  <si>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</si>
  <si>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</si>
  <si>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</si>
  <si>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</si>
  <si>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</si>
  <si>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</si>
  <si>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</si>
  <si>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</si>
  <si>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</si>
  <si>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</si>
  <si>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</si>
  <si>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 Költségvetési évben esedékes kötelezettségek (=H/I/1+…+H/I/9)</t>
  </si>
  <si>
    <t>H/II/3 Költségvetési évet követően esedékes kötelezettségek dologi kiadásokra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</si>
  <si>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</si>
  <si>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</si>
  <si>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</si>
  <si>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</si>
  <si>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</si>
  <si>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</si>
  <si>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</si>
  <si>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</si>
  <si>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</si>
  <si>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</si>
  <si>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</si>
  <si>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</si>
  <si>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</si>
  <si>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Költségvetési kiadások </t>
  </si>
  <si>
    <t>1.</t>
  </si>
  <si>
    <t xml:space="preserve">Személyi juttatások </t>
  </si>
  <si>
    <t>Munkaadókat terhelő járulékok és szociális hozzájárulási adó</t>
  </si>
  <si>
    <t xml:space="preserve">Dologi kiadások </t>
  </si>
  <si>
    <t xml:space="preserve">Ellátottak pénzbeli juttatásai </t>
  </si>
  <si>
    <t xml:space="preserve">Egyéb működési célú támogatások államháztartáson belülre </t>
  </si>
  <si>
    <t xml:space="preserve">Egyéb működési célú kiadások </t>
  </si>
  <si>
    <t xml:space="preserve">Beruházási célú előzetesen felszámított általános forgalmi adó </t>
  </si>
  <si>
    <t>Beruházások</t>
  </si>
  <si>
    <t xml:space="preserve">Ingatlanok felújítása </t>
  </si>
  <si>
    <t xml:space="preserve">Felújítási célú előzetesen felszámított általános forgalmi adó </t>
  </si>
  <si>
    <t xml:space="preserve">Felújítások </t>
  </si>
  <si>
    <t xml:space="preserve">Egyéb felhalmozási célú kiadások </t>
  </si>
  <si>
    <t xml:space="preserve">Helyi önkormányzatok működésének általános támogatása </t>
  </si>
  <si>
    <t xml:space="preserve">Települési önkormányzatok szociális, gyermekjóléti  és gyermekétkeztetési feladatainak támogatása </t>
  </si>
  <si>
    <t xml:space="preserve">Települési önkormányzatok kulturális feladatainak támogatása </t>
  </si>
  <si>
    <t xml:space="preserve">Működési célú költségvetési támogatások és kiegészítő támogatások </t>
  </si>
  <si>
    <t>Önkormányzatok működési támogatásai</t>
  </si>
  <si>
    <t xml:space="preserve">Egyéb működési célú támogatások bevételei államháztartáson belülről </t>
  </si>
  <si>
    <t xml:space="preserve">ebből: elkülönített állami pénzalapok </t>
  </si>
  <si>
    <t xml:space="preserve">Működési célú támogatások államháztartáson belülről </t>
  </si>
  <si>
    <t xml:space="preserve">Vagyoni tipusú adók </t>
  </si>
  <si>
    <t xml:space="preserve">ebből: magánszemélyek kommunális adója </t>
  </si>
  <si>
    <t>Értékesítési és forgalmi adó</t>
  </si>
  <si>
    <t>ebből: állandó jelleggel végzett iparűzési tevékenység után fizetett helyi iparűzési adó</t>
  </si>
  <si>
    <t xml:space="preserve">Gépjárműadók </t>
  </si>
  <si>
    <t xml:space="preserve">ebből: belföldi gépjárművek adójának a helyi önkormányzatot megillető része </t>
  </si>
  <si>
    <t xml:space="preserve">Egyéb áruhasználati és szolgáltatási adók  </t>
  </si>
  <si>
    <t xml:space="preserve">Termékek és szolgáltatások adói </t>
  </si>
  <si>
    <t xml:space="preserve">Egyéb közhatalmi bevételek </t>
  </si>
  <si>
    <t xml:space="preserve">ebből: egyéb települési adók </t>
  </si>
  <si>
    <t xml:space="preserve">Közhatalmi bevételek </t>
  </si>
  <si>
    <t xml:space="preserve">Szolgáltatások ellenértéke </t>
  </si>
  <si>
    <t xml:space="preserve">Tulajdonosi bevételek </t>
  </si>
  <si>
    <t xml:space="preserve">ebből: önkormányzati vagyon üzemeltetéséből, koncesszióból származó bevétel </t>
  </si>
  <si>
    <t xml:space="preserve">ebből: önkormányzati vagyon vagyonkezelésbe adásából származó bevétel </t>
  </si>
  <si>
    <t xml:space="preserve">Ellátási díjak </t>
  </si>
  <si>
    <t xml:space="preserve">Kiszámlázott általános forgalmi adó </t>
  </si>
  <si>
    <t xml:space="preserve">Egyéb kapott (járó) kamatok és kamatjellegű bevételek </t>
  </si>
  <si>
    <t xml:space="preserve">Kamatbevételek és más nyereségjellegű bevételek </t>
  </si>
  <si>
    <t>Egyéb működési bevételek</t>
  </si>
  <si>
    <t>Működési bevételek</t>
  </si>
  <si>
    <t>Költségvetési bevételek</t>
  </si>
  <si>
    <t>2.</t>
  </si>
  <si>
    <t>3.</t>
  </si>
  <si>
    <t xml:space="preserve">Államháztartáson belüli megelőlegezések visszafizetése </t>
  </si>
  <si>
    <t>Belföldi finanszírozás kiadásai</t>
  </si>
  <si>
    <t xml:space="preserve">Finanszírozási kiadások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</si>
  <si>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</si>
  <si>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</si>
  <si>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</si>
  <si>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</si>
  <si>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</si>
  <si>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</si>
  <si>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</si>
  <si>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</si>
  <si>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</si>
  <si>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</si>
  <si>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</si>
  <si>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</si>
  <si>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</si>
  <si>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</si>
  <si>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</si>
  <si>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</si>
  <si>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</si>
  <si>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</si>
  <si>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</si>
  <si>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</si>
  <si>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</si>
  <si>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</si>
  <si>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</si>
  <si>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</si>
  <si>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</si>
  <si>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</si>
  <si>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</si>
  <si>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Finanszírozási bevételek </t>
  </si>
  <si>
    <t xml:space="preserve">Előző év költségvetési maradványának igénybevétele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</si>
  <si>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</si>
  <si>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</si>
  <si>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</si>
  <si>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</si>
  <si>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</si>
  <si>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</si>
  <si>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</si>
  <si>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</si>
  <si>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</si>
  <si>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</si>
  <si>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</si>
  <si>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</si>
  <si>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</si>
  <si>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</si>
  <si>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</si>
  <si>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</si>
  <si>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</si>
  <si>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</si>
  <si>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</si>
  <si>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</si>
  <si>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</si>
  <si>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</si>
  <si>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</si>
  <si>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</si>
  <si>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</si>
  <si>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</si>
  <si>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</si>
  <si>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</si>
  <si>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</si>
  <si>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</si>
  <si>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</si>
  <si>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</si>
  <si>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</si>
  <si>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</si>
  <si>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</si>
  <si>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</si>
  <si>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1.melléklet a …./2020.(…....) önkormányzati rendelethez</t>
  </si>
  <si>
    <t>Bevétel megnevezése</t>
  </si>
  <si>
    <t>Teljesítés %-a</t>
  </si>
  <si>
    <t>Sárkeszi Község Önkormányzat 2019. évi bevételei forrásonként</t>
  </si>
  <si>
    <t>Sárkeszi Község Önkormányzat 2019. évi kiadások címenként , kiemelt előirányzatonként</t>
  </si>
  <si>
    <t>Ft-ban</t>
  </si>
  <si>
    <t>Ingatlanok beszerzése, létesítése</t>
  </si>
  <si>
    <t>Informatikai eszközök beszerzése, létesítése</t>
  </si>
  <si>
    <t xml:space="preserve">Egyéb tárgyi eszközök beszerzése, létesítése </t>
  </si>
  <si>
    <t xml:space="preserve">Beruházások </t>
  </si>
  <si>
    <t xml:space="preserve">Egyéb tárgyi eszközök felújítása </t>
  </si>
  <si>
    <t>Sárkeszi Község Önkormányzat 2019. évi beruházási és felújítási kiadásai célonként</t>
  </si>
  <si>
    <t>E)        Alaptevékenység szabad maradványa (=A-D)</t>
  </si>
  <si>
    <t>C)        Összes maradvány (=A+B)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</si>
  <si>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</si>
  <si>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</si>
  <si>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</si>
  <si>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</si>
  <si>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</si>
  <si>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</si>
  <si>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</si>
  <si>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Összeg</t>
  </si>
  <si>
    <t>Sárkeszi Község Önkormányzat 2019. évi pénzmaradvány kimutatása</t>
  </si>
  <si>
    <t>Sárkeszi Község Önkormányzat 2019. évi könyvviteli mérlege</t>
  </si>
  <si>
    <t xml:space="preserve">Bevételek </t>
  </si>
  <si>
    <t xml:space="preserve">2019. évi teljesítés </t>
  </si>
  <si>
    <t>Kiadások</t>
  </si>
  <si>
    <t>Önkormányzatok működésének támogatása</t>
  </si>
  <si>
    <t>Egyéb működési célú támogatások ÁHT-belülről</t>
  </si>
  <si>
    <t xml:space="preserve">Munkaadókat terhelő járulékok és szociális hozzájárulási adó </t>
  </si>
  <si>
    <t xml:space="preserve">Működési bevételek </t>
  </si>
  <si>
    <t xml:space="preserve">Felhalmozási célú támogatások </t>
  </si>
  <si>
    <t>Ellátottak pénzbeli juttatásai</t>
  </si>
  <si>
    <t>Belföldi finanszírozás bevételei</t>
  </si>
  <si>
    <t>Elvonások és befizetések</t>
  </si>
  <si>
    <t>Államháztartáson belüli megelőlegezések</t>
  </si>
  <si>
    <t xml:space="preserve">Finanszíorzási bevételek </t>
  </si>
  <si>
    <t>Központi, irányító szervi támogatások folyósítása</t>
  </si>
  <si>
    <t xml:space="preserve">Belföldi finanszírozás kiadásai </t>
  </si>
  <si>
    <t xml:space="preserve">Bevételek mindösszesen: </t>
  </si>
  <si>
    <t>Kiadások mindösszesen:</t>
  </si>
  <si>
    <t xml:space="preserve">Sárkeszi  Község Önkormányzat  2019.évi költségvetési mérlege közgazdasági tagolásban </t>
  </si>
  <si>
    <t>Finanszírozási kiadások</t>
  </si>
  <si>
    <t xml:space="preserve">13. </t>
  </si>
  <si>
    <t xml:space="preserve">Kiadások mindösszesen: </t>
  </si>
  <si>
    <t xml:space="preserve">Maradvány igénybevétele </t>
  </si>
  <si>
    <t>Belföldi finanszírozás bevétele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</si>
  <si>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</si>
  <si>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</si>
  <si>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</si>
  <si>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</si>
  <si>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</si>
  <si>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</si>
  <si>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</si>
  <si>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7. sor: Adott előlegek számla  tárgyidőszaki forgalma összesen [+/-3651]</t>
  </si>
  <si>
    <t>7f. sor: Túlfizetések, téves és visszajáró kifizetések tárgyidőszaki forgalma [+/-(36516-365186)]</t>
  </si>
  <si>
    <t>10. sor: Forgótőke elszámolása számla tárgyidőszaki forgalma  [+/-3654]</t>
  </si>
  <si>
    <t>18. sor: Kapott előlegek tárgyidőszaki forgalma [+/-3671]</t>
  </si>
  <si>
    <t>20. sor: Más szervezetet megillető bevételek elszámolása számla tárgyidőszaki forgalma [+/-3673]</t>
  </si>
  <si>
    <t>C. 32-33. számlák számított tárgyidőszaki záró egyenlege (A + B)</t>
  </si>
  <si>
    <t>D. 32-33. számlák főkönyvi kivonat szerinti záró tárgyidőszaki egyenlege [+32 + (331-3318) + (332-3328)]</t>
  </si>
  <si>
    <t>Önkormányzat</t>
  </si>
  <si>
    <t>Sárkeszi Község Önkrományzat 2019. évi pénzeszközök változása</t>
  </si>
  <si>
    <t>Költségvetési törvény szerint igényelt támogatás</t>
  </si>
  <si>
    <t>Támogatás évközi változása - Május 15.</t>
  </si>
  <si>
    <t>Támogatás évközi változása - Október 7.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</si>
  <si>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</si>
  <si>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</si>
  <si>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</si>
  <si>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</si>
  <si>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I.1. A települési  önkormányzatok működésének támogatása 09 01 01 01 00</t>
  </si>
  <si>
    <t>Összesen  (=1+…+11)</t>
  </si>
  <si>
    <t xml:space="preserve">Visszafizetési kötelezettség </t>
  </si>
  <si>
    <t>Többlettámogatás (</t>
  </si>
  <si>
    <t>2. melléklet III.2. A települési önkormtámogatása(szociális)</t>
  </si>
  <si>
    <t xml:space="preserve">Sárkeszi Község Önkormányzat 2019.évi normatív hozzájárulások elszámolása </t>
  </si>
  <si>
    <t>Összesen:</t>
  </si>
  <si>
    <t xml:space="preserve">3 év </t>
  </si>
  <si>
    <t>Fejér Megyei Önkormányzat</t>
  </si>
  <si>
    <t>D</t>
  </si>
  <si>
    <t>C</t>
  </si>
  <si>
    <t>B</t>
  </si>
  <si>
    <t>A</t>
  </si>
  <si>
    <t>Öszesen:</t>
  </si>
  <si>
    <t xml:space="preserve">Fizetési kötelezettség </t>
  </si>
  <si>
    <t xml:space="preserve">Folyosított támogatás </t>
  </si>
  <si>
    <t>Költségvetési szerv neve</t>
  </si>
  <si>
    <t>Sor-szám</t>
  </si>
  <si>
    <t>SKÖT</t>
  </si>
  <si>
    <t>ESZKÖZÖK ÖSSZESEN  (45+48+53+57+60+61)</t>
  </si>
  <si>
    <t>F) AKTÍV IDŐBELI ELHATÁROLÁSOK</t>
  </si>
  <si>
    <t>E) EGYÉB SAJÁTOS ESZKÖZOLDALI ELSZÁMOLÁSOK (58+59)</t>
  </si>
  <si>
    <t>II. Utalványok, bérletek és más hasonló, készpénz-helyettesítő fizetési 
     eszköznek nem minősülő eszközök elszámolásai</t>
  </si>
  <si>
    <t>I. December havi illetmények, munkabérek elszámolása</t>
  </si>
  <si>
    <t>D) KÖVETELÉSEK (54+55+56)</t>
  </si>
  <si>
    <t>III. Követelés jellegű sajátos elszámolások</t>
  </si>
  <si>
    <t>II. Költségvetési évet követően esedékes követelések</t>
  </si>
  <si>
    <t>I. Költségvetési évben esedékes követelések</t>
  </si>
  <si>
    <t>C) PÉNZESZKÖZÖK (49+50+51+52)</t>
  </si>
  <si>
    <t>IV. Devizaszámlák</t>
  </si>
  <si>
    <t>III. Forintszámlák</t>
  </si>
  <si>
    <t>II. Pénztárak, csekkek, betétkönyvek</t>
  </si>
  <si>
    <t>I. Lekötött bankbetétek</t>
  </si>
  <si>
    <t>B) NEMZETI VAGYONBA TARTOZÓ FORGÓESZKÖZÖK (46+47)</t>
  </si>
  <si>
    <t>II. Értékpapírok</t>
  </si>
  <si>
    <t>I. Készletek</t>
  </si>
  <si>
    <t>A) NEMZETI VAGYONBA TARTOZÓ BEFEKTETETT ESZKÖZÖK 
     (01+02+28+44)</t>
  </si>
  <si>
    <t>IV. Koncesszióba, vagyonkezelésbe adott eszközök</t>
  </si>
  <si>
    <t>3.4. Üzleti befektetett pénzügyi eszközök értékhelyesbítése</t>
  </si>
  <si>
    <t>3.3. Korlátozottan forgalomképes befektetett pénzügyi eszközök értékhelyesbítése</t>
  </si>
  <si>
    <t>3.2. Nemzetgazdasági szempontból kiemelt jelentőségű befektetett pénzügyi 
       eszközök értékhelyesbítése</t>
  </si>
  <si>
    <t>3.1. Forgalomképtelen befektetett pénzügyi eszközök értékhelyesbítése</t>
  </si>
  <si>
    <t>3. Befektetett pénzügyi eszközök értékhelyesbítése (40+41+42+43)</t>
  </si>
  <si>
    <t>2.4. Üzleti tartós hitelviszonyt megtestesítő értékpapírok</t>
  </si>
  <si>
    <t>2.3. Korlátozottan forgalomképes tartós hitelviszonyt megtestesítő értékpapírok</t>
  </si>
  <si>
    <t>2.2. Nemzetgazdasági szempontból kiemelt jelentőségű tartós hitelviszonyt 
       megtestesítő értékpapírok</t>
  </si>
  <si>
    <t>2.1. Forgalomképtelen tartós hitelviszonyt megtestesítő értékpapírok</t>
  </si>
  <si>
    <t>2. Tartós hitelviszonyt megtestesítő értékpapírok (35+36+37+38)</t>
  </si>
  <si>
    <t>1.4. Üzleti tartós részesedések</t>
  </si>
  <si>
    <t>1.3. Korlátozottan forgalomképes tartós részesedések</t>
  </si>
  <si>
    <t>1.2. Nemzetgazdasági szempontból kiemelt jelentőségű tartós részesedések</t>
  </si>
  <si>
    <t>1.1. Forgalomképtelen tartós részesedések</t>
  </si>
  <si>
    <t>1. Tartós részesedések (30+31+32+33)</t>
  </si>
  <si>
    <t>III. Befektetett pénzügyi eszközök (29+34+39)</t>
  </si>
  <si>
    <t xml:space="preserve">6.1.Konccesszióba , vagyonkezelésbe adott eszközök </t>
  </si>
  <si>
    <t>6.Koncesszióba, vagyonkezelésbe adott eszközök(</t>
  </si>
  <si>
    <t>5.4. Üzleti tárgyi eszközök értékhelyesbítése</t>
  </si>
  <si>
    <t>5.3. Korlátozottan forgalomképes tárgyi eszközök értékhelyesbítése</t>
  </si>
  <si>
    <t>5.2. Nemzetgazdasági szempontból kiemelt jelentőségű tárgyi eszközök 
       értékhelyesbítése</t>
  </si>
  <si>
    <t>5.1. Forgalomképtelen tárgyi eszközök értékhelyesbítése</t>
  </si>
  <si>
    <t>5. Tárgyi eszközök értékhelyesbítése (24+25+26+27)</t>
  </si>
  <si>
    <t>4.4. Üzleti beruházások, felújítások</t>
  </si>
  <si>
    <t>4.3. Korlátozottan forgalomképes beruházások, felújítások</t>
  </si>
  <si>
    <t>4.2. Nemzetgazdasági szempontból kiemelt jelentőségű beruházások, felújítások</t>
  </si>
  <si>
    <t>4.1. Forgalomképtelen beruházások, felújítások</t>
  </si>
  <si>
    <t>4. Beruházások, felújítások (19+20+21+22)</t>
  </si>
  <si>
    <t>3.4. Üzleti tenyészállatok</t>
  </si>
  <si>
    <t>3.3. Korlátozottan forgalomképes tenyészállatok</t>
  </si>
  <si>
    <t>3.2. Nemzetgazdasági szempontból kiemelt jelentőségű tenyészállatok</t>
  </si>
  <si>
    <t>3.1. Forgalomképtelen tenyészállatok</t>
  </si>
  <si>
    <t>3. Tenyészállatok (14+15+16+17)</t>
  </si>
  <si>
    <t>2.4. Üzleti gépek, berendezések, felszerelések, járművek</t>
  </si>
  <si>
    <t>2.3. Korlátozottan forgalomképes gépek, berendezések, felszerelések, járművek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</si>
  <si>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</si>
  <si>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</si>
  <si>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</si>
  <si>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</si>
  <si>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</si>
  <si>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</si>
  <si>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</si>
  <si>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</si>
  <si>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</si>
  <si>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</si>
  <si>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</si>
  <si>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</si>
  <si>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</si>
  <si>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</si>
  <si>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</si>
  <si>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</si>
  <si>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</si>
  <si>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</si>
  <si>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</si>
  <si>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</t>
  </si>
  <si>
    <t xml:space="preserve">A </t>
  </si>
  <si>
    <t>állományi érték</t>
  </si>
  <si>
    <t xml:space="preserve">Becsült </t>
  </si>
  <si>
    <t xml:space="preserve">Könyv szerinti </t>
  </si>
  <si>
    <t>Bruttó</t>
  </si>
  <si>
    <t>Sorszám</t>
  </si>
  <si>
    <t>ESZKÖZÖK</t>
  </si>
  <si>
    <t>Adatok: ezer forintban!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</si>
  <si>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</si>
  <si>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</si>
  <si>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</si>
  <si>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</si>
  <si>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</si>
  <si>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</si>
  <si>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</si>
  <si>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G) SAJÁT TŐKE (01+….+06)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</si>
  <si>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</si>
  <si>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</si>
  <si>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</si>
  <si>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</si>
  <si>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</si>
  <si>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</si>
  <si>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állományi 
érték</t>
  </si>
  <si>
    <t>FORRÁSOK</t>
  </si>
  <si>
    <t>VAGYONKIMUTATÁS
a könyvviteli mérlegben értékkel szereplő forrásokról</t>
  </si>
  <si>
    <t>e</t>
  </si>
  <si>
    <t>Közhatalmi</t>
  </si>
  <si>
    <t>Sárkeszi, Petőfi S. u. 5</t>
  </si>
  <si>
    <t xml:space="preserve">Sárkeszi Község Önkormányzat </t>
  </si>
  <si>
    <t>Tevékenység jellege</t>
  </si>
  <si>
    <t>Cím</t>
  </si>
  <si>
    <t>Cím megnevezése</t>
  </si>
  <si>
    <t>Ssz.</t>
  </si>
  <si>
    <t>Címrend</t>
  </si>
  <si>
    <t>Összesen</t>
  </si>
  <si>
    <t>ezer forint</t>
  </si>
  <si>
    <t>Mindösszesen:</t>
  </si>
  <si>
    <t>Civil szervezetek támogatása</t>
  </si>
  <si>
    <t>F</t>
  </si>
  <si>
    <t>Egyéb nyújtott kedvezmény, vagy kölcsön elengedésének összege</t>
  </si>
  <si>
    <t xml:space="preserve">     (rendőrségnek iroda+internet biztosítása)</t>
  </si>
  <si>
    <t>Helyiségek, eszközök hasznosításából származó bevételből nyújtott kedvezmény, mentesség</t>
  </si>
  <si>
    <t>Lakosság részére lakásépítéshez, lakásfelújításhoz nyújtott kölcsönök elengedésének összege</t>
  </si>
  <si>
    <t>Ellátottak térítési díjának, kártérítésének méltányossági alapon történő elengedése</t>
  </si>
  <si>
    <t>Térítési díj elengedés</t>
  </si>
  <si>
    <t>Lakossági kölcsön elengedés</t>
  </si>
  <si>
    <t>Telekadó</t>
  </si>
  <si>
    <t>helyi iparűzési adó</t>
  </si>
  <si>
    <t>Iparűzési adó</t>
  </si>
  <si>
    <t>gépjárműadó</t>
  </si>
  <si>
    <t>Gépjárműadó helyi közlekedés (iskolabusz)1 fő</t>
  </si>
  <si>
    <t>Gépjárműadó mozgáskorl.kedv.  1 fő</t>
  </si>
  <si>
    <t>Gépjárműadó mozgáskorl.kedv. 16 fő</t>
  </si>
  <si>
    <t>magánszem.komm.adója</t>
  </si>
  <si>
    <t>Méltányosság</t>
  </si>
  <si>
    <t>70 éven felüli lakosok 13 fő</t>
  </si>
  <si>
    <t>Adóeleng. összege</t>
  </si>
  <si>
    <t>Adóeleng.%-a</t>
  </si>
  <si>
    <t>Jogcím</t>
  </si>
  <si>
    <t>Kedvezményezett</t>
  </si>
  <si>
    <t>Közvetett támogatások</t>
  </si>
  <si>
    <t>Működési célú támogatás összesen:</t>
  </si>
  <si>
    <t xml:space="preserve">Úrhidai Közös Önkormányzati Hivatal </t>
  </si>
  <si>
    <t xml:space="preserve">            Központi ügyelet</t>
  </si>
  <si>
    <t xml:space="preserve">            Házi segítségnyújtás</t>
  </si>
  <si>
    <t xml:space="preserve">            Gyermekjóléti szolg.</t>
  </si>
  <si>
    <t xml:space="preserve">Egyéb támogatás </t>
  </si>
  <si>
    <t xml:space="preserve">Nádasdladány Társulás </t>
  </si>
  <si>
    <t>Háziorv.szolg. laborvizsgálatok támogatása</t>
  </si>
  <si>
    <t>Összeg ( Ft)</t>
  </si>
  <si>
    <t>Támogatott cél</t>
  </si>
  <si>
    <t>Közvetlen és közvetett támogatások</t>
  </si>
  <si>
    <t>*A részmunkaidősök létszáma átszámítva 8 órásra</t>
  </si>
  <si>
    <t>Közmunka foglalkoztatottak  (8 órásra átszámítva)</t>
  </si>
  <si>
    <t>Sárkeszi Község Önk. összesen:</t>
  </si>
  <si>
    <t>munka törvénykönyve alá tart.</t>
  </si>
  <si>
    <t>Polgármester</t>
  </si>
  <si>
    <t>Választott tisztségviselők</t>
  </si>
  <si>
    <t>Részmunkaidős*(fő)</t>
  </si>
  <si>
    <t>Teljes munkaidős (fő)</t>
  </si>
  <si>
    <t>Sárkeszi Község  Önkormányzat 2019. évi létszámkerete</t>
  </si>
  <si>
    <t>Az önkormányzat 2019. évi adósságállománya</t>
  </si>
  <si>
    <t xml:space="preserve">2019. évben </t>
  </si>
  <si>
    <t>Ft</t>
  </si>
  <si>
    <t>Érték</t>
  </si>
  <si>
    <t>Tartós részesedések</t>
  </si>
  <si>
    <t>ebből: FEJÉRVÍZ Zrt. részvény</t>
  </si>
  <si>
    <t>ebből: Vertikál ZRt</t>
  </si>
  <si>
    <t>ebből: KDV Zrt. részvény</t>
  </si>
  <si>
    <t>Sárkeszi Község Önkormányzat tulajdonában álló részesedések</t>
  </si>
  <si>
    <t>E.Ft-ban</t>
  </si>
  <si>
    <t xml:space="preserve">Megnevezés </t>
  </si>
  <si>
    <t xml:space="preserve">Bevétel </t>
  </si>
  <si>
    <t xml:space="preserve">Kiadás </t>
  </si>
  <si>
    <t xml:space="preserve">Működési célú támogatások </t>
  </si>
  <si>
    <t xml:space="preserve">Személyi kiadások </t>
  </si>
  <si>
    <t>Munkaadókat terhelő járulék</t>
  </si>
  <si>
    <t xml:space="preserve">Egyéb működési bevételek </t>
  </si>
  <si>
    <t>Egyéb működési kiadás</t>
  </si>
  <si>
    <t>Felhalmozási célú kiadások</t>
  </si>
  <si>
    <t xml:space="preserve">Mindösszesen: </t>
  </si>
  <si>
    <t>Sárkeszi Község Önkormányzat további éveket érintő bevételi és kiadási előirányzatok keretszámai</t>
  </si>
  <si>
    <t>Hivatalsegéd</t>
  </si>
  <si>
    <t>Adatok: forintban!</t>
  </si>
  <si>
    <t>2019. év</t>
  </si>
  <si>
    <t>Vagyonkimutatás a mérlegben értékkel szereplő eszközökről 2019. 12.31. állapot.</t>
  </si>
  <si>
    <t>Előirányzatok (Ft-ban)</t>
  </si>
  <si>
    <t>Bevételi</t>
  </si>
  <si>
    <t>Kiadási</t>
  </si>
  <si>
    <t>Sárkeszi Község Önkormányzat  Európai Uniós projektek bevételei és kiadásai</t>
  </si>
  <si>
    <t>EFOP-1.5.2-16-2017-00009- Humán közszolgáltatás fejlesztése Polgárdi térségben</t>
  </si>
  <si>
    <t>1. melléklet a 8/2020. (VII. 10.) önkormányzati rendelethez</t>
  </si>
  <si>
    <t>2.melléklet 8/2020. (VII. 10.) önkormányzati rendelethez</t>
  </si>
  <si>
    <t>3.melléklet a 8/2020. (VII. 10.) önkormányzati rendelethez</t>
  </si>
  <si>
    <t>4.melléklet a 8/2020. (VII. 10.) önkormányzati rendelethez</t>
  </si>
  <si>
    <t>5.melléklet a 8/2020. (VII. 10.) önkormányzati rendelethez</t>
  </si>
  <si>
    <t>6.melléklet a 8/2020. (VII. 10.) önkormányzati rendelethez</t>
  </si>
  <si>
    <t>7. melléklet a 8/2020. (VII. 10.) önkormányzati rendelethez</t>
  </si>
  <si>
    <t>8. melléklet a 8/2020. (VII. 10.) önkormányzati rendelethez</t>
  </si>
  <si>
    <t>9. melléklet a 8/2020. (VII. 10.) önkormányzati rendelethez</t>
  </si>
  <si>
    <t>10. melléklet a 8/2020. (VII. 10.) önkormányzati rendelethez</t>
  </si>
  <si>
    <t>11.1. melléklet a 8/2020. (VII. 10.) önkormányzati rendelethez</t>
  </si>
  <si>
    <t>11.2. melléklet 8/2020. (VII. 10.) önkormányzati rendelethez</t>
  </si>
  <si>
    <t>12. melléklet a 8/2020. (VII. 10.) önkormányzati rendelethez</t>
  </si>
  <si>
    <t>13. melléklet a 8 /2020. (VII. 10.) önkormányzati rendelethez</t>
  </si>
  <si>
    <t>14.  melléklet  a 8/2020. (VII. 10.) önkormányzati rendelethez</t>
  </si>
  <si>
    <t>15. melléklet a 8/2020. (VII. 10.) önkormányzati rendelethez</t>
  </si>
  <si>
    <t>16. melléklet a 8/2020. (VII. 10.)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</si>
</sst>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  <numFmt numFmtId="181" formatCode="_-* #,##0_-;\-* #,##0_-;_-* &quot;-&quot;??_-;_-@_-"/>
    <numFmt numFmtId="182" formatCode="#,###"/>
    <numFmt numFmtId="183" formatCode="#,###__;\-#,###__"/>
    <numFmt numFmtId="184" formatCode="00"/>
    <numFmt numFmtId="185" formatCode="#,###\ _F_t;\-#,###\ _F_t"/>
    <numFmt numFmtId="186" formatCode="#,###__"/>
    <numFmt numFmtId="187" formatCode="_-* #,##0\ _F_t_-;\-* #,##0\ _F_t_-;_-* &quot;-&quot;??\ _F_t_-;_-@_-"/>
  </numFmts>
  <fonts count="8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Times New Roman"/>
      <family val="1"/>
    </font>
    <font>
      <b/>
      <i/>
      <sz val="10"/>
      <name val="Times New Roman CE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 CE"/>
      <family val="1"/>
    </font>
    <font>
      <b/>
      <sz val="12"/>
      <name val="Times New Roman CE"/>
      <family val="0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66" fillId="19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0" borderId="7" applyNumberFormat="0" applyFont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74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5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6" borderId="1" applyNumberFormat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" fillId="29" borderId="10" xfId="0" applyFont="1" applyFill="1" applyBorder="1" applyAlignment="1">
      <alignment horizontal="left" vertical="top" wrapText="1"/>
    </xf>
    <xf numFmtId="3" fontId="2" fillId="29" borderId="10" xfId="0" applyNumberFormat="1" applyFont="1" applyFill="1" applyBorder="1" applyAlignment="1">
      <alignment horizontal="right" vertical="top" wrapText="1"/>
    </xf>
    <xf numFmtId="0" fontId="5" fillId="29" borderId="10" xfId="0" applyFont="1" applyFill="1" applyBorder="1" applyAlignment="1">
      <alignment horizontal="left" vertical="top" wrapText="1"/>
    </xf>
    <xf numFmtId="3" fontId="5" fillId="29" borderId="10" xfId="0" applyNumberFormat="1" applyFont="1" applyFill="1" applyBorder="1" applyAlignment="1">
      <alignment horizontal="right" vertical="top" wrapText="1"/>
    </xf>
    <xf numFmtId="0" fontId="2" fillId="29" borderId="11" xfId="0" applyFont="1" applyFill="1" applyBorder="1" applyAlignment="1">
      <alignment horizontal="left" vertical="top" wrapText="1"/>
    </xf>
    <xf numFmtId="3" fontId="2" fillId="29" borderId="11" xfId="0" applyNumberFormat="1" applyFont="1" applyFill="1" applyBorder="1" applyAlignment="1">
      <alignment horizontal="right" vertical="top" wrapText="1"/>
    </xf>
    <xf numFmtId="0" fontId="2" fillId="29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7" fillId="30" borderId="16" xfId="0" applyFont="1" applyFill="1" applyBorder="1" applyAlignment="1">
      <alignment horizontal="center" vertical="top" wrapText="1"/>
    </xf>
    <xf numFmtId="0" fontId="7" fillId="30" borderId="17" xfId="0" applyFont="1" applyFill="1" applyBorder="1" applyAlignment="1">
      <alignment horizontal="center" vertical="top" wrapText="1"/>
    </xf>
    <xf numFmtId="0" fontId="7" fillId="30" borderId="18" xfId="0" applyFont="1" applyFill="1" applyBorder="1" applyAlignment="1">
      <alignment horizontal="center" vertical="top" wrapText="1"/>
    </xf>
    <xf numFmtId="0" fontId="7" fillId="30" borderId="14" xfId="0" applyFont="1" applyFill="1" applyBorder="1" applyAlignment="1">
      <alignment horizontal="center" vertical="top" wrapText="1"/>
    </xf>
    <xf numFmtId="0" fontId="7" fillId="30" borderId="15" xfId="0" applyFont="1" applyFill="1" applyBorder="1" applyAlignment="1">
      <alignment horizontal="center" vertical="top" wrapText="1"/>
    </xf>
    <xf numFmtId="0" fontId="7" fillId="30" borderId="19" xfId="0" applyFont="1" applyFill="1" applyBorder="1" applyAlignment="1">
      <alignment horizontal="center" vertical="top" wrapText="1"/>
    </xf>
    <xf numFmtId="0" fontId="7" fillId="30" borderId="20" xfId="0" applyFont="1" applyFill="1" applyBorder="1" applyAlignment="1">
      <alignment horizontal="center" vertical="top" wrapText="1"/>
    </xf>
    <xf numFmtId="3" fontId="2" fillId="29" borderId="21" xfId="0" applyNumberFormat="1" applyFont="1" applyFill="1" applyBorder="1" applyAlignment="1">
      <alignment horizontal="right" vertical="top" wrapText="1"/>
    </xf>
    <xf numFmtId="3" fontId="2" fillId="29" borderId="22" xfId="0" applyNumberFormat="1" applyFont="1" applyFill="1" applyBorder="1" applyAlignment="1">
      <alignment horizontal="right" vertical="top" wrapText="1"/>
    </xf>
    <xf numFmtId="3" fontId="5" fillId="29" borderId="22" xfId="0" applyNumberFormat="1" applyFont="1" applyFill="1" applyBorder="1" applyAlignment="1">
      <alignment horizontal="right" vertical="top" wrapText="1"/>
    </xf>
    <xf numFmtId="9" fontId="0" fillId="0" borderId="10" xfId="67" applyFont="1" applyBorder="1" applyAlignment="1">
      <alignment/>
    </xf>
    <xf numFmtId="0" fontId="0" fillId="30" borderId="23" xfId="0" applyFill="1" applyBorder="1" applyAlignment="1">
      <alignment/>
    </xf>
    <xf numFmtId="9" fontId="0" fillId="0" borderId="23" xfId="67" applyFont="1" applyBorder="1" applyAlignment="1">
      <alignment/>
    </xf>
    <xf numFmtId="9" fontId="0" fillId="0" borderId="24" xfId="67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9" fontId="2" fillId="0" borderId="10" xfId="67" applyFont="1" applyBorder="1" applyAlignment="1">
      <alignment horizontal="right" vertical="top" wrapText="1"/>
    </xf>
    <xf numFmtId="9" fontId="5" fillId="0" borderId="10" xfId="67" applyFont="1" applyBorder="1" applyAlignment="1">
      <alignment horizontal="right" vertical="top" wrapText="1"/>
    </xf>
    <xf numFmtId="0" fontId="78" fillId="31" borderId="10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9" fillId="31" borderId="10" xfId="0" applyFont="1" applyFill="1" applyBorder="1" applyAlignment="1">
      <alignment horizontal="center" vertical="top" wrapText="1"/>
    </xf>
    <xf numFmtId="0" fontId="0" fillId="31" borderId="10" xfId="0" applyFill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9" fontId="8" fillId="0" borderId="10" xfId="67" applyFont="1" applyBorder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7" fillId="31" borderId="13" xfId="0" applyFont="1" applyFill="1" applyBorder="1" applyAlignment="1">
      <alignment horizontal="center" vertical="top" wrapText="1"/>
    </xf>
    <xf numFmtId="0" fontId="7" fillId="31" borderId="23" xfId="0" applyFont="1" applyFill="1" applyBorder="1" applyAlignment="1">
      <alignment horizontal="center" vertical="top" wrapText="1"/>
    </xf>
    <xf numFmtId="0" fontId="7" fillId="31" borderId="14" xfId="0" applyFont="1" applyFill="1" applyBorder="1" applyAlignment="1">
      <alignment horizontal="center" vertical="top" wrapText="1"/>
    </xf>
    <xf numFmtId="0" fontId="7" fillId="31" borderId="15" xfId="0" applyFont="1" applyFill="1" applyBorder="1" applyAlignment="1">
      <alignment horizontal="center" vertical="top" wrapText="1"/>
    </xf>
    <xf numFmtId="0" fontId="7" fillId="31" borderId="25" xfId="0" applyFont="1" applyFill="1" applyBorder="1" applyAlignment="1">
      <alignment horizontal="center" vertical="top" wrapText="1"/>
    </xf>
    <xf numFmtId="0" fontId="7" fillId="16" borderId="16" xfId="0" applyFont="1" applyFill="1" applyBorder="1" applyAlignment="1">
      <alignment horizontal="center" vertical="top" wrapText="1"/>
    </xf>
    <xf numFmtId="0" fontId="7" fillId="16" borderId="17" xfId="0" applyFont="1" applyFill="1" applyBorder="1" applyAlignment="1">
      <alignment horizontal="center" vertical="top" wrapText="1"/>
    </xf>
    <xf numFmtId="0" fontId="7" fillId="16" borderId="18" xfId="0" applyFont="1" applyFill="1" applyBorder="1" applyAlignment="1">
      <alignment horizontal="center" vertical="top" wrapText="1"/>
    </xf>
    <xf numFmtId="0" fontId="7" fillId="16" borderId="13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 vertical="top" wrapText="1"/>
    </xf>
    <xf numFmtId="0" fontId="7" fillId="16" borderId="23" xfId="0" applyFont="1" applyFill="1" applyBorder="1" applyAlignment="1">
      <alignment horizontal="center" vertical="top" wrapText="1"/>
    </xf>
    <xf numFmtId="0" fontId="79" fillId="31" borderId="16" xfId="0" applyFont="1" applyFill="1" applyBorder="1" applyAlignment="1">
      <alignment/>
    </xf>
    <xf numFmtId="0" fontId="79" fillId="31" borderId="17" xfId="0" applyFont="1" applyFill="1" applyBorder="1" applyAlignment="1">
      <alignment horizontal="center" vertical="center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4" fillId="0" borderId="14" xfId="0" applyFont="1" applyBorder="1" applyAlignment="1">
      <alignment/>
    </xf>
    <xf numFmtId="0" fontId="80" fillId="0" borderId="0" xfId="0" applyFont="1" applyAlignment="1">
      <alignment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/>
    </xf>
    <xf numFmtId="0" fontId="2" fillId="29" borderId="26" xfId="0" applyFont="1" applyFill="1" applyBorder="1" applyAlignment="1">
      <alignment horizontal="center" vertical="top" wrapText="1"/>
    </xf>
    <xf numFmtId="0" fontId="2" fillId="29" borderId="27" xfId="0" applyFont="1" applyFill="1" applyBorder="1" applyAlignment="1">
      <alignment horizontal="left" vertical="top" wrapText="1"/>
    </xf>
    <xf numFmtId="3" fontId="2" fillId="29" borderId="27" xfId="0" applyNumberFormat="1" applyFont="1" applyFill="1" applyBorder="1" applyAlignment="1">
      <alignment horizontal="right" vertical="top" wrapText="1"/>
    </xf>
    <xf numFmtId="3" fontId="2" fillId="29" borderId="28" xfId="0" applyNumberFormat="1" applyFont="1" applyFill="1" applyBorder="1" applyAlignment="1">
      <alignment horizontal="right" vertical="top" wrapText="1"/>
    </xf>
    <xf numFmtId="0" fontId="2" fillId="29" borderId="13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 wrapText="1"/>
    </xf>
    <xf numFmtId="3" fontId="8" fillId="0" borderId="15" xfId="0" applyNumberFormat="1" applyFont="1" applyBorder="1" applyAlignment="1">
      <alignment/>
    </xf>
    <xf numFmtId="9" fontId="8" fillId="0" borderId="25" xfId="67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0" borderId="29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14" fillId="0" borderId="23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3" fillId="0" borderId="23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3" fontId="14" fillId="0" borderId="15" xfId="0" applyNumberFormat="1" applyFont="1" applyBorder="1" applyAlignment="1">
      <alignment horizontal="right" vertical="top" wrapText="1"/>
    </xf>
    <xf numFmtId="3" fontId="14" fillId="0" borderId="25" xfId="0" applyNumberFormat="1" applyFont="1" applyBorder="1" applyAlignment="1">
      <alignment horizontal="right" vertical="top" wrapText="1"/>
    </xf>
    <xf numFmtId="0" fontId="81" fillId="0" borderId="10" xfId="0" applyFont="1" applyBorder="1" applyAlignment="1">
      <alignment wrapText="1"/>
    </xf>
    <xf numFmtId="181" fontId="81" fillId="0" borderId="10" xfId="40" applyNumberFormat="1" applyFont="1" applyBorder="1" applyAlignment="1">
      <alignment horizontal="right" vertical="top"/>
    </xf>
    <xf numFmtId="181" fontId="81" fillId="0" borderId="23" xfId="0" applyNumberFormat="1" applyFont="1" applyBorder="1" applyAlignment="1">
      <alignment/>
    </xf>
    <xf numFmtId="0" fontId="82" fillId="0" borderId="10" xfId="0" applyFont="1" applyBorder="1" applyAlignment="1">
      <alignment wrapText="1"/>
    </xf>
    <xf numFmtId="181" fontId="82" fillId="0" borderId="10" xfId="40" applyNumberFormat="1" applyFont="1" applyBorder="1" applyAlignment="1">
      <alignment horizontal="right" vertical="top"/>
    </xf>
    <xf numFmtId="181" fontId="82" fillId="0" borderId="23" xfId="0" applyNumberFormat="1" applyFont="1" applyBorder="1" applyAlignment="1">
      <alignment/>
    </xf>
    <xf numFmtId="0" fontId="82" fillId="0" borderId="15" xfId="0" applyFont="1" applyBorder="1" applyAlignment="1">
      <alignment wrapText="1"/>
    </xf>
    <xf numFmtId="181" fontId="82" fillId="0" borderId="15" xfId="40" applyNumberFormat="1" applyFont="1" applyBorder="1" applyAlignment="1">
      <alignment horizontal="center" vertical="top"/>
    </xf>
    <xf numFmtId="181" fontId="82" fillId="0" borderId="2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 vertical="top" wrapText="1"/>
    </xf>
    <xf numFmtId="0" fontId="15" fillId="0" borderId="0" xfId="58">
      <alignment/>
      <protection/>
    </xf>
    <xf numFmtId="182" fontId="16" fillId="0" borderId="30" xfId="58" applyNumberFormat="1" applyFont="1" applyBorder="1" applyAlignment="1">
      <alignment vertical="center" wrapText="1"/>
      <protection/>
    </xf>
    <xf numFmtId="0" fontId="15" fillId="0" borderId="31" xfId="58" applyBorder="1">
      <alignment/>
      <protection/>
    </xf>
    <xf numFmtId="182" fontId="18" fillId="0" borderId="28" xfId="58" applyNumberFormat="1" applyFont="1" applyBorder="1" applyAlignment="1" applyProtection="1">
      <alignment vertical="center" wrapText="1"/>
      <protection locked="0"/>
    </xf>
    <xf numFmtId="182" fontId="18" fillId="0" borderId="27" xfId="58" applyNumberFormat="1" applyFont="1" applyBorder="1" applyAlignment="1" applyProtection="1">
      <alignment vertical="center" wrapText="1"/>
      <protection locked="0"/>
    </xf>
    <xf numFmtId="182" fontId="18" fillId="0" borderId="11" xfId="58" applyNumberFormat="1" applyFont="1" applyBorder="1" applyAlignment="1">
      <alignment vertical="center" wrapText="1"/>
      <protection/>
    </xf>
    <xf numFmtId="0" fontId="18" fillId="0" borderId="27" xfId="58" applyFont="1" applyBorder="1" applyAlignment="1" applyProtection="1">
      <alignment horizontal="left" vertical="center" wrapText="1"/>
      <protection locked="0"/>
    </xf>
    <xf numFmtId="0" fontId="18" fillId="0" borderId="13" xfId="58" applyFont="1" applyBorder="1" applyAlignment="1">
      <alignment horizontal="right" vertical="center" wrapText="1" indent="1"/>
      <protection/>
    </xf>
    <xf numFmtId="182" fontId="18" fillId="0" borderId="22" xfId="58" applyNumberFormat="1" applyFont="1" applyBorder="1" applyAlignment="1" applyProtection="1">
      <alignment vertical="center" wrapText="1"/>
      <protection locked="0"/>
    </xf>
    <xf numFmtId="182" fontId="18" fillId="0" borderId="10" xfId="58" applyNumberFormat="1" applyFont="1" applyBorder="1" applyAlignment="1" applyProtection="1">
      <alignment vertical="center" wrapText="1"/>
      <protection locked="0"/>
    </xf>
    <xf numFmtId="0" fontId="18" fillId="0" borderId="10" xfId="58" applyFont="1" applyBorder="1" applyAlignment="1" applyProtection="1">
      <alignment horizontal="left" vertical="center" wrapText="1"/>
      <protection locked="0"/>
    </xf>
    <xf numFmtId="3" fontId="15" fillId="0" borderId="31" xfId="58" applyNumberFormat="1" applyBorder="1">
      <alignment/>
      <protection/>
    </xf>
    <xf numFmtId="3" fontId="15" fillId="0" borderId="32" xfId="58" applyNumberFormat="1" applyBorder="1">
      <alignment/>
      <protection/>
    </xf>
    <xf numFmtId="182" fontId="18" fillId="0" borderId="21" xfId="58" applyNumberFormat="1" applyFont="1" applyBorder="1" applyAlignment="1" applyProtection="1">
      <alignment vertical="center" wrapText="1"/>
      <protection locked="0"/>
    </xf>
    <xf numFmtId="182" fontId="18" fillId="0" borderId="11" xfId="58" applyNumberFormat="1" applyFont="1" applyBorder="1" applyAlignment="1" applyProtection="1">
      <alignment vertical="center" wrapText="1"/>
      <protection locked="0"/>
    </xf>
    <xf numFmtId="0" fontId="18" fillId="0" borderId="11" xfId="58" applyFont="1" applyBorder="1" applyAlignment="1" applyProtection="1">
      <alignment horizontal="left" vertical="center" wrapText="1"/>
      <protection locked="0"/>
    </xf>
    <xf numFmtId="0" fontId="18" fillId="0" borderId="12" xfId="58" applyFont="1" applyBorder="1" applyAlignment="1">
      <alignment horizontal="right" vertical="center" wrapText="1" indent="1"/>
      <protection/>
    </xf>
    <xf numFmtId="0" fontId="19" fillId="0" borderId="0" xfId="58" applyFont="1">
      <alignment/>
      <protection/>
    </xf>
    <xf numFmtId="0" fontId="22" fillId="0" borderId="0" xfId="60">
      <alignment/>
      <protection/>
    </xf>
    <xf numFmtId="0" fontId="22" fillId="0" borderId="0" xfId="60" applyAlignment="1">
      <alignment horizontal="center"/>
      <protection/>
    </xf>
    <xf numFmtId="0" fontId="23" fillId="0" borderId="0" xfId="60" applyFont="1">
      <alignment/>
      <protection/>
    </xf>
    <xf numFmtId="3" fontId="22" fillId="0" borderId="0" xfId="60" applyNumberFormat="1" applyAlignment="1">
      <alignment horizontal="center"/>
      <protection/>
    </xf>
    <xf numFmtId="3" fontId="22" fillId="0" borderId="0" xfId="60" applyNumberFormat="1">
      <alignment/>
      <protection/>
    </xf>
    <xf numFmtId="0" fontId="20" fillId="0" borderId="0" xfId="60" applyFont="1">
      <alignment/>
      <protection/>
    </xf>
    <xf numFmtId="0" fontId="22" fillId="0" borderId="0" xfId="60" applyAlignment="1">
      <alignment vertical="center"/>
      <protection/>
    </xf>
    <xf numFmtId="183" fontId="24" fillId="0" borderId="25" xfId="60" applyNumberFormat="1" applyFont="1" applyBorder="1" applyAlignment="1">
      <alignment horizontal="right" vertical="center" wrapText="1"/>
      <protection/>
    </xf>
    <xf numFmtId="183" fontId="24" fillId="0" borderId="15" xfId="60" applyNumberFormat="1" applyFont="1" applyBorder="1" applyAlignment="1">
      <alignment horizontal="right" vertical="center" wrapText="1"/>
      <protection/>
    </xf>
    <xf numFmtId="184" fontId="18" fillId="0" borderId="10" xfId="59" applyNumberFormat="1" applyFont="1" applyBorder="1" applyAlignment="1">
      <alignment horizontal="center" vertical="center"/>
      <protection/>
    </xf>
    <xf numFmtId="0" fontId="24" fillId="0" borderId="14" xfId="60" applyFont="1" applyBorder="1" applyAlignment="1">
      <alignment vertical="center" wrapText="1"/>
      <protection/>
    </xf>
    <xf numFmtId="183" fontId="20" fillId="0" borderId="23" xfId="60" applyNumberFormat="1" applyFont="1" applyBorder="1" applyAlignment="1" applyProtection="1">
      <alignment horizontal="right" vertical="center" wrapText="1"/>
      <protection locked="0"/>
    </xf>
    <xf numFmtId="183" fontId="20" fillId="0" borderId="10" xfId="60" applyNumberFormat="1" applyFont="1" applyBorder="1" applyAlignment="1" applyProtection="1">
      <alignment horizontal="right" vertical="center" wrapText="1"/>
      <protection locked="0"/>
    </xf>
    <xf numFmtId="0" fontId="24" fillId="0" borderId="13" xfId="60" applyFont="1" applyBorder="1" applyAlignment="1">
      <alignment vertical="center" wrapText="1"/>
      <protection/>
    </xf>
    <xf numFmtId="183" fontId="20" fillId="0" borderId="23" xfId="60" applyNumberFormat="1" applyFont="1" applyBorder="1" applyAlignment="1">
      <alignment horizontal="right" vertical="center" wrapText="1"/>
      <protection/>
    </xf>
    <xf numFmtId="183" fontId="20" fillId="0" borderId="10" xfId="60" applyNumberFormat="1" applyFont="1" applyBorder="1" applyAlignment="1">
      <alignment horizontal="right" vertical="center" wrapText="1"/>
      <protection/>
    </xf>
    <xf numFmtId="0" fontId="25" fillId="0" borderId="13" xfId="60" applyFont="1" applyBorder="1" applyAlignment="1">
      <alignment horizontal="left" vertical="center" wrapText="1" indent="1"/>
      <protection/>
    </xf>
    <xf numFmtId="183" fontId="24" fillId="0" borderId="10" xfId="60" applyNumberFormat="1" applyFont="1" applyBorder="1" applyAlignment="1" applyProtection="1">
      <alignment horizontal="right" vertical="center" wrapText="1"/>
      <protection locked="0"/>
    </xf>
    <xf numFmtId="0" fontId="24" fillId="0" borderId="13" xfId="60" applyFont="1" applyBorder="1" applyAlignment="1">
      <alignment horizontal="left" vertical="center" wrapText="1" indent="1"/>
      <protection/>
    </xf>
    <xf numFmtId="183" fontId="24" fillId="0" borderId="10" xfId="60" applyNumberFormat="1" applyFont="1" applyBorder="1" applyAlignment="1">
      <alignment horizontal="right" vertical="center" wrapText="1"/>
      <protection/>
    </xf>
    <xf numFmtId="183" fontId="26" fillId="0" borderId="23" xfId="60" applyNumberFormat="1" applyFont="1" applyBorder="1" applyAlignment="1" applyProtection="1">
      <alignment horizontal="right" vertical="center" wrapText="1"/>
      <protection locked="0"/>
    </xf>
    <xf numFmtId="183" fontId="26" fillId="0" borderId="10" xfId="60" applyNumberFormat="1" applyFont="1" applyBorder="1" applyAlignment="1" applyProtection="1">
      <alignment horizontal="right" vertical="center" wrapText="1"/>
      <protection locked="0"/>
    </xf>
    <xf numFmtId="183" fontId="24" fillId="0" borderId="23" xfId="60" applyNumberFormat="1" applyFont="1" applyBorder="1" applyAlignment="1">
      <alignment horizontal="right" vertical="center" wrapText="1"/>
      <protection/>
    </xf>
    <xf numFmtId="183" fontId="24" fillId="0" borderId="10" xfId="60" applyNumberFormat="1" applyFont="1" applyBorder="1" applyAlignment="1">
      <alignment horizontal="right" vertical="center" wrapText="1"/>
      <protection/>
    </xf>
    <xf numFmtId="183" fontId="24" fillId="0" borderId="18" xfId="60" applyNumberFormat="1" applyFont="1" applyBorder="1" applyAlignment="1" applyProtection="1">
      <alignment horizontal="right" vertical="center" wrapText="1"/>
      <protection locked="0"/>
    </xf>
    <xf numFmtId="183" fontId="24" fillId="0" borderId="17" xfId="60" applyNumberFormat="1" applyFont="1" applyBorder="1" applyAlignment="1" applyProtection="1">
      <alignment horizontal="right" vertical="center" wrapText="1"/>
      <protection locked="0"/>
    </xf>
    <xf numFmtId="184" fontId="18" fillId="0" borderId="17" xfId="59" applyNumberFormat="1" applyFont="1" applyBorder="1" applyAlignment="1">
      <alignment horizontal="center" vertical="center"/>
      <protection/>
    </xf>
    <xf numFmtId="0" fontId="24" fillId="0" borderId="16" xfId="60" applyFont="1" applyBorder="1" applyAlignment="1">
      <alignment vertical="center" wrapText="1"/>
      <protection/>
    </xf>
    <xf numFmtId="0" fontId="22" fillId="0" borderId="0" xfId="60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31" fillId="0" borderId="0" xfId="59" applyFont="1" applyAlignment="1">
      <alignment horizontal="center" vertical="center"/>
      <protection/>
    </xf>
    <xf numFmtId="0" fontId="15" fillId="0" borderId="0" xfId="59" applyAlignment="1">
      <alignment vertical="center" wrapText="1"/>
      <protection/>
    </xf>
    <xf numFmtId="185" fontId="16" fillId="0" borderId="25" xfId="59" applyNumberFormat="1" applyFont="1" applyBorder="1" applyAlignment="1">
      <alignment vertical="center"/>
      <protection/>
    </xf>
    <xf numFmtId="184" fontId="18" fillId="0" borderId="15" xfId="59" applyNumberFormat="1" applyFont="1" applyBorder="1" applyAlignment="1">
      <alignment horizontal="center" vertical="center"/>
      <protection/>
    </xf>
    <xf numFmtId="0" fontId="16" fillId="0" borderId="14" xfId="59" applyFont="1" applyBorder="1" applyAlignment="1">
      <alignment horizontal="left" vertical="center" wrapText="1"/>
      <protection/>
    </xf>
    <xf numFmtId="185" fontId="18" fillId="0" borderId="23" xfId="59" applyNumberFormat="1" applyFont="1" applyBorder="1" applyAlignment="1" applyProtection="1">
      <alignment vertical="center"/>
      <protection locked="0"/>
    </xf>
    <xf numFmtId="0" fontId="15" fillId="0" borderId="0" xfId="59" applyFont="1" applyAlignment="1">
      <alignment vertical="center"/>
      <protection/>
    </xf>
    <xf numFmtId="185" fontId="16" fillId="0" borderId="23" xfId="59" applyNumberFormat="1" applyFont="1" applyBorder="1" applyAlignment="1">
      <alignment vertical="center"/>
      <protection/>
    </xf>
    <xf numFmtId="185" fontId="16" fillId="0" borderId="23" xfId="59" applyNumberFormat="1" applyFont="1" applyBorder="1" applyAlignment="1" applyProtection="1">
      <alignment vertical="center"/>
      <protection locked="0"/>
    </xf>
    <xf numFmtId="185" fontId="18" fillId="0" borderId="29" xfId="59" applyNumberFormat="1" applyFont="1" applyBorder="1" applyAlignment="1" applyProtection="1">
      <alignment vertical="center"/>
      <protection locked="0"/>
    </xf>
    <xf numFmtId="184" fontId="18" fillId="0" borderId="11" xfId="59" applyNumberFormat="1" applyFont="1" applyBorder="1" applyAlignment="1">
      <alignment horizontal="center" vertical="center"/>
      <protection/>
    </xf>
    <xf numFmtId="49" fontId="15" fillId="0" borderId="0" xfId="59" applyNumberFormat="1" applyFont="1" applyAlignment="1">
      <alignment horizontal="center" vertical="center"/>
      <protection/>
    </xf>
    <xf numFmtId="49" fontId="16" fillId="0" borderId="25" xfId="59" applyNumberFormat="1" applyFont="1" applyBorder="1" applyAlignment="1">
      <alignment horizontal="center" vertical="center"/>
      <protection/>
    </xf>
    <xf numFmtId="49" fontId="16" fillId="0" borderId="15" xfId="59" applyNumberFormat="1" applyFont="1" applyBorder="1" applyAlignment="1">
      <alignment horizontal="center" vertical="center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15" fillId="0" borderId="0" xfId="59" applyAlignment="1">
      <alignment horizontal="center" vertical="center"/>
      <protection/>
    </xf>
    <xf numFmtId="0" fontId="33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0" fontId="8" fillId="0" borderId="0" xfId="0" applyFont="1" applyAlignment="1">
      <alignment/>
    </xf>
    <xf numFmtId="0" fontId="8" fillId="0" borderId="36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35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6" fillId="0" borderId="0" xfId="0" applyFont="1" applyAlignment="1">
      <alignment/>
    </xf>
    <xf numFmtId="187" fontId="5" fillId="0" borderId="0" xfId="42" applyNumberFormat="1" applyFont="1" applyBorder="1" applyAlignment="1">
      <alignment horizontal="right" vertical="top" wrapText="1"/>
    </xf>
    <xf numFmtId="187" fontId="5" fillId="0" borderId="10" xfId="42" applyNumberFormat="1" applyFont="1" applyBorder="1" applyAlignment="1">
      <alignment horizontal="right" vertical="top" wrapText="1"/>
    </xf>
    <xf numFmtId="0" fontId="5" fillId="0" borderId="45" xfId="0" applyFont="1" applyBorder="1" applyAlignment="1">
      <alignment vertical="top" wrapText="1"/>
    </xf>
    <xf numFmtId="0" fontId="2" fillId="0" borderId="0" xfId="0" applyFont="1" applyAlignment="1">
      <alignment/>
    </xf>
    <xf numFmtId="187" fontId="2" fillId="0" borderId="0" xfId="42" applyNumberFormat="1" applyFont="1" applyBorder="1" applyAlignment="1">
      <alignment horizontal="right" vertical="top" wrapText="1"/>
    </xf>
    <xf numFmtId="187" fontId="37" fillId="0" borderId="36" xfId="42" applyNumberFormat="1" applyFont="1" applyBorder="1" applyAlignment="1">
      <alignment horizontal="right" vertical="top" wrapText="1"/>
    </xf>
    <xf numFmtId="0" fontId="37" fillId="0" borderId="46" xfId="0" applyFont="1" applyBorder="1" applyAlignment="1">
      <alignment vertical="top" wrapText="1"/>
    </xf>
    <xf numFmtId="0" fontId="37" fillId="0" borderId="46" xfId="0" applyFont="1" applyBorder="1" applyAlignment="1">
      <alignment horizontal="left" vertical="top" wrapText="1"/>
    </xf>
    <xf numFmtId="187" fontId="5" fillId="0" borderId="36" xfId="42" applyNumberFormat="1" applyFont="1" applyBorder="1" applyAlignment="1">
      <alignment horizontal="right" vertical="top" wrapText="1"/>
    </xf>
    <xf numFmtId="0" fontId="5" fillId="0" borderId="46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187" fontId="2" fillId="0" borderId="36" xfId="42" applyNumberFormat="1" applyFont="1" applyBorder="1" applyAlignment="1">
      <alignment horizontal="right" vertical="top" wrapText="1"/>
    </xf>
    <xf numFmtId="0" fontId="2" fillId="0" borderId="46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2" fontId="30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" fontId="22" fillId="0" borderId="39" xfId="0" applyNumberFormat="1" applyFont="1" applyBorder="1" applyAlignment="1">
      <alignment/>
    </xf>
    <xf numFmtId="2" fontId="22" fillId="0" borderId="34" xfId="0" applyNumberFormat="1" applyFont="1" applyBorder="1" applyAlignment="1">
      <alignment/>
    </xf>
    <xf numFmtId="0" fontId="22" fillId="0" borderId="34" xfId="0" applyFont="1" applyBorder="1" applyAlignment="1">
      <alignment/>
    </xf>
    <xf numFmtId="2" fontId="30" fillId="0" borderId="4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7" xfId="0" applyFont="1" applyBorder="1" applyAlignment="1">
      <alignment/>
    </xf>
    <xf numFmtId="2" fontId="30" fillId="0" borderId="42" xfId="0" applyNumberFormat="1" applyFont="1" applyBorder="1" applyAlignment="1">
      <alignment/>
    </xf>
    <xf numFmtId="0" fontId="30" fillId="0" borderId="48" xfId="0" applyFont="1" applyBorder="1" applyAlignment="1">
      <alignment/>
    </xf>
    <xf numFmtId="0" fontId="83" fillId="0" borderId="0" xfId="0" applyFont="1" applyAlignment="1">
      <alignment/>
    </xf>
    <xf numFmtId="0" fontId="74" fillId="0" borderId="0" xfId="0" applyFont="1" applyAlignment="1">
      <alignment horizontal="center"/>
    </xf>
    <xf numFmtId="0" fontId="84" fillId="0" borderId="10" xfId="0" applyFont="1" applyBorder="1" applyAlignment="1">
      <alignment wrapText="1"/>
    </xf>
    <xf numFmtId="3" fontId="84" fillId="0" borderId="10" xfId="0" applyNumberFormat="1" applyFont="1" applyBorder="1" applyAlignment="1">
      <alignment vertical="center"/>
    </xf>
    <xf numFmtId="0" fontId="85" fillId="0" borderId="0" xfId="0" applyFont="1" applyAlignment="1">
      <alignment/>
    </xf>
    <xf numFmtId="0" fontId="86" fillId="0" borderId="10" xfId="0" applyFont="1" applyBorder="1" applyAlignment="1">
      <alignment/>
    </xf>
    <xf numFmtId="181" fontId="86" fillId="0" borderId="10" xfId="40" applyNumberFormat="1" applyFont="1" applyBorder="1" applyAlignment="1">
      <alignment/>
    </xf>
    <xf numFmtId="0" fontId="85" fillId="0" borderId="10" xfId="0" applyFont="1" applyBorder="1" applyAlignment="1">
      <alignment/>
    </xf>
    <xf numFmtId="181" fontId="85" fillId="0" borderId="10" xfId="40" applyNumberFormat="1" applyFont="1" applyBorder="1" applyAlignment="1">
      <alignment/>
    </xf>
    <xf numFmtId="0" fontId="34" fillId="0" borderId="10" xfId="0" applyFont="1" applyBorder="1" applyAlignment="1">
      <alignment horizontal="justify" vertical="top" wrapText="1"/>
    </xf>
    <xf numFmtId="187" fontId="34" fillId="0" borderId="10" xfId="42" applyNumberFormat="1" applyFont="1" applyBorder="1" applyAlignment="1">
      <alignment horizontal="right" vertical="top" wrapText="1"/>
    </xf>
    <xf numFmtId="3" fontId="35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justify" vertical="top" wrapText="1"/>
    </xf>
    <xf numFmtId="0" fontId="15" fillId="31" borderId="49" xfId="58" applyFill="1" applyBorder="1">
      <alignment/>
      <protection/>
    </xf>
    <xf numFmtId="0" fontId="17" fillId="31" borderId="30" xfId="58" applyFont="1" applyFill="1" applyBorder="1" applyAlignment="1">
      <alignment horizontal="center" vertical="center" wrapText="1"/>
      <protection/>
    </xf>
    <xf numFmtId="0" fontId="17" fillId="31" borderId="50" xfId="58" applyFont="1" applyFill="1" applyBorder="1" applyAlignment="1">
      <alignment horizontal="center" vertical="center" wrapText="1"/>
      <protection/>
    </xf>
    <xf numFmtId="0" fontId="16" fillId="31" borderId="51" xfId="58" applyFont="1" applyFill="1" applyBorder="1" applyAlignment="1">
      <alignment horizontal="center" vertical="center" wrapText="1"/>
      <protection/>
    </xf>
    <xf numFmtId="0" fontId="16" fillId="31" borderId="30" xfId="58" applyFont="1" applyFill="1" applyBorder="1" applyAlignment="1">
      <alignment horizontal="center" vertical="center" wrapText="1"/>
      <protection/>
    </xf>
    <xf numFmtId="0" fontId="16" fillId="31" borderId="50" xfId="58" applyFont="1" applyFill="1" applyBorder="1" applyAlignment="1">
      <alignment horizontal="center" vertical="center" wrapText="1"/>
      <protection/>
    </xf>
    <xf numFmtId="0" fontId="15" fillId="31" borderId="52" xfId="58" applyFill="1" applyBorder="1">
      <alignment/>
      <protection/>
    </xf>
    <xf numFmtId="0" fontId="15" fillId="30" borderId="0" xfId="58" applyFill="1">
      <alignment/>
      <protection/>
    </xf>
    <xf numFmtId="0" fontId="26" fillId="30" borderId="14" xfId="60" applyFont="1" applyFill="1" applyBorder="1" applyAlignment="1">
      <alignment horizontal="center" vertical="center" wrapText="1"/>
      <protection/>
    </xf>
    <xf numFmtId="0" fontId="26" fillId="30" borderId="15" xfId="60" applyFont="1" applyFill="1" applyBorder="1" applyAlignment="1">
      <alignment horizontal="center" vertical="center" wrapText="1"/>
      <protection/>
    </xf>
    <xf numFmtId="0" fontId="26" fillId="30" borderId="25" xfId="60" applyFont="1" applyFill="1" applyBorder="1" applyAlignment="1">
      <alignment horizontal="center" vertical="center" wrapText="1"/>
      <protection/>
    </xf>
    <xf numFmtId="0" fontId="0" fillId="30" borderId="10" xfId="0" applyFill="1" applyBorder="1" applyAlignment="1">
      <alignment horizontal="center"/>
    </xf>
    <xf numFmtId="0" fontId="0" fillId="30" borderId="11" xfId="0" applyFill="1" applyBorder="1" applyAlignment="1">
      <alignment/>
    </xf>
    <xf numFmtId="0" fontId="12" fillId="30" borderId="53" xfId="0" applyFont="1" applyFill="1" applyBorder="1" applyAlignment="1">
      <alignment horizontal="left" vertical="top" wrapText="1"/>
    </xf>
    <xf numFmtId="0" fontId="12" fillId="30" borderId="54" xfId="0" applyFont="1" applyFill="1" applyBorder="1" applyAlignment="1">
      <alignment horizontal="center" vertical="top" wrapText="1"/>
    </xf>
    <xf numFmtId="0" fontId="2" fillId="30" borderId="17" xfId="0" applyFont="1" applyFill="1" applyBorder="1" applyAlignment="1">
      <alignment horizontal="center" vertical="top" wrapText="1"/>
    </xf>
    <xf numFmtId="0" fontId="2" fillId="30" borderId="16" xfId="0" applyFont="1" applyFill="1" applyBorder="1" applyAlignment="1">
      <alignment horizontal="center" vertical="top" wrapText="1"/>
    </xf>
    <xf numFmtId="0" fontId="2" fillId="30" borderId="18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23" xfId="0" applyFont="1" applyFill="1" applyBorder="1" applyAlignment="1">
      <alignment horizontal="center" vertical="top" wrapText="1"/>
    </xf>
    <xf numFmtId="0" fontId="34" fillId="30" borderId="10" xfId="0" applyFont="1" applyFill="1" applyBorder="1" applyAlignment="1">
      <alignment horizontal="center" vertical="top" wrapText="1"/>
    </xf>
    <xf numFmtId="0" fontId="34" fillId="30" borderId="10" xfId="0" applyFont="1" applyFill="1" applyBorder="1" applyAlignment="1">
      <alignment horizontal="center" wrapText="1"/>
    </xf>
    <xf numFmtId="0" fontId="85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30" fillId="30" borderId="10" xfId="0" applyFont="1" applyFill="1" applyBorder="1" applyAlignment="1">
      <alignment/>
    </xf>
    <xf numFmtId="0" fontId="83" fillId="30" borderId="10" xfId="0" applyFont="1" applyFill="1" applyBorder="1" applyAlignment="1">
      <alignment horizontal="center" vertical="center"/>
    </xf>
    <xf numFmtId="0" fontId="83" fillId="30" borderId="10" xfId="0" applyFont="1" applyFill="1" applyBorder="1" applyAlignment="1">
      <alignment horizontal="center" vertical="center" wrapText="1"/>
    </xf>
    <xf numFmtId="0" fontId="74" fillId="30" borderId="10" xfId="0" applyFont="1" applyFill="1" applyBorder="1" applyAlignment="1">
      <alignment wrapText="1"/>
    </xf>
    <xf numFmtId="3" fontId="74" fillId="30" borderId="10" xfId="0" applyNumberFormat="1" applyFont="1" applyFill="1" applyBorder="1" applyAlignment="1">
      <alignment vertical="center"/>
    </xf>
    <xf numFmtId="0" fontId="2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9" fillId="29" borderId="0" xfId="0" applyFont="1" applyFill="1" applyBorder="1" applyAlignment="1">
      <alignment horizontal="center" vertical="top" wrapText="1"/>
    </xf>
    <xf numFmtId="0" fontId="0" fillId="29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2" fillId="16" borderId="55" xfId="0" applyFont="1" applyFill="1" applyBorder="1" applyAlignment="1">
      <alignment horizontal="center" vertical="top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7" fillId="31" borderId="58" xfId="58" applyFont="1" applyFill="1" applyBorder="1" applyAlignment="1">
      <alignment horizontal="center" vertical="center" wrapText="1"/>
      <protection/>
    </xf>
    <xf numFmtId="0" fontId="17" fillId="31" borderId="59" xfId="58" applyFont="1" applyFill="1" applyBorder="1" applyAlignment="1">
      <alignment horizontal="center" vertical="center" wrapText="1"/>
      <protection/>
    </xf>
    <xf numFmtId="0" fontId="17" fillId="31" borderId="60" xfId="58" applyFont="1" applyFill="1" applyBorder="1" applyAlignment="1">
      <alignment horizontal="center" vertical="center" wrapText="1"/>
      <protection/>
    </xf>
    <xf numFmtId="0" fontId="17" fillId="31" borderId="54" xfId="58" applyFont="1" applyFill="1" applyBorder="1" applyAlignment="1">
      <alignment horizontal="center" vertical="center" wrapText="1"/>
      <protection/>
    </xf>
    <xf numFmtId="0" fontId="17" fillId="31" borderId="30" xfId="58" applyFont="1" applyFill="1" applyBorder="1" applyAlignment="1">
      <alignment horizontal="center" vertical="center" wrapText="1"/>
      <protection/>
    </xf>
    <xf numFmtId="0" fontId="17" fillId="31" borderId="61" xfId="58" applyFont="1" applyFill="1" applyBorder="1" applyAlignment="1">
      <alignment horizontal="center" vertical="center" wrapText="1"/>
      <protection/>
    </xf>
    <xf numFmtId="0" fontId="17" fillId="0" borderId="62" xfId="58" applyFont="1" applyBorder="1" applyAlignment="1">
      <alignment horizontal="left" vertical="center" wrapText="1" indent="1"/>
      <protection/>
    </xf>
    <xf numFmtId="0" fontId="17" fillId="0" borderId="63" xfId="58" applyFont="1" applyBorder="1" applyAlignment="1">
      <alignment horizontal="left" vertical="center" wrapText="1" indent="1"/>
      <protection/>
    </xf>
    <xf numFmtId="0" fontId="30" fillId="0" borderId="0" xfId="60" applyFont="1" applyAlignment="1">
      <alignment horizontal="center" vertical="center" wrapText="1"/>
      <protection/>
    </xf>
    <xf numFmtId="0" fontId="30" fillId="0" borderId="0" xfId="60" applyFont="1" applyAlignment="1">
      <alignment horizontal="center" vertical="center"/>
      <protection/>
    </xf>
    <xf numFmtId="0" fontId="27" fillId="30" borderId="10" xfId="60" applyFont="1" applyFill="1" applyBorder="1" applyAlignment="1">
      <alignment horizontal="center" wrapText="1"/>
      <protection/>
    </xf>
    <xf numFmtId="0" fontId="27" fillId="30" borderId="23" xfId="60" applyFont="1" applyFill="1" applyBorder="1" applyAlignment="1">
      <alignment horizontal="center" wrapText="1"/>
      <protection/>
    </xf>
    <xf numFmtId="0" fontId="22" fillId="0" borderId="0" xfId="60" applyAlignment="1">
      <alignment horizontal="left"/>
      <protection/>
    </xf>
    <xf numFmtId="0" fontId="27" fillId="0" borderId="0" xfId="60" applyFont="1" applyAlignment="1">
      <alignment horizontal="right"/>
      <protection/>
    </xf>
    <xf numFmtId="0" fontId="29" fillId="30" borderId="58" xfId="60" applyFont="1" applyFill="1" applyBorder="1" applyAlignment="1">
      <alignment horizontal="center" vertical="center" wrapText="1"/>
      <protection/>
    </xf>
    <xf numFmtId="0" fontId="29" fillId="30" borderId="26" xfId="60" applyFont="1" applyFill="1" applyBorder="1" applyAlignment="1">
      <alignment horizontal="center" vertical="center" wrapText="1"/>
      <protection/>
    </xf>
    <xf numFmtId="0" fontId="29" fillId="30" borderId="12" xfId="60" applyFont="1" applyFill="1" applyBorder="1" applyAlignment="1">
      <alignment horizontal="center" vertical="center" wrapText="1"/>
      <protection/>
    </xf>
    <xf numFmtId="0" fontId="27" fillId="30" borderId="17" xfId="60" applyFont="1" applyFill="1" applyBorder="1" applyAlignment="1">
      <alignment horizontal="center" vertical="center" wrapText="1"/>
      <protection/>
    </xf>
    <xf numFmtId="0" fontId="27" fillId="30" borderId="10" xfId="60" applyFont="1" applyFill="1" applyBorder="1" applyAlignment="1">
      <alignment horizontal="center" vertical="center" wrapText="1"/>
      <protection/>
    </xf>
    <xf numFmtId="0" fontId="28" fillId="30" borderId="60" xfId="59" applyFont="1" applyFill="1" applyBorder="1" applyAlignment="1">
      <alignment horizontal="center" vertical="center" textRotation="90"/>
      <protection/>
    </xf>
    <xf numFmtId="0" fontId="28" fillId="30" borderId="64" xfId="59" applyFont="1" applyFill="1" applyBorder="1" applyAlignment="1">
      <alignment horizontal="center" vertical="center" textRotation="90"/>
      <protection/>
    </xf>
    <xf numFmtId="0" fontId="28" fillId="30" borderId="11" xfId="59" applyFont="1" applyFill="1" applyBorder="1" applyAlignment="1">
      <alignment horizontal="center" vertical="center" textRotation="90"/>
      <protection/>
    </xf>
    <xf numFmtId="0" fontId="27" fillId="30" borderId="65" xfId="60" applyFont="1" applyFill="1" applyBorder="1" applyAlignment="1">
      <alignment horizontal="center" vertical="center" wrapText="1"/>
      <protection/>
    </xf>
    <xf numFmtId="0" fontId="27" fillId="30" borderId="29" xfId="60" applyFont="1" applyFill="1" applyBorder="1" applyAlignment="1">
      <alignment horizontal="center" vertical="center" wrapText="1"/>
      <protection/>
    </xf>
    <xf numFmtId="0" fontId="28" fillId="0" borderId="0" xfId="59" applyFont="1" applyAlignment="1">
      <alignment horizontal="right" vertical="center"/>
      <protection/>
    </xf>
    <xf numFmtId="0" fontId="32" fillId="0" borderId="0" xfId="59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0" fontId="32" fillId="0" borderId="58" xfId="59" applyFont="1" applyBorder="1" applyAlignment="1">
      <alignment horizontal="center" vertical="center" wrapText="1"/>
      <protection/>
    </xf>
    <xf numFmtId="0" fontId="32" fillId="0" borderId="12" xfId="59" applyFont="1" applyBorder="1" applyAlignment="1">
      <alignment horizontal="center" vertical="center" wrapText="1"/>
      <protection/>
    </xf>
    <xf numFmtId="0" fontId="22" fillId="0" borderId="0" xfId="60" applyAlignment="1">
      <alignment horizontal="center"/>
      <protection/>
    </xf>
    <xf numFmtId="0" fontId="21" fillId="0" borderId="18" xfId="59" applyFont="1" applyBorder="1" applyAlignment="1">
      <alignment horizontal="center" vertical="center" wrapText="1"/>
      <protection/>
    </xf>
    <xf numFmtId="0" fontId="21" fillId="0" borderId="23" xfId="59" applyFont="1" applyBorder="1" applyAlignment="1">
      <alignment horizontal="center" vertical="center"/>
      <protection/>
    </xf>
    <xf numFmtId="0" fontId="28" fillId="0" borderId="17" xfId="59" applyFont="1" applyBorder="1" applyAlignment="1">
      <alignment horizontal="center" vertical="center" textRotation="90"/>
      <protection/>
    </xf>
    <xf numFmtId="0" fontId="28" fillId="0" borderId="10" xfId="59" applyFont="1" applyBorder="1" applyAlignment="1">
      <alignment horizontal="center" vertical="center" textRotation="90"/>
      <protection/>
    </xf>
    <xf numFmtId="0" fontId="0" fillId="0" borderId="28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45" xfId="0" applyBorder="1" applyAlignment="1">
      <alignment horizontal="left"/>
    </xf>
    <xf numFmtId="187" fontId="37" fillId="0" borderId="69" xfId="42" applyNumberFormat="1" applyFont="1" applyBorder="1" applyAlignment="1">
      <alignment horizontal="right" vertical="top" wrapText="1"/>
    </xf>
    <xf numFmtId="187" fontId="37" fillId="0" borderId="70" xfId="42" applyNumberFormat="1" applyFont="1" applyBorder="1" applyAlignment="1">
      <alignment horizontal="right" vertical="top" wrapText="1"/>
    </xf>
    <xf numFmtId="187" fontId="37" fillId="0" borderId="39" xfId="42" applyNumberFormat="1" applyFont="1" applyBorder="1" applyAlignment="1">
      <alignment horizontal="right" vertical="top" wrapText="1"/>
    </xf>
    <xf numFmtId="0" fontId="34" fillId="30" borderId="22" xfId="0" applyFont="1" applyFill="1" applyBorder="1" applyAlignment="1">
      <alignment horizontal="center" wrapText="1"/>
    </xf>
    <xf numFmtId="0" fontId="34" fillId="30" borderId="45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71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45" xfId="0" applyFont="1" applyBorder="1" applyAlignment="1">
      <alignment horizontal="lef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7.75390625" style="0" bestFit="1" customWidth="1"/>
    <col min="2" max="2" width="63.875" style="0" customWidth="1"/>
    <col min="3" max="3" width="41.125" style="0" bestFit="1" customWidth="1"/>
    <col min="4" max="4" width="28.00390625" style="0" customWidth="1"/>
  </cols>
  <sheetData>
    <row r="2" spans="2:3" ht="15.75">
      <c r="B2" s="192" t="s">
        <v>460</v>
      </c>
      <c r="C2" s="172"/>
    </row>
    <row r="3" spans="1:3" ht="15.75">
      <c r="A3" s="191"/>
      <c r="C3" s="172"/>
    </row>
    <row r="4" spans="1:3" ht="15.75">
      <c r="A4" s="275" t="s">
        <v>382</v>
      </c>
      <c r="B4" s="275"/>
      <c r="C4" s="275"/>
    </row>
    <row r="5" spans="1:4" ht="15.75">
      <c r="A5" s="274"/>
      <c r="B5" s="274"/>
      <c r="C5" s="274"/>
      <c r="D5" s="274"/>
    </row>
    <row r="6" spans="1:4" ht="15.75">
      <c r="A6" s="274"/>
      <c r="B6" s="274"/>
      <c r="C6" s="274"/>
      <c r="D6" s="274"/>
    </row>
    <row r="7" spans="1:4" s="189" customFormat="1" ht="12.75">
      <c r="A7" s="190"/>
      <c r="B7" s="190" t="s">
        <v>268</v>
      </c>
      <c r="C7" s="190" t="s">
        <v>267</v>
      </c>
      <c r="D7" s="190" t="s">
        <v>265</v>
      </c>
    </row>
    <row r="8" spans="1:6" ht="12.75">
      <c r="A8" s="188" t="s">
        <v>381</v>
      </c>
      <c r="B8" s="187" t="s">
        <v>380</v>
      </c>
      <c r="C8" s="187" t="s">
        <v>379</v>
      </c>
      <c r="D8" s="186" t="s">
        <v>378</v>
      </c>
      <c r="E8" s="174"/>
      <c r="F8" s="174"/>
    </row>
    <row r="9" spans="1:6" ht="12.75">
      <c r="A9" s="180" t="s">
        <v>73</v>
      </c>
      <c r="B9" s="185" t="s">
        <v>377</v>
      </c>
      <c r="C9" s="183" t="s">
        <v>376</v>
      </c>
      <c r="D9" s="184" t="s">
        <v>375</v>
      </c>
      <c r="E9" s="174" t="s">
        <v>374</v>
      </c>
      <c r="F9" s="174"/>
    </row>
    <row r="10" spans="1:4" s="181" customFormat="1" ht="12.75">
      <c r="A10" s="180"/>
      <c r="B10" s="183"/>
      <c r="C10" s="183"/>
      <c r="D10" s="182"/>
    </row>
    <row r="11" spans="1:4" s="181" customFormat="1" ht="12.75">
      <c r="A11" s="180"/>
      <c r="B11" s="183"/>
      <c r="C11" s="183"/>
      <c r="D11" s="182"/>
    </row>
    <row r="12" spans="1:6" ht="12.75">
      <c r="A12" s="180"/>
      <c r="C12" s="179"/>
      <c r="D12" s="178"/>
      <c r="E12" s="174"/>
      <c r="F12" s="174"/>
    </row>
    <row r="13" spans="1:6" ht="12.75">
      <c r="A13" s="177"/>
      <c r="B13" s="176"/>
      <c r="C13" s="176"/>
      <c r="D13" s="175"/>
      <c r="E13" s="174"/>
      <c r="F13" s="174"/>
    </row>
    <row r="14" ht="12.75">
      <c r="A14" s="173"/>
    </row>
    <row r="15" ht="15.75">
      <c r="C15" s="172"/>
    </row>
    <row r="16" ht="15.75">
      <c r="C16" s="172"/>
    </row>
    <row r="17" ht="15.75">
      <c r="C17" s="172"/>
    </row>
    <row r="18" ht="15.75">
      <c r="C18" s="172"/>
    </row>
    <row r="19" ht="15.75">
      <c r="C19" s="172"/>
    </row>
    <row r="20" ht="15.75">
      <c r="C20" s="172"/>
    </row>
    <row r="21" ht="15.75">
      <c r="C21" s="172"/>
    </row>
  </sheetData>
  <sheetProtection/>
  <mergeCells count="3">
    <mergeCell ref="A5:D5"/>
    <mergeCell ref="A6:D6"/>
    <mergeCell ref="A4:C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108" customWidth="1"/>
    <col min="2" max="2" width="12.125" style="108" customWidth="1"/>
    <col min="3" max="3" width="14.00390625" style="108" customWidth="1"/>
    <col min="4" max="4" width="20.75390625" style="108" customWidth="1"/>
    <col min="5" max="5" width="9.125" style="108" customWidth="1"/>
    <col min="6" max="6" width="8.75390625" style="108" bestFit="1" customWidth="1"/>
    <col min="7" max="7" width="11.375" style="108" customWidth="1"/>
    <col min="8" max="8" width="9.125" style="108" customWidth="1"/>
    <col min="9" max="9" width="8.75390625" style="108" bestFit="1" customWidth="1"/>
    <col min="10" max="16384" width="9.125" style="108" customWidth="1"/>
  </cols>
  <sheetData>
    <row r="1" spans="2:4" ht="15">
      <c r="B1" s="66" t="s">
        <v>469</v>
      </c>
      <c r="C1" s="67"/>
      <c r="D1"/>
    </row>
    <row r="3" spans="4:7" ht="12.75">
      <c r="D3" s="125" t="s">
        <v>430</v>
      </c>
      <c r="E3" s="125"/>
      <c r="F3" s="125"/>
      <c r="G3" s="125"/>
    </row>
    <row r="5" ht="13.5" thickBot="1"/>
    <row r="6" spans="2:9" ht="13.5" thickBot="1">
      <c r="B6" s="282" t="s">
        <v>273</v>
      </c>
      <c r="C6" s="284" t="s">
        <v>272</v>
      </c>
      <c r="D6" s="284" t="s">
        <v>271</v>
      </c>
      <c r="E6" s="284" t="s">
        <v>270</v>
      </c>
      <c r="F6" s="286"/>
      <c r="G6" s="286"/>
      <c r="H6" s="287"/>
      <c r="I6" s="244"/>
    </row>
    <row r="7" spans="2:9" ht="27.75" customHeight="1" thickBot="1">
      <c r="B7" s="283"/>
      <c r="C7" s="285"/>
      <c r="D7" s="285"/>
      <c r="E7" s="285"/>
      <c r="F7" s="245">
        <v>2019</v>
      </c>
      <c r="G7" s="245">
        <v>2020</v>
      </c>
      <c r="H7" s="246">
        <v>2021</v>
      </c>
      <c r="I7" s="244" t="s">
        <v>269</v>
      </c>
    </row>
    <row r="8" spans="2:9" ht="13.5" thickBot="1">
      <c r="B8" s="247" t="s">
        <v>268</v>
      </c>
      <c r="C8" s="248" t="s">
        <v>267</v>
      </c>
      <c r="D8" s="248" t="s">
        <v>266</v>
      </c>
      <c r="E8" s="248" t="s">
        <v>265</v>
      </c>
      <c r="F8" s="248"/>
      <c r="G8" s="248"/>
      <c r="H8" s="249"/>
      <c r="I8" s="250"/>
    </row>
    <row r="9" spans="2:9" ht="22.5">
      <c r="B9" s="124" t="s">
        <v>73</v>
      </c>
      <c r="C9" s="123" t="s">
        <v>264</v>
      </c>
      <c r="D9" s="122">
        <v>8000000</v>
      </c>
      <c r="E9" s="122" t="s">
        <v>263</v>
      </c>
      <c r="F9" s="113">
        <v>2666667</v>
      </c>
      <c r="G9" s="122">
        <v>2666667</v>
      </c>
      <c r="H9" s="121">
        <v>2666666</v>
      </c>
      <c r="I9" s="120">
        <f>SUM(F9:H9)</f>
        <v>8000000</v>
      </c>
    </row>
    <row r="10" spans="2:9" ht="12.75">
      <c r="B10" s="115"/>
      <c r="C10" s="118"/>
      <c r="D10" s="117"/>
      <c r="E10" s="117"/>
      <c r="F10" s="113"/>
      <c r="G10" s="117"/>
      <c r="H10" s="116"/>
      <c r="I10" s="119"/>
    </row>
    <row r="11" spans="2:9" ht="12.75">
      <c r="B11" s="115"/>
      <c r="C11" s="118"/>
      <c r="D11" s="117"/>
      <c r="E11" s="117"/>
      <c r="F11" s="113"/>
      <c r="G11" s="117"/>
      <c r="H11" s="116"/>
      <c r="I11" s="110"/>
    </row>
    <row r="12" spans="2:9" ht="13.5" thickBot="1">
      <c r="B12" s="115"/>
      <c r="C12" s="114"/>
      <c r="D12" s="112"/>
      <c r="E12" s="112"/>
      <c r="F12" s="113"/>
      <c r="G12" s="112"/>
      <c r="H12" s="111"/>
      <c r="I12" s="110"/>
    </row>
    <row r="13" spans="2:9" ht="13.5" thickBot="1">
      <c r="B13" s="288" t="s">
        <v>262</v>
      </c>
      <c r="C13" s="289"/>
      <c r="D13" s="109">
        <f>SUM(D9:D12)</f>
        <v>8000000</v>
      </c>
      <c r="E13" s="109">
        <f>SUM(E9:E12)</f>
        <v>0</v>
      </c>
      <c r="F13" s="109">
        <f>SUM(F9:F10)</f>
        <v>2666667</v>
      </c>
      <c r="G13" s="109">
        <f>SUM(G9:G10)</f>
        <v>2666667</v>
      </c>
      <c r="H13" s="109">
        <f>SUM(H9:H10)</f>
        <v>2666666</v>
      </c>
      <c r="I13" s="109">
        <f>SUM(I9:I10)</f>
        <v>8000000</v>
      </c>
    </row>
    <row r="18" ht="12.75">
      <c r="F18" s="251"/>
    </row>
  </sheetData>
  <sheetProtection/>
  <mergeCells count="6">
    <mergeCell ref="B6:B7"/>
    <mergeCell ref="C6:C7"/>
    <mergeCell ref="D6:D7"/>
    <mergeCell ref="E6:E7"/>
    <mergeCell ref="F6:H6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zoomScaleSheetLayoutView="120" zoomScalePageLayoutView="0" workbookViewId="0" topLeftCell="A1">
      <selection activeCell="A1" sqref="A1"/>
    </sheetView>
  </sheetViews>
  <sheetFormatPr defaultColWidth="10.25390625" defaultRowHeight="12.75"/>
  <cols>
    <col min="1" max="1" width="57.625" style="126" customWidth="1"/>
    <col min="2" max="2" width="5.25390625" style="128" customWidth="1"/>
    <col min="3" max="4" width="10.375" style="126" customWidth="1"/>
    <col min="5" max="5" width="10.375" style="127" customWidth="1"/>
    <col min="6" max="16384" width="10.25390625" style="126" customWidth="1"/>
  </cols>
  <sheetData>
    <row r="1" spans="1:5" ht="15.75">
      <c r="A1" s="66" t="s">
        <v>470</v>
      </c>
      <c r="B1" s="67"/>
      <c r="C1"/>
      <c r="E1" s="126"/>
    </row>
    <row r="2" spans="1:5" ht="49.5" customHeight="1">
      <c r="A2" s="290" t="s">
        <v>454</v>
      </c>
      <c r="B2" s="291"/>
      <c r="C2" s="291"/>
      <c r="D2" s="291"/>
      <c r="E2" s="291"/>
    </row>
    <row r="3" spans="3:5" ht="16.5" thickBot="1">
      <c r="C3" s="295" t="s">
        <v>356</v>
      </c>
      <c r="D3" s="295"/>
      <c r="E3" s="295"/>
    </row>
    <row r="4" spans="1:5" ht="15.75" customHeight="1">
      <c r="A4" s="296" t="s">
        <v>355</v>
      </c>
      <c r="B4" s="301" t="s">
        <v>354</v>
      </c>
      <c r="C4" s="299" t="s">
        <v>353</v>
      </c>
      <c r="D4" s="299" t="s">
        <v>352</v>
      </c>
      <c r="E4" s="304" t="s">
        <v>351</v>
      </c>
    </row>
    <row r="5" spans="1:5" ht="11.25" customHeight="1">
      <c r="A5" s="297"/>
      <c r="B5" s="302"/>
      <c r="C5" s="300"/>
      <c r="D5" s="300"/>
      <c r="E5" s="305"/>
    </row>
    <row r="6" spans="1:5" ht="15.75">
      <c r="A6" s="298"/>
      <c r="B6" s="303"/>
      <c r="C6" s="292" t="s">
        <v>350</v>
      </c>
      <c r="D6" s="292"/>
      <c r="E6" s="293"/>
    </row>
    <row r="7" spans="1:5" s="154" customFormat="1" ht="16.5" thickBot="1">
      <c r="A7" s="252" t="s">
        <v>349</v>
      </c>
      <c r="B7" s="253" t="s">
        <v>267</v>
      </c>
      <c r="C7" s="253" t="s">
        <v>266</v>
      </c>
      <c r="D7" s="253" t="s">
        <v>265</v>
      </c>
      <c r="E7" s="254" t="s">
        <v>348</v>
      </c>
    </row>
    <row r="8" spans="1:5" s="132" customFormat="1" ht="15.75">
      <c r="A8" s="153" t="s">
        <v>347</v>
      </c>
      <c r="B8" s="152" t="s">
        <v>346</v>
      </c>
      <c r="C8" s="151">
        <v>12797000</v>
      </c>
      <c r="D8" s="151">
        <v>12797000</v>
      </c>
      <c r="E8" s="150"/>
    </row>
    <row r="9" spans="1:5" s="132" customFormat="1" ht="15.75">
      <c r="A9" s="139" t="s">
        <v>345</v>
      </c>
      <c r="B9" s="135" t="s">
        <v>344</v>
      </c>
      <c r="C9" s="149">
        <v>510292970</v>
      </c>
      <c r="D9" s="149">
        <v>510292970</v>
      </c>
      <c r="E9" s="148">
        <f>+E10+E15+E20+E25+E30</f>
        <v>0</v>
      </c>
    </row>
    <row r="10" spans="1:5" s="132" customFormat="1" ht="15.75">
      <c r="A10" s="139" t="s">
        <v>343</v>
      </c>
      <c r="B10" s="135" t="s">
        <v>342</v>
      </c>
      <c r="C10" s="149">
        <v>405158456</v>
      </c>
      <c r="D10" s="149">
        <v>405158456</v>
      </c>
      <c r="E10" s="148">
        <f>+E11+E12+E13+E14</f>
        <v>0</v>
      </c>
    </row>
    <row r="11" spans="1:5" s="132" customFormat="1" ht="15.75">
      <c r="A11" s="142" t="s">
        <v>341</v>
      </c>
      <c r="B11" s="135" t="s">
        <v>340</v>
      </c>
      <c r="C11" s="147">
        <v>405158456</v>
      </c>
      <c r="D11" s="147">
        <v>405158456</v>
      </c>
      <c r="E11" s="146"/>
    </row>
    <row r="12" spans="1:5" s="132" customFormat="1" ht="26.25" customHeight="1">
      <c r="A12" s="142" t="s">
        <v>339</v>
      </c>
      <c r="B12" s="135" t="s">
        <v>338</v>
      </c>
      <c r="C12" s="138"/>
      <c r="D12" s="138"/>
      <c r="E12" s="137"/>
    </row>
    <row r="13" spans="1:5" s="132" customFormat="1" ht="22.5">
      <c r="A13" s="142" t="s">
        <v>337</v>
      </c>
      <c r="B13" s="135" t="s">
        <v>336</v>
      </c>
      <c r="C13" s="138"/>
      <c r="D13" s="138"/>
      <c r="E13" s="137"/>
    </row>
    <row r="14" spans="1:5" s="132" customFormat="1" ht="15.75">
      <c r="A14" s="142" t="s">
        <v>335</v>
      </c>
      <c r="B14" s="135" t="s">
        <v>334</v>
      </c>
      <c r="C14" s="138"/>
      <c r="D14" s="138"/>
      <c r="E14" s="137"/>
    </row>
    <row r="15" spans="1:5" s="132" customFormat="1" ht="15.75">
      <c r="A15" s="139" t="s">
        <v>333</v>
      </c>
      <c r="B15" s="135" t="s">
        <v>332</v>
      </c>
      <c r="C15" s="141">
        <v>867958</v>
      </c>
      <c r="D15" s="141">
        <v>867958</v>
      </c>
      <c r="E15" s="140">
        <f>+E16+E17+E18+E19</f>
        <v>0</v>
      </c>
    </row>
    <row r="16" spans="1:5" s="132" customFormat="1" ht="15.75">
      <c r="A16" s="142" t="s">
        <v>331</v>
      </c>
      <c r="B16" s="135" t="s">
        <v>330</v>
      </c>
      <c r="C16" s="138"/>
      <c r="D16" s="138"/>
      <c r="E16" s="137"/>
    </row>
    <row r="17" spans="1:5" s="132" customFormat="1" ht="22.5">
      <c r="A17" s="142" t="s">
        <v>329</v>
      </c>
      <c r="B17" s="135" t="s">
        <v>127</v>
      </c>
      <c r="C17" s="138"/>
      <c r="D17" s="138"/>
      <c r="E17" s="137"/>
    </row>
    <row r="18" spans="1:5" s="132" customFormat="1" ht="15.75">
      <c r="A18" s="142" t="s">
        <v>328</v>
      </c>
      <c r="B18" s="135" t="s">
        <v>128</v>
      </c>
      <c r="C18" s="138">
        <v>867958</v>
      </c>
      <c r="D18" s="138">
        <v>867958</v>
      </c>
      <c r="E18" s="137"/>
    </row>
    <row r="19" spans="1:5" s="132" customFormat="1" ht="15.75">
      <c r="A19" s="142" t="s">
        <v>327</v>
      </c>
      <c r="B19" s="135" t="s">
        <v>129</v>
      </c>
      <c r="C19" s="138"/>
      <c r="D19" s="138"/>
      <c r="E19" s="137"/>
    </row>
    <row r="20" spans="1:5" s="132" customFormat="1" ht="15.75">
      <c r="A20" s="139" t="s">
        <v>326</v>
      </c>
      <c r="B20" s="135" t="s">
        <v>130</v>
      </c>
      <c r="C20" s="141">
        <f>+C21+C22+C23+C24</f>
        <v>0</v>
      </c>
      <c r="D20" s="141">
        <f>+D21+D22+D23+D24</f>
        <v>0</v>
      </c>
      <c r="E20" s="140">
        <f>+E21+E22+E23+E24</f>
        <v>0</v>
      </c>
    </row>
    <row r="21" spans="1:5" s="132" customFormat="1" ht="15.75">
      <c r="A21" s="142" t="s">
        <v>325</v>
      </c>
      <c r="B21" s="135" t="s">
        <v>131</v>
      </c>
      <c r="C21" s="138"/>
      <c r="D21" s="138"/>
      <c r="E21" s="137"/>
    </row>
    <row r="22" spans="1:5" s="132" customFormat="1" ht="15.75">
      <c r="A22" s="142" t="s">
        <v>324</v>
      </c>
      <c r="B22" s="135" t="s">
        <v>132</v>
      </c>
      <c r="C22" s="138"/>
      <c r="D22" s="138"/>
      <c r="E22" s="137"/>
    </row>
    <row r="23" spans="1:5" s="132" customFormat="1" ht="15.75">
      <c r="A23" s="142" t="s">
        <v>323</v>
      </c>
      <c r="B23" s="135" t="s">
        <v>133</v>
      </c>
      <c r="C23" s="138"/>
      <c r="D23" s="138"/>
      <c r="E23" s="137"/>
    </row>
    <row r="24" spans="1:5" s="132" customFormat="1" ht="15.75">
      <c r="A24" s="142" t="s">
        <v>322</v>
      </c>
      <c r="B24" s="135" t="s">
        <v>134</v>
      </c>
      <c r="C24" s="138"/>
      <c r="D24" s="138"/>
      <c r="E24" s="137"/>
    </row>
    <row r="25" spans="1:5" s="132" customFormat="1" ht="15.75">
      <c r="A25" s="139" t="s">
        <v>321</v>
      </c>
      <c r="B25" s="135" t="s">
        <v>135</v>
      </c>
      <c r="C25" s="141">
        <v>104266556</v>
      </c>
      <c r="D25" s="145">
        <v>104266556</v>
      </c>
      <c r="E25" s="140">
        <f>+E26+E27+E28+E29</f>
        <v>0</v>
      </c>
    </row>
    <row r="26" spans="1:5" s="132" customFormat="1" ht="15.75">
      <c r="A26" s="142" t="s">
        <v>320</v>
      </c>
      <c r="B26" s="135" t="s">
        <v>136</v>
      </c>
      <c r="C26" s="138"/>
      <c r="D26" s="138"/>
      <c r="E26" s="137"/>
    </row>
    <row r="27" spans="1:5" s="132" customFormat="1" ht="15.75">
      <c r="A27" s="142" t="s">
        <v>319</v>
      </c>
      <c r="B27" s="135" t="s">
        <v>137</v>
      </c>
      <c r="C27" s="138"/>
      <c r="D27" s="138"/>
      <c r="E27" s="137"/>
    </row>
    <row r="28" spans="1:5" s="132" customFormat="1" ht="15.75">
      <c r="A28" s="142" t="s">
        <v>318</v>
      </c>
      <c r="B28" s="135" t="s">
        <v>138</v>
      </c>
      <c r="C28" s="138">
        <v>0</v>
      </c>
      <c r="D28" s="138">
        <v>104266556</v>
      </c>
      <c r="E28" s="137"/>
    </row>
    <row r="29" spans="1:5" s="132" customFormat="1" ht="15.75">
      <c r="A29" s="142" t="s">
        <v>317</v>
      </c>
      <c r="B29" s="135" t="s">
        <v>139</v>
      </c>
      <c r="C29" s="138"/>
      <c r="D29" s="138"/>
      <c r="E29" s="137"/>
    </row>
    <row r="30" spans="1:5" s="132" customFormat="1" ht="15.75">
      <c r="A30" s="139" t="s">
        <v>316</v>
      </c>
      <c r="B30" s="135" t="s">
        <v>140</v>
      </c>
      <c r="C30" s="141">
        <f>+C31+C32+C33+C34</f>
        <v>0</v>
      </c>
      <c r="D30" s="141">
        <f>+D31+D32+D33+D34</f>
        <v>0</v>
      </c>
      <c r="E30" s="140">
        <f>+E31+E32+E33+E34</f>
        <v>0</v>
      </c>
    </row>
    <row r="31" spans="1:5" s="132" customFormat="1" ht="15.75">
      <c r="A31" s="142" t="s">
        <v>315</v>
      </c>
      <c r="B31" s="135" t="s">
        <v>141</v>
      </c>
      <c r="C31" s="138"/>
      <c r="D31" s="138"/>
      <c r="E31" s="137"/>
    </row>
    <row r="32" spans="1:5" s="132" customFormat="1" ht="22.5">
      <c r="A32" s="142" t="s">
        <v>314</v>
      </c>
      <c r="B32" s="135" t="s">
        <v>142</v>
      </c>
      <c r="C32" s="138"/>
      <c r="D32" s="138"/>
      <c r="E32" s="137"/>
    </row>
    <row r="33" spans="1:5" s="132" customFormat="1" ht="15.75">
      <c r="A33" s="142" t="s">
        <v>313</v>
      </c>
      <c r="B33" s="135" t="s">
        <v>143</v>
      </c>
      <c r="C33" s="138"/>
      <c r="D33" s="138"/>
      <c r="E33" s="137"/>
    </row>
    <row r="34" spans="1:5" s="132" customFormat="1" ht="15.75">
      <c r="A34" s="142" t="s">
        <v>312</v>
      </c>
      <c r="B34" s="135" t="s">
        <v>144</v>
      </c>
      <c r="C34" s="138"/>
      <c r="D34" s="138"/>
      <c r="E34" s="137"/>
    </row>
    <row r="35" spans="1:5" s="132" customFormat="1" ht="15.75">
      <c r="A35" s="144" t="s">
        <v>311</v>
      </c>
      <c r="B35" s="135" t="s">
        <v>145</v>
      </c>
      <c r="C35" s="143">
        <v>7890</v>
      </c>
      <c r="D35" s="143">
        <v>7890</v>
      </c>
      <c r="E35" s="137"/>
    </row>
    <row r="36" spans="1:5" s="132" customFormat="1" ht="15.75">
      <c r="A36" s="142" t="s">
        <v>310</v>
      </c>
      <c r="B36" s="135" t="s">
        <v>146</v>
      </c>
      <c r="C36" s="138">
        <v>7889721</v>
      </c>
      <c r="D36" s="138">
        <v>7889721</v>
      </c>
      <c r="E36" s="137"/>
    </row>
    <row r="37" spans="1:5" s="132" customFormat="1" ht="15.75">
      <c r="A37" s="139" t="s">
        <v>309</v>
      </c>
      <c r="B37" s="135" t="s">
        <v>147</v>
      </c>
      <c r="C37" s="141">
        <v>1800000</v>
      </c>
      <c r="D37" s="141">
        <v>1800000</v>
      </c>
      <c r="E37" s="140">
        <f>+E38+E43+E48</f>
        <v>0</v>
      </c>
    </row>
    <row r="38" spans="1:5" s="132" customFormat="1" ht="15.75">
      <c r="A38" s="139" t="s">
        <v>308</v>
      </c>
      <c r="B38" s="135" t="s">
        <v>150</v>
      </c>
      <c r="C38" s="141">
        <v>1800000</v>
      </c>
      <c r="D38" s="141">
        <v>1800000</v>
      </c>
      <c r="E38" s="140">
        <f>+E39+E40+E41+E42</f>
        <v>0</v>
      </c>
    </row>
    <row r="39" spans="1:5" s="132" customFormat="1" ht="15.75">
      <c r="A39" s="142" t="s">
        <v>307</v>
      </c>
      <c r="B39" s="135" t="s">
        <v>151</v>
      </c>
      <c r="C39" s="138"/>
      <c r="D39" s="138"/>
      <c r="E39" s="137"/>
    </row>
    <row r="40" spans="1:5" s="132" customFormat="1" ht="15.75">
      <c r="A40" s="142" t="s">
        <v>306</v>
      </c>
      <c r="B40" s="135" t="s">
        <v>152</v>
      </c>
      <c r="C40" s="138"/>
      <c r="D40" s="138"/>
      <c r="E40" s="137"/>
    </row>
    <row r="41" spans="1:5" s="132" customFormat="1" ht="15.75">
      <c r="A41" s="142" t="s">
        <v>305</v>
      </c>
      <c r="B41" s="135" t="s">
        <v>153</v>
      </c>
      <c r="C41" s="138"/>
      <c r="D41" s="138"/>
      <c r="E41" s="137"/>
    </row>
    <row r="42" spans="1:5" s="132" customFormat="1" ht="15.75">
      <c r="A42" s="142" t="s">
        <v>304</v>
      </c>
      <c r="B42" s="135" t="s">
        <v>154</v>
      </c>
      <c r="C42" s="138">
        <v>1800000</v>
      </c>
      <c r="D42" s="138">
        <v>1800000</v>
      </c>
      <c r="E42" s="137"/>
    </row>
    <row r="43" spans="1:5" s="132" customFormat="1" ht="15.75">
      <c r="A43" s="139" t="s">
        <v>303</v>
      </c>
      <c r="B43" s="135" t="s">
        <v>155</v>
      </c>
      <c r="C43" s="141">
        <f>+C44+C45+C46+C47</f>
        <v>0</v>
      </c>
      <c r="D43" s="141">
        <f>+D44+D45+D46+D47</f>
        <v>0</v>
      </c>
      <c r="E43" s="140">
        <f>+E44+E45+E46+E47</f>
        <v>0</v>
      </c>
    </row>
    <row r="44" spans="1:5" s="132" customFormat="1" ht="15.75">
      <c r="A44" s="142" t="s">
        <v>302</v>
      </c>
      <c r="B44" s="135" t="s">
        <v>156</v>
      </c>
      <c r="C44" s="138"/>
      <c r="D44" s="138"/>
      <c r="E44" s="137"/>
    </row>
    <row r="45" spans="1:5" s="132" customFormat="1" ht="22.5">
      <c r="A45" s="142" t="s">
        <v>301</v>
      </c>
      <c r="B45" s="135" t="s">
        <v>157</v>
      </c>
      <c r="C45" s="138"/>
      <c r="D45" s="138"/>
      <c r="E45" s="137"/>
    </row>
    <row r="46" spans="1:5" s="132" customFormat="1" ht="15.75">
      <c r="A46" s="142" t="s">
        <v>300</v>
      </c>
      <c r="B46" s="135" t="s">
        <v>158</v>
      </c>
      <c r="C46" s="138"/>
      <c r="D46" s="138"/>
      <c r="E46" s="137"/>
    </row>
    <row r="47" spans="1:5" s="132" customFormat="1" ht="15.75">
      <c r="A47" s="142" t="s">
        <v>299</v>
      </c>
      <c r="B47" s="135" t="s">
        <v>159</v>
      </c>
      <c r="C47" s="138"/>
      <c r="D47" s="138"/>
      <c r="E47" s="137"/>
    </row>
    <row r="48" spans="1:5" s="132" customFormat="1" ht="15.75">
      <c r="A48" s="139" t="s">
        <v>298</v>
      </c>
      <c r="B48" s="135" t="s">
        <v>160</v>
      </c>
      <c r="C48" s="141">
        <f>+C49+C50+C51+C52</f>
        <v>0</v>
      </c>
      <c r="D48" s="141">
        <f>+D49+D50+D51+D52</f>
        <v>0</v>
      </c>
      <c r="E48" s="140">
        <f>+E49+E50+E51+E52</f>
        <v>0</v>
      </c>
    </row>
    <row r="49" spans="1:5" s="132" customFormat="1" ht="15.75">
      <c r="A49" s="142" t="s">
        <v>297</v>
      </c>
      <c r="B49" s="135" t="s">
        <v>161</v>
      </c>
      <c r="C49" s="138"/>
      <c r="D49" s="138"/>
      <c r="E49" s="137"/>
    </row>
    <row r="50" spans="1:5" s="132" customFormat="1" ht="22.5">
      <c r="A50" s="142" t="s">
        <v>296</v>
      </c>
      <c r="B50" s="135" t="s">
        <v>162</v>
      </c>
      <c r="C50" s="138"/>
      <c r="D50" s="138"/>
      <c r="E50" s="137"/>
    </row>
    <row r="51" spans="1:5" s="132" customFormat="1" ht="15.75">
      <c r="A51" s="142" t="s">
        <v>295</v>
      </c>
      <c r="B51" s="135" t="s">
        <v>163</v>
      </c>
      <c r="C51" s="138"/>
      <c r="D51" s="138"/>
      <c r="E51" s="137"/>
    </row>
    <row r="52" spans="1:5" s="132" customFormat="1" ht="15.75">
      <c r="A52" s="142" t="s">
        <v>294</v>
      </c>
      <c r="B52" s="135" t="s">
        <v>164</v>
      </c>
      <c r="C52" s="138"/>
      <c r="D52" s="138"/>
      <c r="E52" s="137"/>
    </row>
    <row r="53" spans="1:5" s="132" customFormat="1" ht="15.75">
      <c r="A53" s="139" t="s">
        <v>293</v>
      </c>
      <c r="B53" s="135" t="s">
        <v>165</v>
      </c>
      <c r="C53" s="138"/>
      <c r="D53" s="138"/>
      <c r="E53" s="137"/>
    </row>
    <row r="54" spans="1:5" s="132" customFormat="1" ht="21">
      <c r="A54" s="139" t="s">
        <v>292</v>
      </c>
      <c r="B54" s="135" t="s">
        <v>166</v>
      </c>
      <c r="C54" s="141">
        <v>532779691</v>
      </c>
      <c r="D54" s="141">
        <v>532779691</v>
      </c>
      <c r="E54" s="140">
        <f>+E8+E9+E37+E53</f>
        <v>0</v>
      </c>
    </row>
    <row r="55" spans="1:5" s="132" customFormat="1" ht="15.75">
      <c r="A55" s="139" t="s">
        <v>291</v>
      </c>
      <c r="B55" s="135" t="s">
        <v>167</v>
      </c>
      <c r="C55" s="138">
        <v>0</v>
      </c>
      <c r="D55" s="138">
        <v>0</v>
      </c>
      <c r="E55" s="137"/>
    </row>
    <row r="56" spans="1:5" s="132" customFormat="1" ht="15.75">
      <c r="A56" s="139" t="s">
        <v>290</v>
      </c>
      <c r="B56" s="135" t="s">
        <v>168</v>
      </c>
      <c r="C56" s="138"/>
      <c r="D56" s="138"/>
      <c r="E56" s="137"/>
    </row>
    <row r="57" spans="1:5" s="132" customFormat="1" ht="15.75">
      <c r="A57" s="139" t="s">
        <v>289</v>
      </c>
      <c r="B57" s="135" t="s">
        <v>169</v>
      </c>
      <c r="C57" s="141">
        <f>+C55+C56</f>
        <v>0</v>
      </c>
      <c r="D57" s="141">
        <f>+D55+D56</f>
        <v>0</v>
      </c>
      <c r="E57" s="140">
        <f>+E55+E56</f>
        <v>0</v>
      </c>
    </row>
    <row r="58" spans="1:5" s="132" customFormat="1" ht="15.75">
      <c r="A58" s="139" t="s">
        <v>288</v>
      </c>
      <c r="B58" s="135" t="s">
        <v>170</v>
      </c>
      <c r="C58" s="138"/>
      <c r="D58" s="138"/>
      <c r="E58" s="137"/>
    </row>
    <row r="59" spans="1:5" s="132" customFormat="1" ht="15.75">
      <c r="A59" s="139" t="s">
        <v>287</v>
      </c>
      <c r="B59" s="135" t="s">
        <v>171</v>
      </c>
      <c r="C59" s="138">
        <v>163885</v>
      </c>
      <c r="D59" s="138">
        <v>163885</v>
      </c>
      <c r="E59" s="137"/>
    </row>
    <row r="60" spans="1:5" s="132" customFormat="1" ht="15.75">
      <c r="A60" s="139" t="s">
        <v>286</v>
      </c>
      <c r="B60" s="135" t="s">
        <v>172</v>
      </c>
      <c r="C60" s="138">
        <v>8807964</v>
      </c>
      <c r="D60" s="138">
        <v>8807964</v>
      </c>
      <c r="E60" s="137"/>
    </row>
    <row r="61" spans="1:5" s="132" customFormat="1" ht="15.75">
      <c r="A61" s="139" t="s">
        <v>285</v>
      </c>
      <c r="B61" s="135" t="s">
        <v>173</v>
      </c>
      <c r="C61" s="138"/>
      <c r="D61" s="138"/>
      <c r="E61" s="137"/>
    </row>
    <row r="62" spans="1:5" s="132" customFormat="1" ht="15.75">
      <c r="A62" s="139" t="s">
        <v>284</v>
      </c>
      <c r="B62" s="135" t="s">
        <v>174</v>
      </c>
      <c r="C62" s="141">
        <f>+C58+C59+C60+C61</f>
        <v>8971849</v>
      </c>
      <c r="D62" s="141">
        <f>+D58+D59+D60+D61</f>
        <v>8971849</v>
      </c>
      <c r="E62" s="140">
        <f>+E58+E59+E60+E61</f>
        <v>0</v>
      </c>
    </row>
    <row r="63" spans="1:5" s="132" customFormat="1" ht="15.75">
      <c r="A63" s="139" t="s">
        <v>283</v>
      </c>
      <c r="B63" s="135" t="s">
        <v>175</v>
      </c>
      <c r="C63" s="138">
        <v>4997115</v>
      </c>
      <c r="D63" s="138">
        <v>4997115</v>
      </c>
      <c r="E63" s="137"/>
    </row>
    <row r="64" spans="1:5" s="132" customFormat="1" ht="15.75">
      <c r="A64" s="139" t="s">
        <v>282</v>
      </c>
      <c r="B64" s="135" t="s">
        <v>176</v>
      </c>
      <c r="C64" s="138"/>
      <c r="D64" s="138"/>
      <c r="E64" s="137"/>
    </row>
    <row r="65" spans="1:5" s="132" customFormat="1" ht="15.75">
      <c r="A65" s="139" t="s">
        <v>281</v>
      </c>
      <c r="B65" s="135" t="s">
        <v>177</v>
      </c>
      <c r="C65" s="138">
        <v>40000</v>
      </c>
      <c r="D65" s="138">
        <v>40000</v>
      </c>
      <c r="E65" s="137"/>
    </row>
    <row r="66" spans="1:5" s="132" customFormat="1" ht="15.75">
      <c r="A66" s="139" t="s">
        <v>280</v>
      </c>
      <c r="B66" s="135" t="s">
        <v>178</v>
      </c>
      <c r="C66" s="141">
        <f>+C63+C64+C65</f>
        <v>5037115</v>
      </c>
      <c r="D66" s="141">
        <f>+D63+D64+D65</f>
        <v>5037115</v>
      </c>
      <c r="E66" s="140">
        <f>+E63+E64+E65</f>
        <v>0</v>
      </c>
    </row>
    <row r="67" spans="1:5" s="132" customFormat="1" ht="15.75">
      <c r="A67" s="139" t="s">
        <v>279</v>
      </c>
      <c r="B67" s="135" t="s">
        <v>179</v>
      </c>
      <c r="C67" s="138">
        <v>0</v>
      </c>
      <c r="D67" s="138">
        <v>0</v>
      </c>
      <c r="E67" s="137"/>
    </row>
    <row r="68" spans="1:5" s="132" customFormat="1" ht="21">
      <c r="A68" s="139" t="s">
        <v>278</v>
      </c>
      <c r="B68" s="135" t="s">
        <v>180</v>
      </c>
      <c r="C68" s="138"/>
      <c r="D68" s="138"/>
      <c r="E68" s="137"/>
    </row>
    <row r="69" spans="1:5" s="132" customFormat="1" ht="15.75">
      <c r="A69" s="139" t="s">
        <v>277</v>
      </c>
      <c r="B69" s="135" t="s">
        <v>181</v>
      </c>
      <c r="C69" s="141"/>
      <c r="D69" s="141"/>
      <c r="E69" s="140">
        <f>+E67+E68</f>
        <v>0</v>
      </c>
    </row>
    <row r="70" spans="1:5" s="132" customFormat="1" ht="15.75">
      <c r="A70" s="139" t="s">
        <v>276</v>
      </c>
      <c r="B70" s="135" t="s">
        <v>182</v>
      </c>
      <c r="C70" s="138"/>
      <c r="D70" s="138"/>
      <c r="E70" s="137"/>
    </row>
    <row r="71" spans="1:5" s="132" customFormat="1" ht="16.5" thickBot="1">
      <c r="A71" s="136" t="s">
        <v>275</v>
      </c>
      <c r="B71" s="135" t="s">
        <v>183</v>
      </c>
      <c r="C71" s="134">
        <f>+C54+C57+C62+C66+C69+C70</f>
        <v>546788655</v>
      </c>
      <c r="D71" s="134">
        <f>+D54+D57+D62+D66+D69+D70</f>
        <v>546788655</v>
      </c>
      <c r="E71" s="133">
        <f>+E54+E57+E62+E66+E69+E70</f>
        <v>0</v>
      </c>
    </row>
    <row r="72" spans="1:5" ht="15.75">
      <c r="A72" s="131"/>
      <c r="C72" s="130"/>
      <c r="D72" s="130"/>
      <c r="E72" s="129"/>
    </row>
    <row r="73" spans="1:5" ht="15.75">
      <c r="A73" s="131"/>
      <c r="C73" s="130"/>
      <c r="D73" s="130"/>
      <c r="E73" s="129"/>
    </row>
    <row r="74" spans="3:5" ht="15.75">
      <c r="C74" s="130"/>
      <c r="D74" s="130"/>
      <c r="E74" s="129"/>
    </row>
    <row r="75" spans="1:5" ht="15.75">
      <c r="A75" s="294"/>
      <c r="B75" s="294"/>
      <c r="C75" s="294"/>
      <c r="D75" s="294"/>
      <c r="E75" s="294"/>
    </row>
    <row r="76" spans="1:5" ht="15.75">
      <c r="A76" s="294"/>
      <c r="B76" s="294"/>
      <c r="C76" s="294"/>
      <c r="D76" s="294"/>
      <c r="E76" s="294"/>
    </row>
  </sheetData>
  <sheetProtection/>
  <mergeCells count="10">
    <mergeCell ref="A2:E2"/>
    <mergeCell ref="C6:E6"/>
    <mergeCell ref="A76:E76"/>
    <mergeCell ref="C3:E3"/>
    <mergeCell ref="A4:A6"/>
    <mergeCell ref="C4:C5"/>
    <mergeCell ref="B4:B6"/>
    <mergeCell ref="A75:E75"/>
    <mergeCell ref="E4:E5"/>
    <mergeCell ref="D4:D5"/>
  </mergeCells>
  <printOptions horizontalCentered="1"/>
  <pageMargins left="0.7874015748031497" right="0.8234375" top="1.0890625" bottom="0.984251968503937" header="0.5" footer="0.5"/>
  <pageSetup orientation="portrait" paperSize="9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7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1.00390625" style="157" customWidth="1"/>
    <col min="2" max="2" width="5.25390625" style="156" customWidth="1"/>
    <col min="3" max="3" width="15.375" style="155" customWidth="1"/>
    <col min="4" max="16384" width="9.125" style="155" customWidth="1"/>
  </cols>
  <sheetData>
    <row r="1" spans="1:2" ht="15.75">
      <c r="A1" s="66" t="s">
        <v>471</v>
      </c>
      <c r="B1" s="126"/>
    </row>
    <row r="2" spans="1:3" ht="32.25" customHeight="1">
      <c r="A2" s="308" t="s">
        <v>373</v>
      </c>
      <c r="B2" s="308"/>
      <c r="C2" s="308"/>
    </row>
    <row r="3" spans="1:3" ht="15.75">
      <c r="A3" s="307" t="s">
        <v>453</v>
      </c>
      <c r="B3" s="307"/>
      <c r="C3" s="307"/>
    </row>
    <row r="5" spans="2:3" ht="13.5" customHeight="1" thickBot="1">
      <c r="B5" s="306" t="s">
        <v>452</v>
      </c>
      <c r="C5" s="306"/>
    </row>
    <row r="6" spans="1:3" s="171" customFormat="1" ht="31.5" customHeight="1">
      <c r="A6" s="309" t="s">
        <v>372</v>
      </c>
      <c r="B6" s="314" t="s">
        <v>354</v>
      </c>
      <c r="C6" s="312" t="s">
        <v>371</v>
      </c>
    </row>
    <row r="7" spans="1:3" s="171" customFormat="1" ht="12.75" customHeight="1">
      <c r="A7" s="310"/>
      <c r="B7" s="315"/>
      <c r="C7" s="313"/>
    </row>
    <row r="8" spans="1:3" s="167" customFormat="1" ht="13.5" thickBot="1">
      <c r="A8" s="170" t="s">
        <v>268</v>
      </c>
      <c r="B8" s="169" t="s">
        <v>267</v>
      </c>
      <c r="C8" s="168" t="s">
        <v>266</v>
      </c>
    </row>
    <row r="9" spans="1:3" ht="15.75" customHeight="1">
      <c r="A9" s="139" t="s">
        <v>370</v>
      </c>
      <c r="B9" s="166" t="s">
        <v>346</v>
      </c>
      <c r="C9" s="165">
        <v>465210124</v>
      </c>
    </row>
    <row r="10" spans="1:3" ht="15.75" customHeight="1">
      <c r="A10" s="139" t="s">
        <v>369</v>
      </c>
      <c r="B10" s="135" t="s">
        <v>344</v>
      </c>
      <c r="C10" s="165"/>
    </row>
    <row r="11" spans="1:3" ht="15.75" customHeight="1">
      <c r="A11" s="139" t="s">
        <v>368</v>
      </c>
      <c r="B11" s="135" t="s">
        <v>342</v>
      </c>
      <c r="C11" s="165">
        <v>2337237</v>
      </c>
    </row>
    <row r="12" spans="1:3" ht="15.75" customHeight="1">
      <c r="A12" s="139" t="s">
        <v>367</v>
      </c>
      <c r="B12" s="135" t="s">
        <v>340</v>
      </c>
      <c r="C12" s="161">
        <v>-32957917</v>
      </c>
    </row>
    <row r="13" spans="1:3" ht="15.75" customHeight="1">
      <c r="A13" s="139" t="s">
        <v>366</v>
      </c>
      <c r="B13" s="135" t="s">
        <v>338</v>
      </c>
      <c r="C13" s="161"/>
    </row>
    <row r="14" spans="1:3" ht="15.75" customHeight="1">
      <c r="A14" s="139" t="s">
        <v>365</v>
      </c>
      <c r="B14" s="135" t="s">
        <v>336</v>
      </c>
      <c r="C14" s="161">
        <v>-16043066</v>
      </c>
    </row>
    <row r="15" spans="1:3" ht="15.75" customHeight="1">
      <c r="A15" s="139" t="s">
        <v>364</v>
      </c>
      <c r="B15" s="135" t="s">
        <v>334</v>
      </c>
      <c r="C15" s="163">
        <f>+C9+C10+C11+C12+C13+C14</f>
        <v>418546378</v>
      </c>
    </row>
    <row r="16" spans="1:3" ht="15.75" customHeight="1">
      <c r="A16" s="139" t="s">
        <v>363</v>
      </c>
      <c r="B16" s="135" t="s">
        <v>332</v>
      </c>
      <c r="C16" s="164">
        <v>427800</v>
      </c>
    </row>
    <row r="17" spans="1:3" ht="15.75" customHeight="1">
      <c r="A17" s="139" t="s">
        <v>362</v>
      </c>
      <c r="B17" s="135" t="s">
        <v>330</v>
      </c>
      <c r="C17" s="161">
        <v>5955446</v>
      </c>
    </row>
    <row r="18" spans="1:3" ht="15.75" customHeight="1">
      <c r="A18" s="139" t="s">
        <v>361</v>
      </c>
      <c r="B18" s="135" t="s">
        <v>127</v>
      </c>
      <c r="C18" s="161">
        <v>2119380</v>
      </c>
    </row>
    <row r="19" spans="1:3" ht="15.75" customHeight="1">
      <c r="A19" s="139" t="s">
        <v>360</v>
      </c>
      <c r="B19" s="135" t="s">
        <v>128</v>
      </c>
      <c r="C19" s="163">
        <f>+C16+C17+C18</f>
        <v>8502626</v>
      </c>
    </row>
    <row r="20" spans="1:3" s="162" customFormat="1" ht="15.75" customHeight="1">
      <c r="A20" s="139" t="s">
        <v>359</v>
      </c>
      <c r="B20" s="135" t="s">
        <v>129</v>
      </c>
      <c r="C20" s="161"/>
    </row>
    <row r="21" spans="1:3" ht="15.75" customHeight="1">
      <c r="A21" s="139" t="s">
        <v>358</v>
      </c>
      <c r="B21" s="135" t="s">
        <v>130</v>
      </c>
      <c r="C21" s="161">
        <v>119739651</v>
      </c>
    </row>
    <row r="22" spans="1:3" ht="15.75" customHeight="1" thickBot="1">
      <c r="A22" s="160" t="s">
        <v>357</v>
      </c>
      <c r="B22" s="159" t="s">
        <v>131</v>
      </c>
      <c r="C22" s="158">
        <f>+C15+C19+C20+C21</f>
        <v>546788655</v>
      </c>
    </row>
    <row r="23" spans="1:5" ht="15.75">
      <c r="A23" s="131"/>
      <c r="B23" s="126"/>
      <c r="C23" s="130"/>
      <c r="D23" s="130"/>
      <c r="E23" s="130"/>
    </row>
    <row r="24" spans="1:5" ht="15.75">
      <c r="A24" s="131"/>
      <c r="B24" s="126"/>
      <c r="C24" s="130"/>
      <c r="D24" s="130"/>
      <c r="E24" s="130"/>
    </row>
    <row r="25" spans="1:5" ht="15.75">
      <c r="A25" s="126"/>
      <c r="B25" s="126"/>
      <c r="C25" s="130"/>
      <c r="D25" s="130"/>
      <c r="E25" s="130"/>
    </row>
    <row r="26" spans="1:5" ht="15.75">
      <c r="A26" s="311"/>
      <c r="B26" s="311"/>
      <c r="C26" s="311"/>
      <c r="D26" s="126"/>
      <c r="E26" s="126"/>
    </row>
    <row r="27" spans="1:5" ht="15.75">
      <c r="A27" s="311"/>
      <c r="B27" s="311"/>
      <c r="C27" s="311"/>
      <c r="D27" s="126"/>
      <c r="E27" s="126"/>
    </row>
  </sheetData>
  <sheetProtection/>
  <mergeCells count="8">
    <mergeCell ref="B5:C5"/>
    <mergeCell ref="A3:C3"/>
    <mergeCell ref="A2:C2"/>
    <mergeCell ref="A6:A7"/>
    <mergeCell ref="A27:C27"/>
    <mergeCell ref="A26:C26"/>
    <mergeCell ref="C6:C7"/>
    <mergeCell ref="B6:B7"/>
  </mergeCells>
  <printOptions horizontalCentered="1"/>
  <pageMargins left="0.7874015748031497" right="0.7874015748031497" top="1.246875" bottom="0.984251968503937" header="0.5" footer="0.5"/>
  <pageSetup orientation="portrait" paperSize="9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2:D11"/>
  <sheetViews>
    <sheetView zoomScalePageLayoutView="0" workbookViewId="0" topLeftCell="A1">
      <selection activeCell="C2" sqref="C2"/>
    </sheetView>
  </sheetViews>
  <sheetFormatPr defaultColWidth="9.00390625" defaultRowHeight="12.75"/>
  <cols>
    <col min="3" max="3" width="28.00390625" style="0" customWidth="1"/>
    <col min="4" max="4" width="28.75390625" style="0" customWidth="1"/>
  </cols>
  <sheetData>
    <row r="2" spans="3:4" ht="15">
      <c r="C2" s="66" t="s">
        <v>472</v>
      </c>
      <c r="D2" s="67"/>
    </row>
    <row r="4" spans="3:4" ht="15.75">
      <c r="C4" s="231" t="s">
        <v>438</v>
      </c>
      <c r="D4" s="231"/>
    </row>
    <row r="5" spans="3:4" ht="15">
      <c r="C5" s="232" t="s">
        <v>431</v>
      </c>
      <c r="D5" s="67"/>
    </row>
    <row r="6" ht="12.75">
      <c r="D6" s="32" t="s">
        <v>432</v>
      </c>
    </row>
    <row r="7" spans="3:4" ht="15.75">
      <c r="C7" s="270" t="s">
        <v>0</v>
      </c>
      <c r="D7" s="271" t="s">
        <v>433</v>
      </c>
    </row>
    <row r="8" spans="3:4" ht="13.5" customHeight="1">
      <c r="C8" s="272" t="s">
        <v>434</v>
      </c>
      <c r="D8" s="273">
        <f>SUM(D9:D11)</f>
        <v>1800000</v>
      </c>
    </row>
    <row r="9" spans="3:4" ht="12.75">
      <c r="C9" s="233" t="s">
        <v>435</v>
      </c>
      <c r="D9" s="234">
        <v>900000</v>
      </c>
    </row>
    <row r="10" spans="3:4" ht="12.75">
      <c r="C10" s="233" t="s">
        <v>436</v>
      </c>
      <c r="D10" s="234">
        <v>790000</v>
      </c>
    </row>
    <row r="11" spans="3:4" ht="12.75">
      <c r="C11" s="233" t="s">
        <v>437</v>
      </c>
      <c r="D11" s="234">
        <v>110000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00390625" style="0" bestFit="1" customWidth="1"/>
    <col min="2" max="2" width="39.375" style="0" bestFit="1" customWidth="1"/>
    <col min="3" max="3" width="27.25390625" style="0" bestFit="1" customWidth="1"/>
    <col min="4" max="4" width="13.625" style="0" bestFit="1" customWidth="1"/>
    <col min="5" max="5" width="18.375" style="0" bestFit="1" customWidth="1"/>
  </cols>
  <sheetData>
    <row r="2" spans="2:3" ht="15.75">
      <c r="B2" s="192" t="s">
        <v>473</v>
      </c>
      <c r="C2" s="179"/>
    </row>
    <row r="3" spans="1:5" ht="15.75" customHeight="1">
      <c r="A3" s="319" t="s">
        <v>420</v>
      </c>
      <c r="B3" s="320"/>
      <c r="C3" s="320"/>
      <c r="D3" s="320"/>
      <c r="E3" s="320"/>
    </row>
    <row r="4" spans="2:5" ht="12.75">
      <c r="B4" s="173"/>
      <c r="D4" s="320"/>
      <c r="E4" s="320"/>
    </row>
    <row r="5" spans="1:3" s="189" customFormat="1" ht="12.75">
      <c r="A5" s="255"/>
      <c r="B5" s="255" t="s">
        <v>268</v>
      </c>
      <c r="C5" s="255" t="s">
        <v>267</v>
      </c>
    </row>
    <row r="6" spans="1:4" ht="13.5" thickBot="1">
      <c r="A6" s="256">
        <v>1</v>
      </c>
      <c r="B6" s="257" t="s">
        <v>419</v>
      </c>
      <c r="C6" s="258" t="s">
        <v>418</v>
      </c>
      <c r="D6" s="217"/>
    </row>
    <row r="7" spans="1:5" ht="12.75">
      <c r="A7" s="193">
        <v>2</v>
      </c>
      <c r="B7" s="216" t="s">
        <v>386</v>
      </c>
      <c r="C7" s="215">
        <v>20000</v>
      </c>
      <c r="D7" s="208"/>
      <c r="E7" s="214"/>
    </row>
    <row r="8" spans="1:5" ht="12.75">
      <c r="A8" s="198">
        <v>3</v>
      </c>
      <c r="B8" s="216" t="s">
        <v>417</v>
      </c>
      <c r="C8" s="215">
        <v>0</v>
      </c>
      <c r="D8" s="208"/>
      <c r="E8" s="214"/>
    </row>
    <row r="9" spans="1:5" ht="12.75">
      <c r="A9" s="198">
        <v>4</v>
      </c>
      <c r="B9" s="213" t="s">
        <v>416</v>
      </c>
      <c r="C9" s="212">
        <v>600000</v>
      </c>
      <c r="D9" s="208"/>
      <c r="E9" s="207" t="s">
        <v>374</v>
      </c>
    </row>
    <row r="10" spans="1:5" ht="12.75">
      <c r="A10" s="198">
        <v>5</v>
      </c>
      <c r="B10" s="211" t="s">
        <v>415</v>
      </c>
      <c r="C10" s="209"/>
      <c r="D10" s="208"/>
      <c r="E10" s="207"/>
    </row>
    <row r="11" spans="1:5" ht="12.75">
      <c r="A11" s="193">
        <v>6</v>
      </c>
      <c r="B11" s="211" t="s">
        <v>274</v>
      </c>
      <c r="C11" s="324">
        <v>972000</v>
      </c>
      <c r="D11" s="208"/>
      <c r="E11" s="207"/>
    </row>
    <row r="12" spans="1:5" ht="12.75">
      <c r="A12" s="198">
        <v>7</v>
      </c>
      <c r="B12" s="211" t="s">
        <v>414</v>
      </c>
      <c r="C12" s="325"/>
      <c r="D12" s="208"/>
      <c r="E12" s="207"/>
    </row>
    <row r="13" spans="1:5" ht="12.75">
      <c r="A13" s="198">
        <v>8</v>
      </c>
      <c r="B13" s="210" t="s">
        <v>413</v>
      </c>
      <c r="C13" s="326"/>
      <c r="D13" s="208"/>
      <c r="E13" s="207"/>
    </row>
    <row r="14" spans="1:5" ht="12.75">
      <c r="A14" s="198">
        <v>9</v>
      </c>
      <c r="B14" s="210" t="s">
        <v>412</v>
      </c>
      <c r="C14" s="209">
        <v>414000</v>
      </c>
      <c r="D14" s="208"/>
      <c r="E14" s="207"/>
    </row>
    <row r="15" spans="1:5" ht="12.75">
      <c r="A15" s="193">
        <v>10</v>
      </c>
      <c r="B15" s="210" t="s">
        <v>411</v>
      </c>
      <c r="C15" s="209">
        <v>1875000</v>
      </c>
      <c r="D15" s="208"/>
      <c r="E15" s="207"/>
    </row>
    <row r="16" spans="1:5" s="30" customFormat="1" ht="12.75">
      <c r="A16" s="198">
        <v>13</v>
      </c>
      <c r="B16" s="206" t="s">
        <v>410</v>
      </c>
      <c r="C16" s="205">
        <f>SUM(C7:C15)</f>
        <v>3881000</v>
      </c>
      <c r="D16" s="204"/>
      <c r="E16" s="203"/>
    </row>
    <row r="17" ht="12.75">
      <c r="A17" s="197"/>
    </row>
    <row r="18" spans="3:4" ht="12.75">
      <c r="C18" s="181" t="s">
        <v>409</v>
      </c>
      <c r="D18" s="181"/>
    </row>
    <row r="19" ht="12.75">
      <c r="E19" s="32" t="s">
        <v>384</v>
      </c>
    </row>
    <row r="20" spans="1:5" ht="12.75">
      <c r="A20" s="193">
        <v>11</v>
      </c>
      <c r="B20" s="195" t="s">
        <v>408</v>
      </c>
      <c r="C20" s="195" t="s">
        <v>407</v>
      </c>
      <c r="D20" s="195" t="s">
        <v>406</v>
      </c>
      <c r="E20" s="195" t="s">
        <v>405</v>
      </c>
    </row>
    <row r="21" spans="1:5" ht="12.75">
      <c r="A21" s="193">
        <v>12</v>
      </c>
      <c r="B21" s="202" t="s">
        <v>404</v>
      </c>
      <c r="C21" s="193" t="s">
        <v>402</v>
      </c>
      <c r="D21" s="193">
        <v>100</v>
      </c>
      <c r="E21" s="194">
        <v>156</v>
      </c>
    </row>
    <row r="22" spans="1:5" ht="12.75">
      <c r="A22" s="193">
        <v>13</v>
      </c>
      <c r="B22" s="202" t="s">
        <v>403</v>
      </c>
      <c r="C22" s="193" t="s">
        <v>402</v>
      </c>
      <c r="D22" s="193"/>
      <c r="E22" s="194"/>
    </row>
    <row r="23" spans="1:5" ht="12.75">
      <c r="A23" s="193">
        <v>14</v>
      </c>
      <c r="B23" s="202" t="s">
        <v>401</v>
      </c>
      <c r="C23" s="193" t="s">
        <v>398</v>
      </c>
      <c r="D23" s="193">
        <v>100</v>
      </c>
      <c r="E23" s="194"/>
    </row>
    <row r="24" spans="1:5" ht="12.75">
      <c r="A24" s="193">
        <v>15</v>
      </c>
      <c r="B24" s="202" t="s">
        <v>400</v>
      </c>
      <c r="C24" s="193" t="s">
        <v>398</v>
      </c>
      <c r="D24" s="193">
        <v>82</v>
      </c>
      <c r="E24" s="194"/>
    </row>
    <row r="25" spans="1:5" ht="12.75">
      <c r="A25" s="193">
        <v>16</v>
      </c>
      <c r="B25" s="202" t="s">
        <v>399</v>
      </c>
      <c r="C25" s="193" t="s">
        <v>398</v>
      </c>
      <c r="D25" s="193">
        <v>100</v>
      </c>
      <c r="E25" s="194"/>
    </row>
    <row r="26" spans="1:5" ht="12.75">
      <c r="A26" s="193">
        <v>17</v>
      </c>
      <c r="B26" s="202" t="s">
        <v>397</v>
      </c>
      <c r="C26" s="193" t="s">
        <v>396</v>
      </c>
      <c r="D26" s="193"/>
      <c r="E26" s="194"/>
    </row>
    <row r="27" spans="1:5" ht="12.75">
      <c r="A27" s="193">
        <v>18</v>
      </c>
      <c r="B27" s="202" t="s">
        <v>395</v>
      </c>
      <c r="C27" s="193"/>
      <c r="D27" s="193"/>
      <c r="E27" s="194"/>
    </row>
    <row r="28" spans="1:5" ht="12.75">
      <c r="A28" s="193">
        <v>19</v>
      </c>
      <c r="B28" s="202" t="s">
        <v>394</v>
      </c>
      <c r="C28" s="193"/>
      <c r="D28" s="193"/>
      <c r="E28" s="194"/>
    </row>
    <row r="29" spans="1:5" ht="12.75">
      <c r="A29" s="193">
        <v>20</v>
      </c>
      <c r="B29" s="202" t="s">
        <v>393</v>
      </c>
      <c r="C29" s="193"/>
      <c r="D29" s="193"/>
      <c r="E29" s="194"/>
    </row>
    <row r="30" spans="1:5" ht="12.75">
      <c r="A30" s="193">
        <v>21</v>
      </c>
      <c r="B30" s="321" t="s">
        <v>392</v>
      </c>
      <c r="C30" s="322"/>
      <c r="D30" s="323"/>
      <c r="E30" s="194"/>
    </row>
    <row r="31" spans="1:5" ht="12.75">
      <c r="A31" s="193">
        <v>22</v>
      </c>
      <c r="B31" s="321" t="s">
        <v>391</v>
      </c>
      <c r="C31" s="322"/>
      <c r="D31" s="323"/>
      <c r="E31" s="194"/>
    </row>
    <row r="32" spans="1:5" ht="12.75">
      <c r="A32" s="193">
        <v>23</v>
      </c>
      <c r="B32" s="321" t="s">
        <v>390</v>
      </c>
      <c r="C32" s="322"/>
      <c r="D32" s="323"/>
      <c r="E32" s="194"/>
    </row>
    <row r="33" spans="1:5" ht="12.75">
      <c r="A33" s="193">
        <v>24</v>
      </c>
      <c r="B33" s="321" t="s">
        <v>389</v>
      </c>
      <c r="C33" s="322"/>
      <c r="D33" s="323"/>
      <c r="E33" s="194"/>
    </row>
    <row r="34" spans="1:5" ht="13.5" thickBot="1">
      <c r="A34" s="193">
        <v>25</v>
      </c>
      <c r="B34" s="316" t="s">
        <v>388</v>
      </c>
      <c r="C34" s="317"/>
      <c r="D34" s="318"/>
      <c r="E34" s="197"/>
    </row>
    <row r="35" spans="1:5" ht="13.5" thickBot="1">
      <c r="A35" s="193">
        <v>26</v>
      </c>
      <c r="B35" s="201" t="s">
        <v>262</v>
      </c>
      <c r="C35" s="201"/>
      <c r="D35" s="201"/>
      <c r="E35" s="200">
        <f>SUM(E21:E34)</f>
        <v>156</v>
      </c>
    </row>
  </sheetData>
  <sheetProtection/>
  <mergeCells count="8">
    <mergeCell ref="B34:D34"/>
    <mergeCell ref="A3:E3"/>
    <mergeCell ref="B30:D30"/>
    <mergeCell ref="B31:D31"/>
    <mergeCell ref="B32:D32"/>
    <mergeCell ref="B33:D33"/>
    <mergeCell ref="C11:C13"/>
    <mergeCell ref="D4:E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32.375" style="0" customWidth="1"/>
    <col min="3" max="3" width="17.75390625" style="0" customWidth="1"/>
    <col min="4" max="4" width="16.00390625" style="0" customWidth="1"/>
  </cols>
  <sheetData>
    <row r="2" ht="15.75">
      <c r="B2" s="196" t="s">
        <v>474</v>
      </c>
    </row>
    <row r="3" spans="2:6" ht="12.75">
      <c r="B3" s="329" t="s">
        <v>458</v>
      </c>
      <c r="C3" s="329"/>
      <c r="D3" s="329"/>
      <c r="E3" s="329"/>
      <c r="F3" s="329"/>
    </row>
    <row r="4" spans="2:6" ht="12.75">
      <c r="B4" s="329"/>
      <c r="C4" s="329"/>
      <c r="D4" s="329"/>
      <c r="E4" s="329"/>
      <c r="F4" s="329"/>
    </row>
    <row r="5" spans="2:4" ht="15.75">
      <c r="B5" s="330"/>
      <c r="C5" s="330"/>
      <c r="D5" s="331"/>
    </row>
    <row r="6" spans="2:4" ht="15.75">
      <c r="B6" s="265" t="s">
        <v>268</v>
      </c>
      <c r="C6" s="265" t="s">
        <v>267</v>
      </c>
      <c r="D6" s="265" t="s">
        <v>266</v>
      </c>
    </row>
    <row r="7" spans="2:4" ht="15.75">
      <c r="B7" s="266" t="s">
        <v>0</v>
      </c>
      <c r="C7" s="327" t="s">
        <v>455</v>
      </c>
      <c r="D7" s="328"/>
    </row>
    <row r="8" spans="2:4" ht="15.75">
      <c r="B8" s="266"/>
      <c r="C8" s="266" t="s">
        <v>456</v>
      </c>
      <c r="D8" s="266" t="s">
        <v>457</v>
      </c>
    </row>
    <row r="9" spans="2:4" ht="48" customHeight="1">
      <c r="B9" s="243" t="s">
        <v>459</v>
      </c>
      <c r="C9" s="242">
        <v>3672941</v>
      </c>
      <c r="D9" s="242">
        <v>3672941</v>
      </c>
    </row>
    <row r="10" spans="2:4" ht="15.75">
      <c r="B10" s="240" t="s">
        <v>262</v>
      </c>
      <c r="C10" s="241">
        <v>3672941</v>
      </c>
      <c r="D10" s="241">
        <v>3672941</v>
      </c>
    </row>
  </sheetData>
  <sheetProtection/>
  <mergeCells count="3">
    <mergeCell ref="C7:D7"/>
    <mergeCell ref="B3:F4"/>
    <mergeCell ref="B5:D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32.125" style="0" customWidth="1"/>
    <col min="3" max="3" width="13.00390625" style="0" customWidth="1"/>
    <col min="4" max="4" width="13.125" style="0" customWidth="1"/>
    <col min="5" max="5" width="12.875" style="0" customWidth="1"/>
    <col min="6" max="6" width="28.625" style="0" customWidth="1"/>
    <col min="7" max="7" width="12.75390625" style="0" customWidth="1"/>
    <col min="8" max="8" width="13.125" style="0" customWidth="1"/>
    <col min="9" max="9" width="12.375" style="0" customWidth="1"/>
  </cols>
  <sheetData>
    <row r="2" ht="12.75">
      <c r="B2" s="66" t="s">
        <v>475</v>
      </c>
    </row>
    <row r="4" spans="3:8" ht="15.75">
      <c r="C4" s="235" t="s">
        <v>450</v>
      </c>
      <c r="D4" s="235"/>
      <c r="E4" s="235"/>
      <c r="F4" s="235"/>
      <c r="G4" s="235"/>
      <c r="H4" s="235"/>
    </row>
    <row r="6" ht="12.75">
      <c r="I6" t="s">
        <v>439</v>
      </c>
    </row>
    <row r="7" spans="2:9" ht="15.75">
      <c r="B7" s="267" t="s">
        <v>440</v>
      </c>
      <c r="C7" s="267">
        <v>2020</v>
      </c>
      <c r="D7" s="267">
        <v>2021</v>
      </c>
      <c r="E7" s="267">
        <v>2022</v>
      </c>
      <c r="F7" s="267" t="s">
        <v>440</v>
      </c>
      <c r="G7" s="267">
        <v>2020</v>
      </c>
      <c r="H7" s="267">
        <v>2021</v>
      </c>
      <c r="I7" s="267">
        <v>2022</v>
      </c>
    </row>
    <row r="8" spans="2:9" ht="15.75">
      <c r="B8" s="267" t="s">
        <v>441</v>
      </c>
      <c r="C8" s="267"/>
      <c r="D8" s="267"/>
      <c r="E8" s="267"/>
      <c r="F8" s="267" t="s">
        <v>442</v>
      </c>
      <c r="G8" s="267"/>
      <c r="H8" s="267"/>
      <c r="I8" s="267"/>
    </row>
    <row r="9" spans="2:9" ht="15.75">
      <c r="B9" s="236" t="s">
        <v>443</v>
      </c>
      <c r="C9" s="237">
        <v>22000</v>
      </c>
      <c r="D9" s="237">
        <v>22000</v>
      </c>
      <c r="E9" s="237">
        <v>22000</v>
      </c>
      <c r="F9" s="236" t="s">
        <v>444</v>
      </c>
      <c r="G9" s="237">
        <v>14000</v>
      </c>
      <c r="H9" s="237">
        <v>14200</v>
      </c>
      <c r="I9" s="237">
        <v>14200</v>
      </c>
    </row>
    <row r="10" spans="2:9" ht="15.75">
      <c r="B10" s="236" t="s">
        <v>104</v>
      </c>
      <c r="C10" s="237">
        <v>16000</v>
      </c>
      <c r="D10" s="237">
        <v>15000</v>
      </c>
      <c r="E10" s="237">
        <v>15000</v>
      </c>
      <c r="F10" s="236" t="s">
        <v>445</v>
      </c>
      <c r="G10" s="237">
        <v>1800</v>
      </c>
      <c r="H10" s="237">
        <v>1800</v>
      </c>
      <c r="I10" s="237">
        <v>1800</v>
      </c>
    </row>
    <row r="11" spans="2:9" ht="15.75">
      <c r="B11" s="236" t="s">
        <v>446</v>
      </c>
      <c r="C11" s="237">
        <v>9800</v>
      </c>
      <c r="D11" s="237">
        <v>9800</v>
      </c>
      <c r="E11" s="237">
        <v>9800</v>
      </c>
      <c r="F11" s="236" t="s">
        <v>76</v>
      </c>
      <c r="G11" s="237">
        <v>7500</v>
      </c>
      <c r="H11" s="237">
        <v>7500</v>
      </c>
      <c r="I11" s="237">
        <v>7500</v>
      </c>
    </row>
    <row r="12" spans="2:9" ht="15.75">
      <c r="B12" s="236" t="s">
        <v>106</v>
      </c>
      <c r="C12" s="237"/>
      <c r="D12" s="237"/>
      <c r="E12" s="237"/>
      <c r="F12" s="236" t="s">
        <v>447</v>
      </c>
      <c r="G12" s="237">
        <v>5000</v>
      </c>
      <c r="H12" s="237">
        <v>5000</v>
      </c>
      <c r="I12" s="237">
        <v>5000</v>
      </c>
    </row>
    <row r="13" spans="2:9" ht="15.75">
      <c r="B13" s="236" t="s">
        <v>148</v>
      </c>
      <c r="C13" s="237">
        <v>0</v>
      </c>
      <c r="D13" s="237">
        <v>0</v>
      </c>
      <c r="E13" s="237">
        <v>0</v>
      </c>
      <c r="F13" s="236" t="s">
        <v>448</v>
      </c>
      <c r="G13" s="237">
        <v>19500</v>
      </c>
      <c r="H13" s="237">
        <v>18300</v>
      </c>
      <c r="I13" s="237">
        <v>18300</v>
      </c>
    </row>
    <row r="14" spans="2:9" ht="15.75">
      <c r="B14" s="238" t="s">
        <v>385</v>
      </c>
      <c r="C14" s="239">
        <f>SUM(C9:C13)</f>
        <v>47800</v>
      </c>
      <c r="D14" s="239">
        <f>SUM(D9:D13)</f>
        <v>46800</v>
      </c>
      <c r="E14" s="239">
        <f>SUM(E9:E13)</f>
        <v>46800</v>
      </c>
      <c r="F14" s="238" t="s">
        <v>449</v>
      </c>
      <c r="G14" s="239">
        <f>SUM(G9:G13)</f>
        <v>47800</v>
      </c>
      <c r="H14" s="239">
        <f>SUM(H9:H13)</f>
        <v>46800</v>
      </c>
      <c r="I14" s="239">
        <f>SUM(I9:I13)</f>
        <v>46800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625" style="0" customWidth="1"/>
    <col min="2" max="2" width="37.75390625" style="0" bestFit="1" customWidth="1"/>
    <col min="3" max="3" width="26.25390625" style="0" bestFit="1" customWidth="1"/>
    <col min="4" max="4" width="22.00390625" style="0" bestFit="1" customWidth="1"/>
    <col min="5" max="5" width="20.375" style="0" customWidth="1"/>
    <col min="6" max="6" width="25.875" style="0" bestFit="1" customWidth="1"/>
    <col min="7" max="7" width="12.125" style="0" bestFit="1" customWidth="1"/>
  </cols>
  <sheetData>
    <row r="1" ht="15.75">
      <c r="B1" s="196" t="s">
        <v>476</v>
      </c>
    </row>
    <row r="2" ht="15.75">
      <c r="A2" s="196"/>
    </row>
    <row r="3" spans="1:7" ht="12.75">
      <c r="A3" s="319" t="s">
        <v>429</v>
      </c>
      <c r="B3" s="319"/>
      <c r="C3" s="319"/>
      <c r="D3" s="319"/>
      <c r="E3" s="319"/>
      <c r="F3" s="319"/>
      <c r="G3" s="319"/>
    </row>
    <row r="5" spans="1:7" ht="12.75">
      <c r="A5" s="268"/>
      <c r="B5" s="255" t="s">
        <v>268</v>
      </c>
      <c r="C5" s="255" t="s">
        <v>267</v>
      </c>
      <c r="D5" s="255" t="s">
        <v>266</v>
      </c>
      <c r="E5" s="255" t="s">
        <v>265</v>
      </c>
      <c r="F5" s="255" t="s">
        <v>348</v>
      </c>
      <c r="G5" s="255" t="s">
        <v>387</v>
      </c>
    </row>
    <row r="6" spans="1:7" ht="15.75">
      <c r="A6" s="268">
        <v>1</v>
      </c>
      <c r="B6" s="269" t="s">
        <v>379</v>
      </c>
      <c r="C6" s="269"/>
      <c r="D6" s="269" t="s">
        <v>428</v>
      </c>
      <c r="E6" s="269" t="s">
        <v>427</v>
      </c>
      <c r="F6" s="269" t="s">
        <v>426</v>
      </c>
      <c r="G6" s="269" t="s">
        <v>383</v>
      </c>
    </row>
    <row r="7" spans="1:7" ht="15.75">
      <c r="A7" s="193">
        <v>2</v>
      </c>
      <c r="B7" s="221" t="s">
        <v>247</v>
      </c>
      <c r="C7" s="193"/>
      <c r="D7" s="219">
        <v>7</v>
      </c>
      <c r="E7" s="219"/>
      <c r="F7" s="219">
        <f>SUM(F8:F9)</f>
        <v>5</v>
      </c>
      <c r="G7" s="219">
        <f>SUM(D7:F7)</f>
        <v>12</v>
      </c>
    </row>
    <row r="8" spans="1:7" ht="15.75">
      <c r="A8" s="193">
        <v>3</v>
      </c>
      <c r="B8" s="230" t="s">
        <v>426</v>
      </c>
      <c r="C8" s="199"/>
      <c r="D8" s="229"/>
      <c r="E8" s="229"/>
      <c r="F8" s="229">
        <v>4</v>
      </c>
      <c r="G8" s="225">
        <f>SUM(D8:F8)</f>
        <v>4</v>
      </c>
    </row>
    <row r="9" spans="1:7" ht="15.75">
      <c r="A9" s="193">
        <v>4</v>
      </c>
      <c r="B9" s="228" t="s">
        <v>425</v>
      </c>
      <c r="C9" s="227"/>
      <c r="D9" s="226"/>
      <c r="E9" s="226" t="s">
        <v>374</v>
      </c>
      <c r="F9" s="226">
        <v>1</v>
      </c>
      <c r="G9" s="225">
        <f>SUM(D9:F9)</f>
        <v>1</v>
      </c>
    </row>
    <row r="10" spans="1:7" ht="15.75">
      <c r="A10" s="193">
        <v>8</v>
      </c>
      <c r="B10" s="224" t="s">
        <v>451</v>
      </c>
      <c r="C10" s="224" t="s">
        <v>424</v>
      </c>
      <c r="D10" s="223">
        <v>1</v>
      </c>
      <c r="E10" s="223"/>
      <c r="F10" s="223"/>
      <c r="G10" s="222">
        <f>SUM(D10:E10)</f>
        <v>1</v>
      </c>
    </row>
    <row r="11" spans="1:7" ht="15.75">
      <c r="A11" s="193">
        <v>15</v>
      </c>
      <c r="B11" s="221" t="s">
        <v>423</v>
      </c>
      <c r="C11" s="221"/>
      <c r="D11" s="219">
        <f>SUM(D7:D10)</f>
        <v>8</v>
      </c>
      <c r="E11" s="219"/>
      <c r="F11" s="219">
        <f>SUM(F8:F10)</f>
        <v>5</v>
      </c>
      <c r="G11" s="219">
        <f>SUM(D11:F11)</f>
        <v>13</v>
      </c>
    </row>
    <row r="12" spans="1:7" ht="15.75">
      <c r="A12" s="193">
        <v>16</v>
      </c>
      <c r="B12" s="333" t="s">
        <v>422</v>
      </c>
      <c r="C12" s="334"/>
      <c r="D12" s="219">
        <v>5</v>
      </c>
      <c r="E12" s="220"/>
      <c r="F12" s="220"/>
      <c r="G12" s="219"/>
    </row>
    <row r="13" spans="2:6" ht="12.75">
      <c r="B13" s="332" t="s">
        <v>421</v>
      </c>
      <c r="C13" s="332"/>
      <c r="D13" s="332"/>
      <c r="E13" s="332"/>
      <c r="F13" s="218"/>
    </row>
  </sheetData>
  <sheetProtection/>
  <mergeCells count="3">
    <mergeCell ref="B13:E13"/>
    <mergeCell ref="A3:G3"/>
    <mergeCell ref="B12:C1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4.25390625" style="0" customWidth="1"/>
    <col min="4" max="4" width="22.00390625" style="0" customWidth="1"/>
    <col min="5" max="5" width="19.25390625" style="0" customWidth="1"/>
    <col min="6" max="6" width="10.75390625" style="0" customWidth="1"/>
  </cols>
  <sheetData>
    <row r="1" spans="1:2" ht="12.75">
      <c r="A1" s="30" t="s">
        <v>461</v>
      </c>
      <c r="B1" s="30"/>
    </row>
    <row r="2" spans="2:5" ht="15">
      <c r="B2" s="278" t="s">
        <v>189</v>
      </c>
      <c r="C2" s="278"/>
      <c r="D2" s="278"/>
      <c r="E2" s="31"/>
    </row>
    <row r="4" spans="1:5" ht="15.75" thickBot="1">
      <c r="A4" s="276"/>
      <c r="B4" s="277"/>
      <c r="C4" s="277"/>
      <c r="D4" s="277"/>
      <c r="E4" s="277"/>
    </row>
    <row r="5" spans="1:6" ht="31.5">
      <c r="A5" s="16"/>
      <c r="B5" s="17" t="s">
        <v>187</v>
      </c>
      <c r="C5" s="17" t="s">
        <v>1</v>
      </c>
      <c r="D5" s="17" t="s">
        <v>2</v>
      </c>
      <c r="E5" s="21" t="s">
        <v>3</v>
      </c>
      <c r="F5" s="18" t="s">
        <v>188</v>
      </c>
    </row>
    <row r="6" spans="1:6" ht="16.5" thickBot="1">
      <c r="A6" s="19">
        <v>1</v>
      </c>
      <c r="B6" s="20">
        <v>2</v>
      </c>
      <c r="C6" s="20">
        <v>3</v>
      </c>
      <c r="D6" s="20">
        <v>4</v>
      </c>
      <c r="E6" s="22">
        <v>5</v>
      </c>
      <c r="F6" s="27"/>
    </row>
    <row r="7" spans="1:6" ht="25.5">
      <c r="A7" s="9" t="s">
        <v>73</v>
      </c>
      <c r="B7" s="7" t="s">
        <v>86</v>
      </c>
      <c r="C7" s="8">
        <v>9922280</v>
      </c>
      <c r="D7" s="8">
        <v>9922280</v>
      </c>
      <c r="E7" s="23">
        <v>9922280</v>
      </c>
      <c r="F7" s="28">
        <f>E7/D7</f>
        <v>1</v>
      </c>
    </row>
    <row r="8" spans="1:6" ht="38.25">
      <c r="A8" s="9" t="s">
        <v>116</v>
      </c>
      <c r="B8" s="3" t="s">
        <v>87</v>
      </c>
      <c r="C8" s="4">
        <v>3055102</v>
      </c>
      <c r="D8" s="4">
        <v>3055102</v>
      </c>
      <c r="E8" s="24">
        <v>3055102</v>
      </c>
      <c r="F8" s="28">
        <f aca="true" t="shared" si="0" ref="F8:F42">E8/D8</f>
        <v>1</v>
      </c>
    </row>
    <row r="9" spans="1:6" ht="25.5">
      <c r="A9" s="9" t="s">
        <v>117</v>
      </c>
      <c r="B9" s="3" t="s">
        <v>88</v>
      </c>
      <c r="C9" s="4">
        <v>1800000</v>
      </c>
      <c r="D9" s="4">
        <v>1800000</v>
      </c>
      <c r="E9" s="24">
        <v>1800000</v>
      </c>
      <c r="F9" s="28">
        <f t="shared" si="0"/>
        <v>1</v>
      </c>
    </row>
    <row r="10" spans="1:6" ht="25.5">
      <c r="A10" s="9" t="s">
        <v>121</v>
      </c>
      <c r="B10" s="3" t="s">
        <v>89</v>
      </c>
      <c r="C10" s="4">
        <v>0</v>
      </c>
      <c r="D10" s="4">
        <v>431800</v>
      </c>
      <c r="E10" s="24">
        <v>431800</v>
      </c>
      <c r="F10" s="28">
        <f t="shared" si="0"/>
        <v>1</v>
      </c>
    </row>
    <row r="11" spans="1:6" ht="12.75">
      <c r="A11" s="9" t="s">
        <v>122</v>
      </c>
      <c r="B11" s="3" t="s">
        <v>90</v>
      </c>
      <c r="C11" s="4">
        <v>14777382</v>
      </c>
      <c r="D11" s="4">
        <v>15209182</v>
      </c>
      <c r="E11" s="24">
        <v>15209182</v>
      </c>
      <c r="F11" s="28">
        <f t="shared" si="0"/>
        <v>1</v>
      </c>
    </row>
    <row r="12" spans="1:6" ht="25.5">
      <c r="A12" s="9" t="s">
        <v>123</v>
      </c>
      <c r="B12" s="3" t="s">
        <v>91</v>
      </c>
      <c r="C12" s="4">
        <v>5000000</v>
      </c>
      <c r="D12" s="4">
        <v>7403830</v>
      </c>
      <c r="E12" s="24">
        <v>7651652</v>
      </c>
      <c r="F12" s="28">
        <f t="shared" si="0"/>
        <v>1.0334721353677758</v>
      </c>
    </row>
    <row r="13" spans="1:6" ht="12.75">
      <c r="A13" s="9" t="s">
        <v>124</v>
      </c>
      <c r="B13" s="3" t="s">
        <v>92</v>
      </c>
      <c r="C13" s="4">
        <v>0</v>
      </c>
      <c r="D13" s="4">
        <v>0</v>
      </c>
      <c r="E13" s="24">
        <v>7651652</v>
      </c>
      <c r="F13" s="28"/>
    </row>
    <row r="14" spans="1:6" ht="25.5">
      <c r="A14" s="9" t="s">
        <v>125</v>
      </c>
      <c r="B14" s="5" t="s">
        <v>93</v>
      </c>
      <c r="C14" s="6">
        <v>19777382</v>
      </c>
      <c r="D14" s="6">
        <v>22613012</v>
      </c>
      <c r="E14" s="25">
        <v>22860834</v>
      </c>
      <c r="F14" s="28">
        <f t="shared" si="0"/>
        <v>1.0109592653999389</v>
      </c>
    </row>
    <row r="15" spans="1:6" ht="12.75">
      <c r="A15" s="9" t="s">
        <v>126</v>
      </c>
      <c r="B15" s="3" t="s">
        <v>94</v>
      </c>
      <c r="C15" s="4">
        <v>3200000</v>
      </c>
      <c r="D15" s="4">
        <v>3200000</v>
      </c>
      <c r="E15" s="24">
        <v>2213073</v>
      </c>
      <c r="F15" s="28">
        <f t="shared" si="0"/>
        <v>0.6915853125</v>
      </c>
    </row>
    <row r="16" spans="1:6" ht="12.75">
      <c r="A16" s="9" t="s">
        <v>127</v>
      </c>
      <c r="B16" s="3" t="s">
        <v>95</v>
      </c>
      <c r="C16" s="4">
        <v>0</v>
      </c>
      <c r="D16" s="4">
        <v>0</v>
      </c>
      <c r="E16" s="24">
        <v>2213073</v>
      </c>
      <c r="F16" s="28"/>
    </row>
    <row r="17" spans="1:6" ht="12.75">
      <c r="A17" s="9" t="s">
        <v>128</v>
      </c>
      <c r="B17" s="3" t="s">
        <v>96</v>
      </c>
      <c r="C17" s="4">
        <v>2000000</v>
      </c>
      <c r="D17" s="4">
        <v>10251889</v>
      </c>
      <c r="E17" s="24">
        <v>10213889</v>
      </c>
      <c r="F17" s="28">
        <f t="shared" si="0"/>
        <v>0.9962933660323477</v>
      </c>
    </row>
    <row r="18" spans="1:6" ht="25.5">
      <c r="A18" s="9" t="s">
        <v>129</v>
      </c>
      <c r="B18" s="3" t="s">
        <v>97</v>
      </c>
      <c r="C18" s="4">
        <v>0</v>
      </c>
      <c r="D18" s="4">
        <v>0</v>
      </c>
      <c r="E18" s="24">
        <v>10213889</v>
      </c>
      <c r="F18" s="28"/>
    </row>
    <row r="19" spans="1:6" ht="12.75">
      <c r="A19" s="9" t="s">
        <v>130</v>
      </c>
      <c r="B19" s="3" t="s">
        <v>98</v>
      </c>
      <c r="C19" s="4">
        <v>2300000</v>
      </c>
      <c r="D19" s="4">
        <v>2300000</v>
      </c>
      <c r="E19" s="24">
        <v>1533543</v>
      </c>
      <c r="F19" s="28">
        <f t="shared" si="0"/>
        <v>0.6667578260869566</v>
      </c>
    </row>
    <row r="20" spans="1:6" ht="25.5">
      <c r="A20" s="9" t="s">
        <v>131</v>
      </c>
      <c r="B20" s="3" t="s">
        <v>99</v>
      </c>
      <c r="C20" s="4">
        <v>0</v>
      </c>
      <c r="D20" s="4">
        <v>0</v>
      </c>
      <c r="E20" s="24">
        <v>1533543</v>
      </c>
      <c r="F20" s="28"/>
    </row>
    <row r="21" spans="1:6" ht="12.75">
      <c r="A21" s="9" t="s">
        <v>132</v>
      </c>
      <c r="B21" s="3" t="s">
        <v>100</v>
      </c>
      <c r="C21" s="4">
        <v>5000000</v>
      </c>
      <c r="D21" s="4">
        <v>0</v>
      </c>
      <c r="E21" s="24">
        <v>0</v>
      </c>
      <c r="F21" s="28"/>
    </row>
    <row r="22" spans="1:6" ht="12.75">
      <c r="A22" s="9" t="s">
        <v>133</v>
      </c>
      <c r="B22" s="3" t="s">
        <v>101</v>
      </c>
      <c r="C22" s="4">
        <v>9300000</v>
      </c>
      <c r="D22" s="4">
        <v>12551889</v>
      </c>
      <c r="E22" s="24">
        <v>11747432</v>
      </c>
      <c r="F22" s="28">
        <f t="shared" si="0"/>
        <v>0.9359094874086283</v>
      </c>
    </row>
    <row r="23" spans="1:6" ht="12.75">
      <c r="A23" s="9" t="s">
        <v>134</v>
      </c>
      <c r="B23" s="3" t="s">
        <v>102</v>
      </c>
      <c r="C23" s="4">
        <v>913618</v>
      </c>
      <c r="D23" s="4">
        <v>1031543</v>
      </c>
      <c r="E23" s="24">
        <v>285175</v>
      </c>
      <c r="F23" s="28">
        <f t="shared" si="0"/>
        <v>0.27645478666424955</v>
      </c>
    </row>
    <row r="24" spans="1:6" ht="12.75">
      <c r="A24" s="9" t="s">
        <v>135</v>
      </c>
      <c r="B24" s="3" t="s">
        <v>103</v>
      </c>
      <c r="C24" s="4">
        <v>0</v>
      </c>
      <c r="D24" s="4">
        <v>0</v>
      </c>
      <c r="E24" s="24">
        <v>142051</v>
      </c>
      <c r="F24" s="28"/>
    </row>
    <row r="25" spans="1:6" ht="12.75">
      <c r="A25" s="9" t="s">
        <v>136</v>
      </c>
      <c r="B25" s="5" t="s">
        <v>104</v>
      </c>
      <c r="C25" s="6">
        <v>13413618</v>
      </c>
      <c r="D25" s="6">
        <v>16783432</v>
      </c>
      <c r="E25" s="25">
        <v>14245680</v>
      </c>
      <c r="F25" s="28">
        <f t="shared" si="0"/>
        <v>0.8487942156288416</v>
      </c>
    </row>
    <row r="26" spans="1:6" ht="12.75">
      <c r="A26" s="9" t="s">
        <v>137</v>
      </c>
      <c r="B26" s="3" t="s">
        <v>105</v>
      </c>
      <c r="C26" s="4">
        <v>0</v>
      </c>
      <c r="D26" s="4">
        <v>35941</v>
      </c>
      <c r="E26" s="24">
        <v>15941</v>
      </c>
      <c r="F26" s="28">
        <f t="shared" si="0"/>
        <v>0.4435324559695056</v>
      </c>
    </row>
    <row r="27" spans="1:6" ht="12.75">
      <c r="A27" s="9" t="s">
        <v>138</v>
      </c>
      <c r="B27" s="3" t="s">
        <v>106</v>
      </c>
      <c r="C27" s="4">
        <v>1100000</v>
      </c>
      <c r="D27" s="4">
        <v>4204993</v>
      </c>
      <c r="E27" s="24">
        <v>3111652</v>
      </c>
      <c r="F27" s="28">
        <f t="shared" si="0"/>
        <v>0.7399898168677094</v>
      </c>
    </row>
    <row r="28" spans="1:6" ht="25.5">
      <c r="A28" s="9" t="s">
        <v>139</v>
      </c>
      <c r="B28" s="3" t="s">
        <v>107</v>
      </c>
      <c r="C28" s="4">
        <v>0</v>
      </c>
      <c r="D28" s="4">
        <v>0</v>
      </c>
      <c r="E28" s="24">
        <v>1106299</v>
      </c>
      <c r="F28" s="28"/>
    </row>
    <row r="29" spans="1:6" ht="25.5">
      <c r="A29" s="9" t="s">
        <v>140</v>
      </c>
      <c r="B29" s="3" t="s">
        <v>108</v>
      </c>
      <c r="C29" s="4">
        <v>0</v>
      </c>
      <c r="D29" s="4">
        <v>0</v>
      </c>
      <c r="E29" s="24">
        <v>2003694</v>
      </c>
      <c r="F29" s="28"/>
    </row>
    <row r="30" spans="1:6" ht="12.75">
      <c r="A30" s="9" t="s">
        <v>141</v>
      </c>
      <c r="B30" s="3" t="s">
        <v>109</v>
      </c>
      <c r="C30" s="4">
        <v>0</v>
      </c>
      <c r="D30" s="4">
        <v>1340975</v>
      </c>
      <c r="E30" s="24">
        <v>0</v>
      </c>
      <c r="F30" s="28">
        <f t="shared" si="0"/>
        <v>0</v>
      </c>
    </row>
    <row r="31" spans="1:6" ht="12.75">
      <c r="A31" s="9" t="s">
        <v>142</v>
      </c>
      <c r="B31" s="3" t="s">
        <v>110</v>
      </c>
      <c r="C31" s="4">
        <v>540000</v>
      </c>
      <c r="D31" s="4">
        <v>613364</v>
      </c>
      <c r="E31" s="24">
        <v>615130</v>
      </c>
      <c r="F31" s="28">
        <f t="shared" si="0"/>
        <v>1.0028792038658936</v>
      </c>
    </row>
    <row r="32" spans="1:6" ht="25.5">
      <c r="A32" s="9" t="s">
        <v>143</v>
      </c>
      <c r="B32" s="3" t="s">
        <v>111</v>
      </c>
      <c r="C32" s="4">
        <v>0</v>
      </c>
      <c r="D32" s="4">
        <v>100</v>
      </c>
      <c r="E32" s="24">
        <v>11</v>
      </c>
      <c r="F32" s="28">
        <f t="shared" si="0"/>
        <v>0.11</v>
      </c>
    </row>
    <row r="33" spans="1:6" ht="25.5">
      <c r="A33" s="72" t="s">
        <v>144</v>
      </c>
      <c r="B33" s="73" t="s">
        <v>112</v>
      </c>
      <c r="C33" s="74">
        <v>0</v>
      </c>
      <c r="D33" s="74">
        <v>100</v>
      </c>
      <c r="E33" s="75">
        <v>11</v>
      </c>
      <c r="F33" s="29">
        <f t="shared" si="0"/>
        <v>0.11</v>
      </c>
    </row>
    <row r="34" spans="1:6" ht="12.75">
      <c r="A34" s="76" t="s">
        <v>145</v>
      </c>
      <c r="B34" s="3" t="s">
        <v>113</v>
      </c>
      <c r="C34" s="4">
        <v>0</v>
      </c>
      <c r="D34" s="4">
        <v>3672959</v>
      </c>
      <c r="E34" s="4">
        <v>3772959</v>
      </c>
      <c r="F34" s="28">
        <f t="shared" si="0"/>
        <v>1.0272260049731021</v>
      </c>
    </row>
    <row r="35" spans="1:6" ht="12.75">
      <c r="A35" s="76" t="s">
        <v>146</v>
      </c>
      <c r="B35" s="5" t="s">
        <v>114</v>
      </c>
      <c r="C35" s="6">
        <v>1640000</v>
      </c>
      <c r="D35" s="6">
        <v>9868332</v>
      </c>
      <c r="E35" s="6">
        <v>7515693</v>
      </c>
      <c r="F35" s="28">
        <f t="shared" si="0"/>
        <v>0.7615970966522002</v>
      </c>
    </row>
    <row r="36" spans="1:6" ht="12.75">
      <c r="A36" s="76" t="s">
        <v>147</v>
      </c>
      <c r="B36" s="5" t="s">
        <v>115</v>
      </c>
      <c r="C36" s="6">
        <v>34831000</v>
      </c>
      <c r="D36" s="6">
        <v>49264776</v>
      </c>
      <c r="E36" s="6">
        <v>44622207</v>
      </c>
      <c r="F36" s="28">
        <f t="shared" si="0"/>
        <v>0.905762912633562</v>
      </c>
    </row>
    <row r="37" spans="1:6" ht="25.5">
      <c r="A37" s="76" t="s">
        <v>150</v>
      </c>
      <c r="B37" s="11" t="s">
        <v>149</v>
      </c>
      <c r="C37" s="34">
        <v>4000000</v>
      </c>
      <c r="D37" s="34">
        <v>40738351</v>
      </c>
      <c r="E37" s="34">
        <v>40738351</v>
      </c>
      <c r="F37" s="28">
        <f t="shared" si="0"/>
        <v>1</v>
      </c>
    </row>
    <row r="38" spans="1:6" ht="12.75">
      <c r="A38" s="76" t="s">
        <v>151</v>
      </c>
      <c r="B38" s="11" t="s">
        <v>231</v>
      </c>
      <c r="C38" s="34">
        <v>4000000</v>
      </c>
      <c r="D38" s="34">
        <v>40738351</v>
      </c>
      <c r="E38" s="34">
        <v>40738351</v>
      </c>
      <c r="F38" s="28">
        <f t="shared" si="0"/>
        <v>1</v>
      </c>
    </row>
    <row r="39" spans="1:6" ht="12.75">
      <c r="A39" s="76" t="s">
        <v>152</v>
      </c>
      <c r="B39" s="11" t="s">
        <v>221</v>
      </c>
      <c r="C39" s="34">
        <v>0</v>
      </c>
      <c r="D39" s="34">
        <v>621446</v>
      </c>
      <c r="E39" s="34">
        <v>621446</v>
      </c>
      <c r="F39" s="28">
        <f t="shared" si="0"/>
        <v>1</v>
      </c>
    </row>
    <row r="40" spans="1:6" ht="12.75">
      <c r="A40" s="76" t="s">
        <v>153</v>
      </c>
      <c r="B40" s="11" t="s">
        <v>232</v>
      </c>
      <c r="C40" s="34">
        <v>4000000</v>
      </c>
      <c r="D40" s="34">
        <v>41359797</v>
      </c>
      <c r="E40" s="34">
        <v>41359797</v>
      </c>
      <c r="F40" s="28">
        <f t="shared" si="0"/>
        <v>1</v>
      </c>
    </row>
    <row r="41" spans="1:6" ht="12.75">
      <c r="A41" s="76" t="s">
        <v>154</v>
      </c>
      <c r="B41" s="12" t="s">
        <v>148</v>
      </c>
      <c r="C41" s="42">
        <v>4000000</v>
      </c>
      <c r="D41" s="42">
        <v>41359797</v>
      </c>
      <c r="E41" s="42">
        <v>41359797</v>
      </c>
      <c r="F41" s="28">
        <f t="shared" si="0"/>
        <v>1</v>
      </c>
    </row>
    <row r="42" spans="1:6" ht="13.5" thickBot="1">
      <c r="A42" s="77" t="s">
        <v>155</v>
      </c>
      <c r="B42" s="15" t="s">
        <v>225</v>
      </c>
      <c r="C42" s="78">
        <f>SUM(C36,C41)</f>
        <v>38831000</v>
      </c>
      <c r="D42" s="78">
        <f>SUM(D36,D41)</f>
        <v>90624573</v>
      </c>
      <c r="E42" s="78">
        <f>SUM(E36,E41)</f>
        <v>85982004</v>
      </c>
      <c r="F42" s="79">
        <f t="shared" si="0"/>
        <v>0.9487714110388139</v>
      </c>
    </row>
  </sheetData>
  <sheetProtection/>
  <mergeCells count="2">
    <mergeCell ref="A4:E4"/>
    <mergeCell ref="B2:D2"/>
  </mergeCells>
  <printOptions/>
  <pageMargins left="0.75" right="0.75" top="1" bottom="1" header="0.5" footer="0.5"/>
  <pageSetup fitToHeight="0" fitToWidth="1" horizontalDpi="600" verticalDpi="600" orientation="portrait" scale="72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2.00390625" style="0" customWidth="1"/>
    <col min="4" max="4" width="23.875" style="0" customWidth="1"/>
    <col min="5" max="5" width="17.875" style="0" customWidth="1"/>
    <col min="6" max="6" width="14.25390625" style="0" customWidth="1"/>
  </cols>
  <sheetData>
    <row r="1" spans="1:2" ht="12.75">
      <c r="A1" s="30" t="s">
        <v>462</v>
      </c>
      <c r="B1" s="30"/>
    </row>
    <row r="4" spans="2:4" ht="12.75">
      <c r="B4" s="30" t="s">
        <v>190</v>
      </c>
      <c r="C4" s="30"/>
      <c r="D4" s="30"/>
    </row>
    <row r="5" spans="3:5" ht="12.75">
      <c r="C5" s="30"/>
      <c r="D5" s="30"/>
      <c r="E5" s="30"/>
    </row>
    <row r="6" ht="12.75">
      <c r="F6" s="32" t="s">
        <v>191</v>
      </c>
    </row>
    <row r="7" spans="1:6" ht="43.5" customHeight="1">
      <c r="A7" s="37"/>
      <c r="B7" s="37" t="s">
        <v>0</v>
      </c>
      <c r="C7" s="37" t="s">
        <v>1</v>
      </c>
      <c r="D7" s="37" t="s">
        <v>2</v>
      </c>
      <c r="E7" s="37" t="s">
        <v>3</v>
      </c>
      <c r="F7" s="37" t="s">
        <v>188</v>
      </c>
    </row>
    <row r="8" spans="1:6" ht="15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5</v>
      </c>
    </row>
    <row r="9" spans="1:6" ht="12.75">
      <c r="A9" s="33" t="s">
        <v>73</v>
      </c>
      <c r="B9" s="11" t="s">
        <v>74</v>
      </c>
      <c r="C9" s="34">
        <v>6166000</v>
      </c>
      <c r="D9" s="34">
        <v>14244529</v>
      </c>
      <c r="E9" s="34">
        <v>12763656</v>
      </c>
      <c r="F9" s="35">
        <f>E9/D9</f>
        <v>0.8960391740576329</v>
      </c>
    </row>
    <row r="10" spans="1:6" ht="25.5">
      <c r="A10" s="33" t="s">
        <v>116</v>
      </c>
      <c r="B10" s="11" t="s">
        <v>75</v>
      </c>
      <c r="C10" s="34">
        <v>1205000</v>
      </c>
      <c r="D10" s="34">
        <v>1872600</v>
      </c>
      <c r="E10" s="34">
        <v>1872600</v>
      </c>
      <c r="F10" s="35">
        <f aca="true" t="shared" si="0" ref="F10:F21">E10/D10</f>
        <v>1</v>
      </c>
    </row>
    <row r="11" spans="1:6" ht="12.75">
      <c r="A11" s="33" t="s">
        <v>117</v>
      </c>
      <c r="B11" s="11" t="s">
        <v>76</v>
      </c>
      <c r="C11" s="34">
        <v>11196000</v>
      </c>
      <c r="D11" s="34">
        <v>23699398</v>
      </c>
      <c r="E11" s="34">
        <v>20586818</v>
      </c>
      <c r="F11" s="35">
        <f t="shared" si="0"/>
        <v>0.8686641745077238</v>
      </c>
    </row>
    <row r="12" spans="1:6" ht="12.75">
      <c r="A12" s="33" t="s">
        <v>121</v>
      </c>
      <c r="B12" s="11" t="s">
        <v>77</v>
      </c>
      <c r="C12" s="34">
        <v>3055000</v>
      </c>
      <c r="D12" s="34">
        <v>3123000</v>
      </c>
      <c r="E12" s="34">
        <v>377708</v>
      </c>
      <c r="F12" s="35">
        <f t="shared" si="0"/>
        <v>0.12094396413704771</v>
      </c>
    </row>
    <row r="13" spans="1:6" ht="12.75">
      <c r="A13" s="33" t="s">
        <v>122</v>
      </c>
      <c r="B13" s="11" t="s">
        <v>79</v>
      </c>
      <c r="C13" s="34">
        <v>6543000</v>
      </c>
      <c r="D13" s="34">
        <v>8274358</v>
      </c>
      <c r="E13" s="34">
        <v>4609343</v>
      </c>
      <c r="F13" s="35">
        <f t="shared" si="0"/>
        <v>0.5570635208193796</v>
      </c>
    </row>
    <row r="14" spans="1:6" ht="12.75">
      <c r="A14" s="33" t="s">
        <v>123</v>
      </c>
      <c r="B14" s="11" t="s">
        <v>81</v>
      </c>
      <c r="C14" s="34">
        <v>0</v>
      </c>
      <c r="D14" s="34">
        <v>25951345</v>
      </c>
      <c r="E14" s="34">
        <v>25907445</v>
      </c>
      <c r="F14" s="35">
        <f t="shared" si="0"/>
        <v>0.9983083728415618</v>
      </c>
    </row>
    <row r="15" spans="1:6" ht="12.75">
      <c r="A15" s="33" t="s">
        <v>124</v>
      </c>
      <c r="B15" s="11" t="s">
        <v>84</v>
      </c>
      <c r="C15" s="34">
        <v>0</v>
      </c>
      <c r="D15" s="34">
        <v>1784248</v>
      </c>
      <c r="E15" s="34">
        <v>1784248</v>
      </c>
      <c r="F15" s="35">
        <f t="shared" si="0"/>
        <v>1</v>
      </c>
    </row>
    <row r="16" spans="1:6" ht="12.75">
      <c r="A16" s="33" t="s">
        <v>125</v>
      </c>
      <c r="B16" s="11" t="s">
        <v>85</v>
      </c>
      <c r="C16" s="34">
        <v>10666000</v>
      </c>
      <c r="D16" s="34">
        <v>11084000</v>
      </c>
      <c r="E16" s="34">
        <v>10666000</v>
      </c>
      <c r="F16" s="35">
        <f t="shared" si="0"/>
        <v>0.9622879826777336</v>
      </c>
    </row>
    <row r="17" spans="1:6" ht="12.75">
      <c r="A17" s="33" t="s">
        <v>126</v>
      </c>
      <c r="B17" s="1" t="s">
        <v>72</v>
      </c>
      <c r="C17" s="2">
        <v>38831000</v>
      </c>
      <c r="D17" s="2">
        <v>90033478</v>
      </c>
      <c r="E17" s="2">
        <v>78567818</v>
      </c>
      <c r="F17" s="36">
        <f t="shared" si="0"/>
        <v>0.8726511487204793</v>
      </c>
    </row>
    <row r="18" spans="1:6" ht="25.5">
      <c r="A18" s="33" t="s">
        <v>127</v>
      </c>
      <c r="B18" s="11" t="s">
        <v>118</v>
      </c>
      <c r="C18" s="34">
        <v>0</v>
      </c>
      <c r="D18" s="34">
        <v>591095</v>
      </c>
      <c r="E18" s="34">
        <v>591095</v>
      </c>
      <c r="F18" s="36">
        <f t="shared" si="0"/>
        <v>1</v>
      </c>
    </row>
    <row r="19" spans="1:6" ht="12.75">
      <c r="A19" s="33" t="s">
        <v>128</v>
      </c>
      <c r="B19" s="11" t="s">
        <v>119</v>
      </c>
      <c r="C19" s="34">
        <v>0</v>
      </c>
      <c r="D19" s="34">
        <v>591095</v>
      </c>
      <c r="E19" s="34">
        <v>591095</v>
      </c>
      <c r="F19" s="36">
        <f t="shared" si="0"/>
        <v>1</v>
      </c>
    </row>
    <row r="20" spans="1:6" ht="12.75">
      <c r="A20" s="33" t="s">
        <v>129</v>
      </c>
      <c r="B20" s="12" t="s">
        <v>228</v>
      </c>
      <c r="C20" s="42">
        <v>0</v>
      </c>
      <c r="D20" s="42">
        <v>591095</v>
      </c>
      <c r="E20" s="42">
        <v>591095</v>
      </c>
      <c r="F20" s="36">
        <f t="shared" si="0"/>
        <v>1</v>
      </c>
    </row>
    <row r="21" spans="1:6" ht="12.75">
      <c r="A21" s="69" t="s">
        <v>229</v>
      </c>
      <c r="B21" s="70" t="s">
        <v>230</v>
      </c>
      <c r="C21" s="71">
        <f>SUM(C17,C20)</f>
        <v>38831000</v>
      </c>
      <c r="D21" s="71">
        <f>SUM(D17,D20)</f>
        <v>90624573</v>
      </c>
      <c r="E21" s="71">
        <f>SUM(E17,E20)</f>
        <v>79158913</v>
      </c>
      <c r="F21" s="36">
        <f t="shared" si="0"/>
        <v>0.8734817762948246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96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16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4.00390625" style="0" customWidth="1"/>
    <col min="4" max="4" width="20.75390625" style="0" customWidth="1"/>
    <col min="5" max="5" width="15.125" style="0" customWidth="1"/>
    <col min="6" max="6" width="14.75390625" style="0" customWidth="1"/>
  </cols>
  <sheetData>
    <row r="1" spans="1:255" ht="12.75">
      <c r="A1" s="30" t="s">
        <v>463</v>
      </c>
      <c r="B1" s="30"/>
      <c r="BU1" t="s">
        <v>186</v>
      </c>
      <c r="BW1" t="s">
        <v>186</v>
      </c>
      <c r="BY1" t="s">
        <v>186</v>
      </c>
      <c r="CA1" t="s">
        <v>186</v>
      </c>
      <c r="CC1" t="s">
        <v>186</v>
      </c>
      <c r="CE1" t="s">
        <v>186</v>
      </c>
      <c r="CG1" t="s">
        <v>186</v>
      </c>
      <c r="CI1" t="s">
        <v>186</v>
      </c>
      <c r="CK1" t="s">
        <v>186</v>
      </c>
      <c r="CM1" t="s">
        <v>186</v>
      </c>
      <c r="CO1" t="s">
        <v>186</v>
      </c>
      <c r="CQ1" t="s">
        <v>186</v>
      </c>
      <c r="CS1" t="s">
        <v>186</v>
      </c>
      <c r="CU1" t="s">
        <v>186</v>
      </c>
      <c r="CW1" t="s">
        <v>186</v>
      </c>
      <c r="CY1" t="s">
        <v>186</v>
      </c>
      <c r="DA1" t="s">
        <v>186</v>
      </c>
      <c r="DC1" t="s">
        <v>186</v>
      </c>
      <c r="DE1" t="s">
        <v>186</v>
      </c>
      <c r="DG1" t="s">
        <v>186</v>
      </c>
      <c r="DI1" t="s">
        <v>186</v>
      </c>
      <c r="DK1" t="s">
        <v>186</v>
      </c>
      <c r="DM1" t="s">
        <v>186</v>
      </c>
      <c r="DO1" t="s">
        <v>186</v>
      </c>
      <c r="DQ1" t="s">
        <v>186</v>
      </c>
      <c r="DS1" t="s">
        <v>186</v>
      </c>
      <c r="DU1" t="s">
        <v>186</v>
      </c>
      <c r="DW1" t="s">
        <v>186</v>
      </c>
      <c r="DY1" t="s">
        <v>186</v>
      </c>
      <c r="EA1" t="s">
        <v>186</v>
      </c>
      <c r="EC1" t="s">
        <v>186</v>
      </c>
      <c r="EE1" t="s">
        <v>186</v>
      </c>
      <c r="EG1" t="s">
        <v>186</v>
      </c>
      <c r="EI1" t="s">
        <v>186</v>
      </c>
      <c r="EK1" t="s">
        <v>186</v>
      </c>
      <c r="EM1" t="s">
        <v>186</v>
      </c>
      <c r="EO1" t="s">
        <v>186</v>
      </c>
      <c r="EQ1" t="s">
        <v>186</v>
      </c>
      <c r="ES1" t="s">
        <v>186</v>
      </c>
      <c r="EU1" t="s">
        <v>186</v>
      </c>
      <c r="EW1" t="s">
        <v>186</v>
      </c>
      <c r="EY1" t="s">
        <v>186</v>
      </c>
      <c r="FA1" t="s">
        <v>186</v>
      </c>
      <c r="FC1" t="s">
        <v>186</v>
      </c>
      <c r="FE1" t="s">
        <v>186</v>
      </c>
      <c r="FG1" t="s">
        <v>186</v>
      </c>
      <c r="FI1" t="s">
        <v>186</v>
      </c>
      <c r="FK1" t="s">
        <v>186</v>
      </c>
      <c r="FM1" t="s">
        <v>186</v>
      </c>
      <c r="FO1" t="s">
        <v>186</v>
      </c>
      <c r="FQ1" t="s">
        <v>186</v>
      </c>
      <c r="FS1" t="s">
        <v>186</v>
      </c>
      <c r="FU1" t="s">
        <v>186</v>
      </c>
      <c r="FW1" t="s">
        <v>186</v>
      </c>
      <c r="FY1" t="s">
        <v>186</v>
      </c>
      <c r="GA1" t="s">
        <v>186</v>
      </c>
      <c r="GC1" t="s">
        <v>186</v>
      </c>
      <c r="GE1" t="s">
        <v>186</v>
      </c>
      <c r="GG1" t="s">
        <v>186</v>
      </c>
      <c r="GI1" t="s">
        <v>186</v>
      </c>
      <c r="GK1" t="s">
        <v>186</v>
      </c>
      <c r="GM1" t="s">
        <v>186</v>
      </c>
      <c r="GO1" t="s">
        <v>186</v>
      </c>
      <c r="GQ1" t="s">
        <v>186</v>
      </c>
      <c r="GS1" t="s">
        <v>186</v>
      </c>
      <c r="GU1" t="s">
        <v>186</v>
      </c>
      <c r="GW1" t="s">
        <v>186</v>
      </c>
      <c r="GY1" t="s">
        <v>186</v>
      </c>
      <c r="HA1" t="s">
        <v>186</v>
      </c>
      <c r="HC1" t="s">
        <v>186</v>
      </c>
      <c r="HE1" t="s">
        <v>186</v>
      </c>
      <c r="HG1" t="s">
        <v>186</v>
      </c>
      <c r="HI1" t="s">
        <v>186</v>
      </c>
      <c r="HK1" t="s">
        <v>186</v>
      </c>
      <c r="HM1" t="s">
        <v>186</v>
      </c>
      <c r="HO1" t="s">
        <v>186</v>
      </c>
      <c r="HQ1" t="s">
        <v>186</v>
      </c>
      <c r="HS1" t="s">
        <v>186</v>
      </c>
      <c r="HU1" t="s">
        <v>186</v>
      </c>
      <c r="HW1" t="s">
        <v>186</v>
      </c>
      <c r="HY1" t="s">
        <v>186</v>
      </c>
      <c r="IA1" t="s">
        <v>186</v>
      </c>
      <c r="IC1" t="s">
        <v>186</v>
      </c>
      <c r="IE1" t="s">
        <v>186</v>
      </c>
      <c r="IG1" t="s">
        <v>186</v>
      </c>
      <c r="II1" t="s">
        <v>186</v>
      </c>
      <c r="IK1" t="s">
        <v>186</v>
      </c>
      <c r="IM1" t="s">
        <v>186</v>
      </c>
      <c r="IO1" t="s">
        <v>186</v>
      </c>
      <c r="IQ1" t="s">
        <v>186</v>
      </c>
      <c r="IS1" t="s">
        <v>186</v>
      </c>
      <c r="IU1" t="s">
        <v>186</v>
      </c>
    </row>
    <row r="3" spans="2:4" ht="12.75">
      <c r="B3" s="30" t="s">
        <v>197</v>
      </c>
      <c r="C3" s="30"/>
      <c r="D3" s="30"/>
    </row>
    <row r="5" ht="12.75">
      <c r="F5" s="32" t="s">
        <v>191</v>
      </c>
    </row>
    <row r="6" spans="1:6" ht="31.5">
      <c r="A6" s="44"/>
      <c r="B6" s="44" t="s">
        <v>0</v>
      </c>
      <c r="C6" s="44" t="s">
        <v>1</v>
      </c>
      <c r="D6" s="44" t="s">
        <v>2</v>
      </c>
      <c r="E6" s="44" t="s">
        <v>3</v>
      </c>
      <c r="F6" s="44" t="s">
        <v>188</v>
      </c>
    </row>
    <row r="7" spans="1:6" ht="26.25" customHeight="1">
      <c r="A7" s="40">
        <v>2</v>
      </c>
      <c r="B7" s="40">
        <v>3</v>
      </c>
      <c r="C7" s="40">
        <v>4</v>
      </c>
      <c r="D7" s="40">
        <v>5</v>
      </c>
      <c r="E7" s="40">
        <v>10</v>
      </c>
      <c r="F7" s="41"/>
    </row>
    <row r="8" spans="1:6" ht="12.75">
      <c r="A8" s="10" t="s">
        <v>73</v>
      </c>
      <c r="B8" s="11" t="s">
        <v>192</v>
      </c>
      <c r="C8" s="34">
        <v>0</v>
      </c>
      <c r="D8" s="34">
        <v>25152276</v>
      </c>
      <c r="E8" s="34">
        <v>25152276</v>
      </c>
      <c r="F8" s="26">
        <f>E8/D8</f>
        <v>1</v>
      </c>
    </row>
    <row r="9" spans="1:6" ht="12.75">
      <c r="A9" s="10" t="s">
        <v>116</v>
      </c>
      <c r="B9" s="11" t="s">
        <v>193</v>
      </c>
      <c r="C9" s="34">
        <v>0</v>
      </c>
      <c r="D9" s="34">
        <v>74795</v>
      </c>
      <c r="E9" s="34">
        <v>74795</v>
      </c>
      <c r="F9" s="26">
        <f aca="true" t="shared" si="0" ref="F9:F16">E9/D9</f>
        <v>1</v>
      </c>
    </row>
    <row r="10" spans="1:6" ht="12.75">
      <c r="A10" s="10" t="s">
        <v>117</v>
      </c>
      <c r="B10" s="11" t="s">
        <v>194</v>
      </c>
      <c r="C10" s="34">
        <v>0</v>
      </c>
      <c r="D10" s="34">
        <v>469437</v>
      </c>
      <c r="E10" s="34">
        <v>469437</v>
      </c>
      <c r="F10" s="26">
        <f t="shared" si="0"/>
        <v>1</v>
      </c>
    </row>
    <row r="11" spans="1:6" ht="25.5">
      <c r="A11" s="10" t="s">
        <v>121</v>
      </c>
      <c r="B11" s="11" t="s">
        <v>80</v>
      </c>
      <c r="C11" s="34">
        <v>0</v>
      </c>
      <c r="D11" s="34">
        <v>254837</v>
      </c>
      <c r="E11" s="34">
        <v>210937</v>
      </c>
      <c r="F11" s="26">
        <f t="shared" si="0"/>
        <v>0.8277330215000177</v>
      </c>
    </row>
    <row r="12" spans="1:6" ht="12.75">
      <c r="A12" s="10" t="s">
        <v>122</v>
      </c>
      <c r="B12" s="12" t="s">
        <v>195</v>
      </c>
      <c r="C12" s="42">
        <v>0</v>
      </c>
      <c r="D12" s="42">
        <v>25951345</v>
      </c>
      <c r="E12" s="42">
        <v>25907445</v>
      </c>
      <c r="F12" s="43">
        <f t="shared" si="0"/>
        <v>0.9983083728415618</v>
      </c>
    </row>
    <row r="13" spans="1:6" ht="12.75">
      <c r="A13" s="10" t="s">
        <v>123</v>
      </c>
      <c r="B13" s="11" t="s">
        <v>82</v>
      </c>
      <c r="C13" s="34">
        <v>0</v>
      </c>
      <c r="D13" s="34">
        <v>300560</v>
      </c>
      <c r="E13" s="34">
        <v>300560</v>
      </c>
      <c r="F13" s="26">
        <f t="shared" si="0"/>
        <v>1</v>
      </c>
    </row>
    <row r="14" spans="1:6" ht="12.75">
      <c r="A14" s="10" t="s">
        <v>124</v>
      </c>
      <c r="B14" s="11" t="s">
        <v>196</v>
      </c>
      <c r="C14" s="34">
        <v>0</v>
      </c>
      <c r="D14" s="34">
        <v>1104360</v>
      </c>
      <c r="E14" s="34">
        <v>1104360</v>
      </c>
      <c r="F14" s="26">
        <f t="shared" si="0"/>
        <v>1</v>
      </c>
    </row>
    <row r="15" spans="1:6" ht="25.5">
      <c r="A15" s="10" t="s">
        <v>125</v>
      </c>
      <c r="B15" s="11" t="s">
        <v>83</v>
      </c>
      <c r="C15" s="34">
        <v>0</v>
      </c>
      <c r="D15" s="34">
        <v>379328</v>
      </c>
      <c r="E15" s="34">
        <v>379328</v>
      </c>
      <c r="F15" s="26">
        <f t="shared" si="0"/>
        <v>1</v>
      </c>
    </row>
    <row r="16" spans="1:6" ht="12.75">
      <c r="A16" s="10" t="s">
        <v>126</v>
      </c>
      <c r="B16" s="12" t="s">
        <v>84</v>
      </c>
      <c r="C16" s="42">
        <v>0</v>
      </c>
      <c r="D16" s="42">
        <v>1784248</v>
      </c>
      <c r="E16" s="42">
        <v>1784248</v>
      </c>
      <c r="F16" s="43">
        <f t="shared" si="0"/>
        <v>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&amp;RÉrték típus: Forint</oddHeader>
    <oddFooter>&amp;LAdatellenőrző kód: 67-1a-5c-6b-80-80-3a79-3c7a7a6f37-30-11-38267e-74e&amp;C&amp;R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0.375" style="0" customWidth="1"/>
    <col min="3" max="3" width="32.875" style="0" customWidth="1"/>
  </cols>
  <sheetData>
    <row r="1" spans="1:2" ht="12.75">
      <c r="A1" s="30" t="s">
        <v>464</v>
      </c>
      <c r="B1" s="30"/>
    </row>
    <row r="3" spans="2:3" ht="12.75">
      <c r="B3" s="30" t="s">
        <v>208</v>
      </c>
      <c r="C3" s="30"/>
    </row>
    <row r="4" ht="13.5" thickBot="1">
      <c r="C4" s="32" t="s">
        <v>191</v>
      </c>
    </row>
    <row r="5" spans="1:3" ht="15.75">
      <c r="A5" s="54"/>
      <c r="B5" s="55" t="s">
        <v>0</v>
      </c>
      <c r="C5" s="56" t="s">
        <v>207</v>
      </c>
    </row>
    <row r="6" spans="1:3" ht="15.75">
      <c r="A6" s="57">
        <v>1</v>
      </c>
      <c r="B6" s="58">
        <v>2</v>
      </c>
      <c r="C6" s="59">
        <v>3</v>
      </c>
    </row>
    <row r="7" spans="1:3" ht="25.5">
      <c r="A7" s="13" t="s">
        <v>73</v>
      </c>
      <c r="B7" s="11" t="s">
        <v>206</v>
      </c>
      <c r="C7" s="46">
        <v>44622207</v>
      </c>
    </row>
    <row r="8" spans="1:3" ht="25.5">
      <c r="A8" s="13" t="s">
        <v>116</v>
      </c>
      <c r="B8" s="11" t="s">
        <v>205</v>
      </c>
      <c r="C8" s="46">
        <v>78567818</v>
      </c>
    </row>
    <row r="9" spans="1:3" ht="25.5">
      <c r="A9" s="13" t="s">
        <v>117</v>
      </c>
      <c r="B9" s="12" t="s">
        <v>204</v>
      </c>
      <c r="C9" s="47">
        <v>-33945611</v>
      </c>
    </row>
    <row r="10" spans="1:3" ht="25.5">
      <c r="A10" s="13" t="s">
        <v>121</v>
      </c>
      <c r="B10" s="11" t="s">
        <v>203</v>
      </c>
      <c r="C10" s="46">
        <v>41359797</v>
      </c>
    </row>
    <row r="11" spans="1:3" ht="25.5">
      <c r="A11" s="13" t="s">
        <v>122</v>
      </c>
      <c r="B11" s="11" t="s">
        <v>202</v>
      </c>
      <c r="C11" s="46">
        <v>591095</v>
      </c>
    </row>
    <row r="12" spans="1:3" ht="25.5">
      <c r="A12" s="13" t="s">
        <v>123</v>
      </c>
      <c r="B12" s="12" t="s">
        <v>201</v>
      </c>
      <c r="C12" s="47">
        <v>40768702</v>
      </c>
    </row>
    <row r="13" spans="1:3" ht="25.5">
      <c r="A13" s="13" t="s">
        <v>124</v>
      </c>
      <c r="B13" s="12" t="s">
        <v>200</v>
      </c>
      <c r="C13" s="47">
        <v>6823091</v>
      </c>
    </row>
    <row r="14" spans="1:3" ht="12.75">
      <c r="A14" s="13" t="s">
        <v>125</v>
      </c>
      <c r="B14" s="12" t="s">
        <v>199</v>
      </c>
      <c r="C14" s="47">
        <v>6823091</v>
      </c>
    </row>
    <row r="15" spans="1:3" ht="26.25" thickBot="1">
      <c r="A15" s="14" t="s">
        <v>126</v>
      </c>
      <c r="B15" s="15" t="s">
        <v>198</v>
      </c>
      <c r="C15" s="48">
        <v>6823091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0.375" style="0" customWidth="1"/>
    <col min="4" max="4" width="20.625" style="0" customWidth="1"/>
  </cols>
  <sheetData>
    <row r="1" spans="1:2" ht="12.75">
      <c r="A1" s="30" t="s">
        <v>465</v>
      </c>
      <c r="B1" s="30"/>
    </row>
    <row r="3" spans="2:3" ht="12.75">
      <c r="B3" s="30" t="s">
        <v>209</v>
      </c>
      <c r="C3" s="30"/>
    </row>
    <row r="5" ht="12.75">
      <c r="D5" s="32" t="s">
        <v>191</v>
      </c>
    </row>
    <row r="6" spans="1:4" ht="15.75">
      <c r="A6" s="49"/>
      <c r="B6" s="44" t="s">
        <v>0</v>
      </c>
      <c r="C6" s="44" t="s">
        <v>4</v>
      </c>
      <c r="D6" s="50" t="s">
        <v>5</v>
      </c>
    </row>
    <row r="7" spans="1:4" ht="16.5" thickBot="1">
      <c r="A7" s="51">
        <v>1</v>
      </c>
      <c r="B7" s="52">
        <v>2</v>
      </c>
      <c r="C7" s="52">
        <v>3</v>
      </c>
      <c r="D7" s="53">
        <v>5</v>
      </c>
    </row>
    <row r="8" spans="1:4" ht="12.75">
      <c r="A8" s="83" t="s">
        <v>73</v>
      </c>
      <c r="B8" s="84" t="s">
        <v>6</v>
      </c>
      <c r="C8" s="85">
        <v>12797000</v>
      </c>
      <c r="D8" s="86">
        <v>12797000</v>
      </c>
    </row>
    <row r="9" spans="1:4" ht="12.75">
      <c r="A9" s="87" t="s">
        <v>116</v>
      </c>
      <c r="B9" s="88" t="s">
        <v>7</v>
      </c>
      <c r="C9" s="89">
        <v>12797000</v>
      </c>
      <c r="D9" s="90">
        <v>12797000</v>
      </c>
    </row>
    <row r="10" spans="1:4" ht="12.75">
      <c r="A10" s="87" t="s">
        <v>117</v>
      </c>
      <c r="B10" s="91" t="s">
        <v>8</v>
      </c>
      <c r="C10" s="92">
        <v>404344009</v>
      </c>
      <c r="D10" s="93">
        <v>405158456</v>
      </c>
    </row>
    <row r="11" spans="1:4" ht="12.75">
      <c r="A11" s="87" t="s">
        <v>121</v>
      </c>
      <c r="B11" s="91" t="s">
        <v>9</v>
      </c>
      <c r="C11" s="92">
        <v>1320853</v>
      </c>
      <c r="D11" s="93">
        <v>867958</v>
      </c>
    </row>
    <row r="12" spans="1:4" ht="12.75">
      <c r="A12" s="87" t="s">
        <v>122</v>
      </c>
      <c r="B12" s="91" t="s">
        <v>10</v>
      </c>
      <c r="C12" s="92">
        <v>79394280</v>
      </c>
      <c r="D12" s="93">
        <v>104266556</v>
      </c>
    </row>
    <row r="13" spans="1:4" ht="12.75">
      <c r="A13" s="87" t="s">
        <v>123</v>
      </c>
      <c r="B13" s="88" t="s">
        <v>11</v>
      </c>
      <c r="C13" s="89">
        <v>485059142</v>
      </c>
      <c r="D13" s="90">
        <v>510292970</v>
      </c>
    </row>
    <row r="14" spans="1:4" ht="12.75">
      <c r="A14" s="87" t="s">
        <v>124</v>
      </c>
      <c r="B14" s="91" t="s">
        <v>12</v>
      </c>
      <c r="C14" s="92">
        <v>1800000</v>
      </c>
      <c r="D14" s="93">
        <v>1800000</v>
      </c>
    </row>
    <row r="15" spans="1:4" ht="24">
      <c r="A15" s="87" t="s">
        <v>125</v>
      </c>
      <c r="B15" s="91" t="s">
        <v>13</v>
      </c>
      <c r="C15" s="92">
        <v>0</v>
      </c>
      <c r="D15" s="93">
        <v>1800000</v>
      </c>
    </row>
    <row r="16" spans="1:4" ht="12.75">
      <c r="A16" s="87" t="s">
        <v>126</v>
      </c>
      <c r="B16" s="91" t="s">
        <v>14</v>
      </c>
      <c r="C16" s="92">
        <v>1800000</v>
      </c>
      <c r="D16" s="93">
        <v>0</v>
      </c>
    </row>
    <row r="17" spans="1:4" ht="24">
      <c r="A17" s="87" t="s">
        <v>127</v>
      </c>
      <c r="B17" s="88" t="s">
        <v>15</v>
      </c>
      <c r="C17" s="89">
        <v>1800000</v>
      </c>
      <c r="D17" s="90">
        <v>1800000</v>
      </c>
    </row>
    <row r="18" spans="1:4" ht="24">
      <c r="A18" s="87" t="s">
        <v>128</v>
      </c>
      <c r="B18" s="91" t="s">
        <v>16</v>
      </c>
      <c r="C18" s="92">
        <v>7889721</v>
      </c>
      <c r="D18" s="93">
        <v>7889721</v>
      </c>
    </row>
    <row r="19" spans="1:4" ht="12.75">
      <c r="A19" s="87" t="s">
        <v>129</v>
      </c>
      <c r="B19" s="91" t="s">
        <v>17</v>
      </c>
      <c r="C19" s="92">
        <v>7889721</v>
      </c>
      <c r="D19" s="93">
        <v>7889721</v>
      </c>
    </row>
    <row r="20" spans="1:4" ht="24">
      <c r="A20" s="87" t="s">
        <v>130</v>
      </c>
      <c r="B20" s="88" t="s">
        <v>18</v>
      </c>
      <c r="C20" s="89">
        <v>7889721</v>
      </c>
      <c r="D20" s="90">
        <v>7889721</v>
      </c>
    </row>
    <row r="21" spans="1:4" ht="24">
      <c r="A21" s="87" t="s">
        <v>131</v>
      </c>
      <c r="B21" s="88" t="s">
        <v>19</v>
      </c>
      <c r="C21" s="89">
        <v>507545863</v>
      </c>
      <c r="D21" s="90">
        <v>532779691</v>
      </c>
    </row>
    <row r="22" spans="1:4" ht="12.75">
      <c r="A22" s="87" t="s">
        <v>132</v>
      </c>
      <c r="B22" s="91" t="s">
        <v>20</v>
      </c>
      <c r="C22" s="92">
        <v>193667</v>
      </c>
      <c r="D22" s="93">
        <v>163885</v>
      </c>
    </row>
    <row r="23" spans="1:4" ht="24">
      <c r="A23" s="87" t="s">
        <v>133</v>
      </c>
      <c r="B23" s="88" t="s">
        <v>21</v>
      </c>
      <c r="C23" s="89">
        <v>193667</v>
      </c>
      <c r="D23" s="90">
        <v>163885</v>
      </c>
    </row>
    <row r="24" spans="1:4" ht="12.75">
      <c r="A24" s="87" t="s">
        <v>134</v>
      </c>
      <c r="B24" s="91" t="s">
        <v>22</v>
      </c>
      <c r="C24" s="92">
        <v>42981197</v>
      </c>
      <c r="D24" s="93">
        <v>8807964</v>
      </c>
    </row>
    <row r="25" spans="1:4" ht="12.75">
      <c r="A25" s="87" t="s">
        <v>135</v>
      </c>
      <c r="B25" s="88" t="s">
        <v>23</v>
      </c>
      <c r="C25" s="89">
        <v>42981197</v>
      </c>
      <c r="D25" s="90">
        <v>8807964</v>
      </c>
    </row>
    <row r="26" spans="1:4" ht="12.75">
      <c r="A26" s="87" t="s">
        <v>136</v>
      </c>
      <c r="B26" s="88" t="s">
        <v>24</v>
      </c>
      <c r="C26" s="89">
        <v>43174864</v>
      </c>
      <c r="D26" s="90">
        <v>8971849</v>
      </c>
    </row>
    <row r="27" spans="1:4" ht="33" customHeight="1">
      <c r="A27" s="87" t="s">
        <v>137</v>
      </c>
      <c r="B27" s="91" t="s">
        <v>25</v>
      </c>
      <c r="C27" s="92">
        <v>5800</v>
      </c>
      <c r="D27" s="93">
        <v>0</v>
      </c>
    </row>
    <row r="28" spans="1:4" ht="24">
      <c r="A28" s="87" t="s">
        <v>138</v>
      </c>
      <c r="B28" s="91" t="s">
        <v>26</v>
      </c>
      <c r="C28" s="92">
        <v>2873456</v>
      </c>
      <c r="D28" s="93">
        <v>4973115</v>
      </c>
    </row>
    <row r="29" spans="1:4" ht="24">
      <c r="A29" s="87" t="s">
        <v>139</v>
      </c>
      <c r="B29" s="91" t="s">
        <v>27</v>
      </c>
      <c r="C29" s="92">
        <v>975889</v>
      </c>
      <c r="D29" s="93">
        <v>1584089</v>
      </c>
    </row>
    <row r="30" spans="1:4" ht="24">
      <c r="A30" s="87" t="s">
        <v>140</v>
      </c>
      <c r="B30" s="91" t="s">
        <v>28</v>
      </c>
      <c r="C30" s="92">
        <v>866024</v>
      </c>
      <c r="D30" s="93">
        <v>1840852</v>
      </c>
    </row>
    <row r="31" spans="1:4" ht="24">
      <c r="A31" s="87" t="s">
        <v>141</v>
      </c>
      <c r="B31" s="91" t="s">
        <v>29</v>
      </c>
      <c r="C31" s="92">
        <v>1031543</v>
      </c>
      <c r="D31" s="93">
        <v>1548174</v>
      </c>
    </row>
    <row r="32" spans="1:4" ht="24">
      <c r="A32" s="87" t="s">
        <v>142</v>
      </c>
      <c r="B32" s="91" t="s">
        <v>30</v>
      </c>
      <c r="C32" s="92">
        <v>76651</v>
      </c>
      <c r="D32" s="93">
        <v>24000</v>
      </c>
    </row>
    <row r="33" spans="1:4" ht="36">
      <c r="A33" s="87" t="s">
        <v>143</v>
      </c>
      <c r="B33" s="91" t="s">
        <v>31</v>
      </c>
      <c r="C33" s="92">
        <v>4650</v>
      </c>
      <c r="D33" s="93">
        <v>0</v>
      </c>
    </row>
    <row r="34" spans="1:4" ht="24">
      <c r="A34" s="87" t="s">
        <v>144</v>
      </c>
      <c r="B34" s="91" t="s">
        <v>32</v>
      </c>
      <c r="C34" s="92">
        <v>72000</v>
      </c>
      <c r="D34" s="93">
        <v>24000</v>
      </c>
    </row>
    <row r="35" spans="1:4" ht="24">
      <c r="A35" s="87" t="s">
        <v>145</v>
      </c>
      <c r="B35" s="91" t="s">
        <v>33</v>
      </c>
      <c r="C35" s="92">
        <v>1</v>
      </c>
      <c r="D35" s="93">
        <v>0</v>
      </c>
    </row>
    <row r="36" spans="1:4" ht="24">
      <c r="A36" s="87" t="s">
        <v>146</v>
      </c>
      <c r="B36" s="88" t="s">
        <v>34</v>
      </c>
      <c r="C36" s="89">
        <v>2955907</v>
      </c>
      <c r="D36" s="90">
        <v>4997115</v>
      </c>
    </row>
    <row r="37" spans="1:4" ht="12.75">
      <c r="A37" s="87" t="s">
        <v>147</v>
      </c>
      <c r="B37" s="91" t="s">
        <v>35</v>
      </c>
      <c r="C37" s="92">
        <v>13188</v>
      </c>
      <c r="D37" s="93">
        <v>0</v>
      </c>
    </row>
    <row r="38" spans="1:4" ht="24">
      <c r="A38" s="87" t="s">
        <v>150</v>
      </c>
      <c r="B38" s="91" t="s">
        <v>36</v>
      </c>
      <c r="C38" s="92">
        <v>13188</v>
      </c>
      <c r="D38" s="93">
        <v>0</v>
      </c>
    </row>
    <row r="39" spans="1:4" ht="12.75">
      <c r="A39" s="87" t="s">
        <v>151</v>
      </c>
      <c r="B39" s="91" t="s">
        <v>37</v>
      </c>
      <c r="C39" s="92">
        <v>70000</v>
      </c>
      <c r="D39" s="93">
        <v>40000</v>
      </c>
    </row>
    <row r="40" spans="1:4" ht="24">
      <c r="A40" s="87" t="s">
        <v>152</v>
      </c>
      <c r="B40" s="88" t="s">
        <v>38</v>
      </c>
      <c r="C40" s="89">
        <v>83188</v>
      </c>
      <c r="D40" s="90">
        <v>40000</v>
      </c>
    </row>
    <row r="41" spans="1:4" ht="12.75">
      <c r="A41" s="87" t="s">
        <v>153</v>
      </c>
      <c r="B41" s="88" t="s">
        <v>39</v>
      </c>
      <c r="C41" s="89">
        <v>3039095</v>
      </c>
      <c r="D41" s="90">
        <v>5037115</v>
      </c>
    </row>
    <row r="42" spans="1:4" ht="24">
      <c r="A42" s="87" t="s">
        <v>154</v>
      </c>
      <c r="B42" s="91" t="s">
        <v>40</v>
      </c>
      <c r="C42" s="92">
        <v>2509</v>
      </c>
      <c r="D42" s="93">
        <v>0</v>
      </c>
    </row>
    <row r="43" spans="1:4" ht="24">
      <c r="A43" s="87" t="s">
        <v>155</v>
      </c>
      <c r="B43" s="91" t="s">
        <v>41</v>
      </c>
      <c r="C43" s="92">
        <v>21054603</v>
      </c>
      <c r="D43" s="93">
        <v>0</v>
      </c>
    </row>
    <row r="44" spans="1:4" ht="24">
      <c r="A44" s="87" t="s">
        <v>156</v>
      </c>
      <c r="B44" s="88" t="s">
        <v>42</v>
      </c>
      <c r="C44" s="89">
        <v>21057112</v>
      </c>
      <c r="D44" s="90">
        <v>0</v>
      </c>
    </row>
    <row r="45" spans="1:4" ht="12.75">
      <c r="A45" s="87" t="s">
        <v>157</v>
      </c>
      <c r="B45" s="91" t="s">
        <v>43</v>
      </c>
      <c r="C45" s="92">
        <v>-409972</v>
      </c>
      <c r="D45" s="93">
        <v>0</v>
      </c>
    </row>
    <row r="46" spans="1:4" ht="24">
      <c r="A46" s="87" t="s">
        <v>158</v>
      </c>
      <c r="B46" s="88" t="s">
        <v>44</v>
      </c>
      <c r="C46" s="89">
        <v>-409972</v>
      </c>
      <c r="D46" s="90">
        <v>0</v>
      </c>
    </row>
    <row r="47" spans="1:4" ht="24">
      <c r="A47" s="87" t="s">
        <v>159</v>
      </c>
      <c r="B47" s="88" t="s">
        <v>45</v>
      </c>
      <c r="C47" s="89">
        <v>20647140</v>
      </c>
      <c r="D47" s="90">
        <v>0</v>
      </c>
    </row>
    <row r="48" spans="1:4" ht="12.75">
      <c r="A48" s="87" t="s">
        <v>160</v>
      </c>
      <c r="B48" s="88" t="s">
        <v>46</v>
      </c>
      <c r="C48" s="89">
        <v>574406962</v>
      </c>
      <c r="D48" s="90">
        <v>546788655</v>
      </c>
    </row>
    <row r="49" spans="1:4" ht="12.75">
      <c r="A49" s="87" t="s">
        <v>161</v>
      </c>
      <c r="B49" s="91" t="s">
        <v>47</v>
      </c>
      <c r="C49" s="92">
        <v>465210124</v>
      </c>
      <c r="D49" s="93">
        <v>465210124</v>
      </c>
    </row>
    <row r="50" spans="1:4" ht="12.75">
      <c r="A50" s="87" t="s">
        <v>162</v>
      </c>
      <c r="B50" s="91" t="s">
        <v>48</v>
      </c>
      <c r="C50" s="92">
        <v>2337237</v>
      </c>
      <c r="D50" s="93">
        <v>2337237</v>
      </c>
    </row>
    <row r="51" spans="1:4" ht="12.75">
      <c r="A51" s="87" t="s">
        <v>163</v>
      </c>
      <c r="B51" s="91" t="s">
        <v>49</v>
      </c>
      <c r="C51" s="92">
        <v>-38089708</v>
      </c>
      <c r="D51" s="93">
        <v>-32957917</v>
      </c>
    </row>
    <row r="52" spans="1:4" ht="12.75">
      <c r="A52" s="87" t="s">
        <v>164</v>
      </c>
      <c r="B52" s="91" t="s">
        <v>50</v>
      </c>
      <c r="C52" s="92">
        <v>5131791</v>
      </c>
      <c r="D52" s="93">
        <v>-16043066</v>
      </c>
    </row>
    <row r="53" spans="1:4" ht="12.75">
      <c r="A53" s="87" t="s">
        <v>165</v>
      </c>
      <c r="B53" s="88" t="s">
        <v>51</v>
      </c>
      <c r="C53" s="89">
        <v>434589444</v>
      </c>
      <c r="D53" s="90">
        <v>418546378</v>
      </c>
    </row>
    <row r="54" spans="1:4" ht="24">
      <c r="A54" s="87" t="s">
        <v>166</v>
      </c>
      <c r="B54" s="91" t="s">
        <v>52</v>
      </c>
      <c r="C54" s="92">
        <v>104182</v>
      </c>
      <c r="D54" s="93">
        <v>0</v>
      </c>
    </row>
    <row r="55" spans="1:4" ht="24">
      <c r="A55" s="87" t="s">
        <v>167</v>
      </c>
      <c r="B55" s="91" t="s">
        <v>53</v>
      </c>
      <c r="C55" s="92">
        <v>14800</v>
      </c>
      <c r="D55" s="93">
        <v>9800</v>
      </c>
    </row>
    <row r="56" spans="1:4" ht="24">
      <c r="A56" s="87" t="s">
        <v>168</v>
      </c>
      <c r="B56" s="91" t="s">
        <v>54</v>
      </c>
      <c r="C56" s="92">
        <v>358585</v>
      </c>
      <c r="D56" s="93">
        <v>0</v>
      </c>
    </row>
    <row r="57" spans="1:4" ht="24">
      <c r="A57" s="87" t="s">
        <v>169</v>
      </c>
      <c r="B57" s="91" t="s">
        <v>55</v>
      </c>
      <c r="C57" s="92">
        <v>418000</v>
      </c>
      <c r="D57" s="93">
        <v>418000</v>
      </c>
    </row>
    <row r="58" spans="1:4" ht="48">
      <c r="A58" s="87" t="s">
        <v>170</v>
      </c>
      <c r="B58" s="91" t="s">
        <v>56</v>
      </c>
      <c r="C58" s="92">
        <v>418000</v>
      </c>
      <c r="D58" s="93">
        <v>418000</v>
      </c>
    </row>
    <row r="59" spans="1:4" ht="24">
      <c r="A59" s="87" t="s">
        <v>171</v>
      </c>
      <c r="B59" s="88" t="s">
        <v>57</v>
      </c>
      <c r="C59" s="89">
        <v>895567</v>
      </c>
      <c r="D59" s="90">
        <v>427800</v>
      </c>
    </row>
    <row r="60" spans="1:4" ht="24">
      <c r="A60" s="87" t="s">
        <v>172</v>
      </c>
      <c r="B60" s="91" t="s">
        <v>58</v>
      </c>
      <c r="C60" s="92">
        <v>140882</v>
      </c>
      <c r="D60" s="93">
        <v>0</v>
      </c>
    </row>
    <row r="61" spans="1:4" ht="36">
      <c r="A61" s="87" t="s">
        <v>173</v>
      </c>
      <c r="B61" s="91" t="s">
        <v>59</v>
      </c>
      <c r="C61" s="92">
        <v>16000000</v>
      </c>
      <c r="D61" s="93">
        <v>5334000</v>
      </c>
    </row>
    <row r="62" spans="1:4" ht="48">
      <c r="A62" s="87" t="s">
        <v>174</v>
      </c>
      <c r="B62" s="91" t="s">
        <v>60</v>
      </c>
      <c r="C62" s="92">
        <v>16000000</v>
      </c>
      <c r="D62" s="93">
        <v>5334000</v>
      </c>
    </row>
    <row r="63" spans="1:4" ht="36">
      <c r="A63" s="87" t="s">
        <v>175</v>
      </c>
      <c r="B63" s="91" t="s">
        <v>61</v>
      </c>
      <c r="C63" s="92">
        <v>591095</v>
      </c>
      <c r="D63" s="93">
        <v>621446</v>
      </c>
    </row>
    <row r="64" spans="1:4" ht="36">
      <c r="A64" s="87" t="s">
        <v>176</v>
      </c>
      <c r="B64" s="91" t="s">
        <v>62</v>
      </c>
      <c r="C64" s="92">
        <v>591095</v>
      </c>
      <c r="D64" s="93">
        <v>621446</v>
      </c>
    </row>
    <row r="65" spans="1:4" ht="24">
      <c r="A65" s="87" t="s">
        <v>177</v>
      </c>
      <c r="B65" s="88" t="s">
        <v>63</v>
      </c>
      <c r="C65" s="89">
        <v>16731977</v>
      </c>
      <c r="D65" s="90">
        <v>5955446</v>
      </c>
    </row>
    <row r="66" spans="1:4" ht="12.75">
      <c r="A66" s="87" t="s">
        <v>178</v>
      </c>
      <c r="B66" s="91" t="s">
        <v>64</v>
      </c>
      <c r="C66" s="92">
        <v>2402712</v>
      </c>
      <c r="D66" s="93">
        <v>2082710</v>
      </c>
    </row>
    <row r="67" spans="1:4" ht="12.75">
      <c r="A67" s="87" t="s">
        <v>179</v>
      </c>
      <c r="B67" s="91" t="s">
        <v>65</v>
      </c>
      <c r="C67" s="92">
        <v>47611</v>
      </c>
      <c r="D67" s="93">
        <v>36670</v>
      </c>
    </row>
    <row r="68" spans="1:4" ht="24">
      <c r="A68" s="87" t="s">
        <v>180</v>
      </c>
      <c r="B68" s="88" t="s">
        <v>66</v>
      </c>
      <c r="C68" s="89">
        <v>2450323</v>
      </c>
      <c r="D68" s="90">
        <v>2119380</v>
      </c>
    </row>
    <row r="69" spans="1:4" ht="12.75">
      <c r="A69" s="87" t="s">
        <v>181</v>
      </c>
      <c r="B69" s="88" t="s">
        <v>67</v>
      </c>
      <c r="C69" s="89">
        <v>20077867</v>
      </c>
      <c r="D69" s="90">
        <v>8502626</v>
      </c>
    </row>
    <row r="70" spans="1:4" ht="12.75">
      <c r="A70" s="87" t="s">
        <v>182</v>
      </c>
      <c r="B70" s="91" t="s">
        <v>68</v>
      </c>
      <c r="C70" s="92">
        <v>2780062</v>
      </c>
      <c r="D70" s="93">
        <v>2780062</v>
      </c>
    </row>
    <row r="71" spans="1:4" ht="12.75">
      <c r="A71" s="87" t="s">
        <v>183</v>
      </c>
      <c r="B71" s="91" t="s">
        <v>69</v>
      </c>
      <c r="C71" s="92">
        <v>116959589</v>
      </c>
      <c r="D71" s="93">
        <v>116959589</v>
      </c>
    </row>
    <row r="72" spans="1:4" ht="24">
      <c r="A72" s="87" t="s">
        <v>184</v>
      </c>
      <c r="B72" s="88" t="s">
        <v>70</v>
      </c>
      <c r="C72" s="89">
        <v>119739651</v>
      </c>
      <c r="D72" s="90">
        <v>119739651</v>
      </c>
    </row>
    <row r="73" spans="1:4" ht="13.5" thickBot="1">
      <c r="A73" s="94" t="s">
        <v>185</v>
      </c>
      <c r="B73" s="95" t="s">
        <v>71</v>
      </c>
      <c r="C73" s="96">
        <v>574406962</v>
      </c>
      <c r="D73" s="97">
        <v>546788655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4.625" style="0" customWidth="1"/>
    <col min="3" max="3" width="16.875" style="0" customWidth="1"/>
    <col min="4" max="4" width="27.625" style="0" customWidth="1"/>
    <col min="5" max="5" width="20.125" style="0" customWidth="1"/>
  </cols>
  <sheetData>
    <row r="1" spans="1:2" ht="15">
      <c r="A1" s="66" t="s">
        <v>466</v>
      </c>
      <c r="B1" s="67"/>
    </row>
    <row r="3" spans="2:4" ht="14.25">
      <c r="B3" s="68" t="s">
        <v>227</v>
      </c>
      <c r="C3" s="68"/>
      <c r="D3" s="68"/>
    </row>
    <row r="4" ht="13.5" thickBot="1">
      <c r="E4" s="32" t="s">
        <v>191</v>
      </c>
    </row>
    <row r="5" spans="1:5" ht="28.5">
      <c r="A5" s="60"/>
      <c r="B5" s="61" t="s">
        <v>210</v>
      </c>
      <c r="C5" s="62" t="s">
        <v>211</v>
      </c>
      <c r="D5" s="62" t="s">
        <v>212</v>
      </c>
      <c r="E5" s="63" t="s">
        <v>211</v>
      </c>
    </row>
    <row r="6" spans="1:5" ht="25.5">
      <c r="A6" s="64" t="s">
        <v>73</v>
      </c>
      <c r="B6" s="98" t="s">
        <v>213</v>
      </c>
      <c r="C6" s="99">
        <v>22860834</v>
      </c>
      <c r="D6" s="98" t="s">
        <v>74</v>
      </c>
      <c r="E6" s="100">
        <v>12763656</v>
      </c>
    </row>
    <row r="7" spans="1:5" ht="33.75" customHeight="1">
      <c r="A7" s="64" t="s">
        <v>116</v>
      </c>
      <c r="B7" s="98" t="s">
        <v>214</v>
      </c>
      <c r="C7" s="99"/>
      <c r="D7" s="98" t="s">
        <v>215</v>
      </c>
      <c r="E7" s="100">
        <v>1872600</v>
      </c>
    </row>
    <row r="8" spans="1:5" ht="12.75">
      <c r="A8" s="64" t="s">
        <v>117</v>
      </c>
      <c r="B8" s="98" t="s">
        <v>104</v>
      </c>
      <c r="C8" s="99">
        <v>14245680</v>
      </c>
      <c r="D8" s="98" t="s">
        <v>76</v>
      </c>
      <c r="E8" s="100">
        <v>20586818</v>
      </c>
    </row>
    <row r="9" spans="1:5" ht="12.75">
      <c r="A9" s="64" t="s">
        <v>121</v>
      </c>
      <c r="B9" s="98" t="s">
        <v>216</v>
      </c>
      <c r="C9" s="99">
        <v>7515693</v>
      </c>
      <c r="D9" s="98"/>
      <c r="E9" s="100"/>
    </row>
    <row r="10" spans="1:5" ht="12.75">
      <c r="A10" s="64" t="s">
        <v>122</v>
      </c>
      <c r="B10" s="98" t="s">
        <v>217</v>
      </c>
      <c r="C10" s="99"/>
      <c r="D10" s="98"/>
      <c r="E10" s="100"/>
    </row>
    <row r="11" spans="1:5" ht="12.75">
      <c r="A11" s="64" t="s">
        <v>123</v>
      </c>
      <c r="B11" s="101" t="s">
        <v>114</v>
      </c>
      <c r="C11" s="102">
        <v>44622207</v>
      </c>
      <c r="D11" s="98" t="s">
        <v>218</v>
      </c>
      <c r="E11" s="100">
        <v>377708</v>
      </c>
    </row>
    <row r="12" spans="1:5" ht="12.75">
      <c r="A12" s="64" t="s">
        <v>124</v>
      </c>
      <c r="B12" s="98" t="s">
        <v>219</v>
      </c>
      <c r="C12" s="99">
        <v>40738351</v>
      </c>
      <c r="D12" s="98" t="s">
        <v>220</v>
      </c>
      <c r="E12" s="100"/>
    </row>
    <row r="13" spans="1:5" ht="38.25">
      <c r="A13" s="64" t="s">
        <v>125</v>
      </c>
      <c r="B13" s="98" t="s">
        <v>221</v>
      </c>
      <c r="C13" s="99">
        <v>621446</v>
      </c>
      <c r="D13" s="98" t="s">
        <v>78</v>
      </c>
      <c r="E13" s="100">
        <v>4609343</v>
      </c>
    </row>
    <row r="14" spans="1:5" ht="19.5" customHeight="1">
      <c r="A14" s="64" t="s">
        <v>126</v>
      </c>
      <c r="B14" s="101" t="s">
        <v>222</v>
      </c>
      <c r="C14" s="102">
        <v>41359797</v>
      </c>
      <c r="D14" s="81" t="s">
        <v>79</v>
      </c>
      <c r="E14" s="100"/>
    </row>
    <row r="15" spans="1:5" ht="15" customHeight="1">
      <c r="A15" s="64" t="s">
        <v>127</v>
      </c>
      <c r="B15" s="98"/>
      <c r="C15" s="99"/>
      <c r="D15" s="81" t="s">
        <v>195</v>
      </c>
      <c r="E15" s="100">
        <v>25907445</v>
      </c>
    </row>
    <row r="16" spans="1:5" ht="15.75" customHeight="1">
      <c r="A16" s="64" t="s">
        <v>128</v>
      </c>
      <c r="B16" s="98"/>
      <c r="C16" s="99"/>
      <c r="D16" s="81" t="s">
        <v>84</v>
      </c>
      <c r="E16" s="100">
        <v>1784248</v>
      </c>
    </row>
    <row r="17" spans="1:5" ht="13.5" customHeight="1">
      <c r="A17" s="64" t="s">
        <v>129</v>
      </c>
      <c r="B17" s="98"/>
      <c r="C17" s="99"/>
      <c r="D17" s="80" t="s">
        <v>72</v>
      </c>
      <c r="E17" s="103">
        <v>78567818</v>
      </c>
    </row>
    <row r="18" spans="1:5" ht="39" customHeight="1">
      <c r="A18" s="64" t="s">
        <v>130</v>
      </c>
      <c r="B18" s="98"/>
      <c r="C18" s="99"/>
      <c r="D18" s="81" t="s">
        <v>118</v>
      </c>
      <c r="E18" s="100">
        <v>591095</v>
      </c>
    </row>
    <row r="19" spans="1:5" ht="32.25" customHeight="1">
      <c r="A19" s="64" t="s">
        <v>131</v>
      </c>
      <c r="B19" s="98"/>
      <c r="C19" s="99"/>
      <c r="D19" s="81" t="s">
        <v>223</v>
      </c>
      <c r="E19" s="100"/>
    </row>
    <row r="20" spans="1:5" ht="13.5" customHeight="1">
      <c r="A20" s="64" t="s">
        <v>132</v>
      </c>
      <c r="B20" s="98"/>
      <c r="C20" s="99"/>
      <c r="D20" s="81" t="s">
        <v>224</v>
      </c>
      <c r="E20" s="100">
        <v>591095</v>
      </c>
    </row>
    <row r="21" spans="1:5" ht="24" customHeight="1">
      <c r="A21" s="64" t="s">
        <v>133</v>
      </c>
      <c r="B21" s="98"/>
      <c r="C21" s="99"/>
      <c r="D21" s="81" t="s">
        <v>120</v>
      </c>
      <c r="E21" s="100"/>
    </row>
    <row r="22" spans="1:5" ht="23.25" customHeight="1" thickBot="1">
      <c r="A22" s="65" t="s">
        <v>134</v>
      </c>
      <c r="B22" s="104" t="s">
        <v>225</v>
      </c>
      <c r="C22" s="105">
        <v>85982004</v>
      </c>
      <c r="D22" s="82" t="s">
        <v>226</v>
      </c>
      <c r="E22" s="106">
        <v>79158913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cols>
    <col min="2" max="2" width="35.875" style="0" customWidth="1"/>
    <col min="3" max="3" width="32.875" style="0" customWidth="1"/>
  </cols>
  <sheetData>
    <row r="1" spans="1:2" ht="15">
      <c r="A1" s="66" t="s">
        <v>467</v>
      </c>
      <c r="B1" s="67"/>
    </row>
    <row r="3" spans="2:3" ht="12.75">
      <c r="B3" s="30"/>
      <c r="C3" s="30"/>
    </row>
    <row r="4" spans="2:3" ht="12.75">
      <c r="B4" s="30" t="s">
        <v>248</v>
      </c>
      <c r="C4" s="30"/>
    </row>
    <row r="5" ht="12.75">
      <c r="C5" s="32" t="s">
        <v>191</v>
      </c>
    </row>
    <row r="6" spans="1:3" ht="32.25" customHeight="1">
      <c r="A6" s="45"/>
      <c r="B6" s="45" t="s">
        <v>0</v>
      </c>
      <c r="C6" s="45" t="s">
        <v>247</v>
      </c>
    </row>
    <row r="7" spans="1:3" ht="15" hidden="1">
      <c r="A7" s="45">
        <v>1</v>
      </c>
      <c r="B7" s="45">
        <v>2</v>
      </c>
      <c r="C7" s="45">
        <v>3</v>
      </c>
    </row>
    <row r="8" spans="1:3" ht="33.75" customHeight="1">
      <c r="A8" s="33" t="s">
        <v>73</v>
      </c>
      <c r="B8" s="12" t="s">
        <v>233</v>
      </c>
      <c r="C8" s="42">
        <v>43174864</v>
      </c>
    </row>
    <row r="9" spans="1:3" ht="27" customHeight="1">
      <c r="A9" s="33" t="s">
        <v>116</v>
      </c>
      <c r="B9" s="11" t="s">
        <v>234</v>
      </c>
      <c r="C9" s="34">
        <v>193667</v>
      </c>
    </row>
    <row r="10" spans="1:3" ht="28.5" customHeight="1">
      <c r="A10" s="33" t="s">
        <v>117</v>
      </c>
      <c r="B10" s="11" t="s">
        <v>235</v>
      </c>
      <c r="C10" s="34">
        <v>42981197</v>
      </c>
    </row>
    <row r="11" spans="1:3" ht="33" customHeight="1">
      <c r="A11" s="33" t="s">
        <v>121</v>
      </c>
      <c r="B11" s="12" t="s">
        <v>236</v>
      </c>
      <c r="C11" s="42">
        <v>-34203015</v>
      </c>
    </row>
    <row r="12" spans="1:3" ht="43.5" customHeight="1">
      <c r="A12" s="33" t="s">
        <v>122</v>
      </c>
      <c r="B12" s="11" t="s">
        <v>237</v>
      </c>
      <c r="C12" s="34">
        <v>-79158913</v>
      </c>
    </row>
    <row r="13" spans="1:3" ht="39.75" customHeight="1">
      <c r="A13" s="33" t="s">
        <v>123</v>
      </c>
      <c r="B13" s="11" t="s">
        <v>238</v>
      </c>
      <c r="C13" s="34">
        <v>85982004</v>
      </c>
    </row>
    <row r="14" spans="1:3" ht="46.5" customHeight="1">
      <c r="A14" s="33" t="s">
        <v>124</v>
      </c>
      <c r="B14" s="11" t="s">
        <v>239</v>
      </c>
      <c r="C14" s="34">
        <v>-40738351</v>
      </c>
    </row>
    <row r="15" spans="1:3" ht="27" customHeight="1">
      <c r="A15" s="33" t="s">
        <v>125</v>
      </c>
      <c r="B15" s="11" t="s">
        <v>240</v>
      </c>
      <c r="C15" s="34">
        <v>-13188</v>
      </c>
    </row>
    <row r="16" spans="1:3" ht="43.5" customHeight="1">
      <c r="A16" s="33" t="s">
        <v>126</v>
      </c>
      <c r="B16" s="11" t="s">
        <v>241</v>
      </c>
      <c r="C16" s="34">
        <v>-13188</v>
      </c>
    </row>
    <row r="17" spans="1:3" ht="30.75" customHeight="1">
      <c r="A17" s="33" t="s">
        <v>127</v>
      </c>
      <c r="B17" s="11" t="s">
        <v>242</v>
      </c>
      <c r="C17" s="34">
        <v>-30000</v>
      </c>
    </row>
    <row r="18" spans="1:3" ht="26.25" customHeight="1">
      <c r="A18" s="33" t="s">
        <v>128</v>
      </c>
      <c r="B18" s="11" t="s">
        <v>243</v>
      </c>
      <c r="C18" s="34">
        <v>320002</v>
      </c>
    </row>
    <row r="19" spans="1:3" ht="48" customHeight="1">
      <c r="A19" s="33" t="s">
        <v>129</v>
      </c>
      <c r="B19" s="11" t="s">
        <v>244</v>
      </c>
      <c r="C19" s="34">
        <v>10941</v>
      </c>
    </row>
    <row r="20" spans="1:3" ht="30" customHeight="1">
      <c r="A20" s="33" t="s">
        <v>130</v>
      </c>
      <c r="B20" s="12" t="s">
        <v>245</v>
      </c>
      <c r="C20" s="42">
        <v>8971849</v>
      </c>
    </row>
    <row r="21" spans="1:3" ht="35.25" customHeight="1">
      <c r="A21" s="33" t="s">
        <v>131</v>
      </c>
      <c r="B21" s="12" t="s">
        <v>246</v>
      </c>
      <c r="C21" s="42">
        <v>8971849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8.00390625" style="0" customWidth="1"/>
    <col min="3" max="3" width="15.375" style="0" customWidth="1"/>
    <col min="4" max="4" width="15.625" style="0" customWidth="1"/>
    <col min="5" max="5" width="13.25390625" style="0" customWidth="1"/>
    <col min="8" max="8" width="14.75390625" style="0" customWidth="1"/>
    <col min="9" max="9" width="12.875" style="0" customWidth="1"/>
    <col min="11" max="11" width="13.75390625" style="0" customWidth="1"/>
  </cols>
  <sheetData>
    <row r="1" spans="1:2" ht="15">
      <c r="A1" s="66" t="s">
        <v>468</v>
      </c>
      <c r="B1" s="67"/>
    </row>
    <row r="3" spans="3:8" ht="12.75">
      <c r="C3" s="30" t="s">
        <v>261</v>
      </c>
      <c r="D3" s="30"/>
      <c r="E3" s="30"/>
      <c r="F3" s="30"/>
      <c r="G3" s="30"/>
      <c r="H3" s="30"/>
    </row>
    <row r="4" ht="13.5" thickBot="1">
      <c r="K4" t="s">
        <v>191</v>
      </c>
    </row>
    <row r="5" spans="1:11" ht="13.5" thickBo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1"/>
    </row>
    <row r="6" spans="1:11" ht="102" customHeight="1">
      <c r="A6" s="260"/>
      <c r="B6" s="259" t="s">
        <v>0</v>
      </c>
      <c r="C6" s="259" t="s">
        <v>249</v>
      </c>
      <c r="D6" s="259" t="s">
        <v>250</v>
      </c>
      <c r="E6" s="259" t="s">
        <v>251</v>
      </c>
      <c r="F6" s="259" t="s">
        <v>252</v>
      </c>
      <c r="G6" s="259" t="s">
        <v>253</v>
      </c>
      <c r="H6" s="259" t="s">
        <v>254</v>
      </c>
      <c r="I6" s="259" t="s">
        <v>255</v>
      </c>
      <c r="J6" s="259" t="s">
        <v>259</v>
      </c>
      <c r="K6" s="261" t="s">
        <v>258</v>
      </c>
    </row>
    <row r="7" spans="1:11" ht="15">
      <c r="A7" s="262">
        <v>1</v>
      </c>
      <c r="B7" s="263">
        <v>2</v>
      </c>
      <c r="C7" s="263">
        <v>3</v>
      </c>
      <c r="D7" s="263">
        <v>4</v>
      </c>
      <c r="E7" s="263">
        <v>5</v>
      </c>
      <c r="F7" s="263">
        <v>6</v>
      </c>
      <c r="G7" s="263">
        <v>7</v>
      </c>
      <c r="H7" s="263">
        <v>8</v>
      </c>
      <c r="I7" s="263">
        <v>9</v>
      </c>
      <c r="J7" s="263">
        <v>10</v>
      </c>
      <c r="K7" s="264">
        <v>11</v>
      </c>
    </row>
    <row r="8" spans="1:11" ht="44.25" customHeight="1">
      <c r="A8" s="13" t="s">
        <v>73</v>
      </c>
      <c r="B8" s="11" t="s">
        <v>256</v>
      </c>
      <c r="C8" s="34">
        <v>9361980</v>
      </c>
      <c r="D8" s="34">
        <v>0</v>
      </c>
      <c r="E8" s="34">
        <v>0</v>
      </c>
      <c r="F8" s="34">
        <v>9361980</v>
      </c>
      <c r="G8" s="34">
        <v>0</v>
      </c>
      <c r="H8" s="34">
        <v>70873619</v>
      </c>
      <c r="I8" s="34">
        <v>9361980</v>
      </c>
      <c r="J8" s="34">
        <v>0</v>
      </c>
      <c r="K8" s="46">
        <v>0</v>
      </c>
    </row>
    <row r="9" spans="1:11" ht="30" customHeight="1">
      <c r="A9" s="13" t="s">
        <v>116</v>
      </c>
      <c r="B9" s="11" t="s">
        <v>260</v>
      </c>
      <c r="C9" s="34">
        <v>3055102</v>
      </c>
      <c r="D9" s="34">
        <v>0</v>
      </c>
      <c r="E9" s="34">
        <v>0</v>
      </c>
      <c r="F9" s="34">
        <v>0</v>
      </c>
      <c r="G9" s="34"/>
      <c r="H9" s="34">
        <v>1230916</v>
      </c>
      <c r="I9" s="34">
        <v>1230916</v>
      </c>
      <c r="J9" s="34"/>
      <c r="K9" s="46">
        <v>1824186</v>
      </c>
    </row>
    <row r="10" spans="1:11" ht="13.5" thickBot="1">
      <c r="A10" s="14" t="s">
        <v>117</v>
      </c>
      <c r="B10" s="15" t="s">
        <v>257</v>
      </c>
      <c r="C10" s="107">
        <f>SUM(C7:C9)</f>
        <v>12417085</v>
      </c>
      <c r="D10" s="107">
        <f aca="true" t="shared" si="0" ref="D10:K10">SUM(D7:D9)</f>
        <v>4</v>
      </c>
      <c r="E10" s="107">
        <f t="shared" si="0"/>
        <v>5</v>
      </c>
      <c r="F10" s="107">
        <f t="shared" si="0"/>
        <v>9361986</v>
      </c>
      <c r="G10" s="107">
        <f t="shared" si="0"/>
        <v>7</v>
      </c>
      <c r="H10" s="107">
        <f t="shared" si="0"/>
        <v>72104543</v>
      </c>
      <c r="I10" s="107">
        <f t="shared" si="0"/>
        <v>10592905</v>
      </c>
      <c r="J10" s="107">
        <f t="shared" si="0"/>
        <v>10</v>
      </c>
      <c r="K10" s="48">
        <f t="shared" si="0"/>
        <v>1824197</v>
      </c>
    </row>
    <row r="11" spans="1:5" ht="12.75">
      <c r="A11" s="39"/>
      <c r="B11" s="38"/>
      <c r="C11" s="38"/>
      <c r="D11" s="38"/>
      <c r="E11" s="38"/>
    </row>
  </sheetData>
  <sheetProtection/>
  <mergeCells count="1"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Windows-felhasználó</cp:lastModifiedBy>
  <cp:lastPrinted>2020-06-10T06:07:40Z</cp:lastPrinted>
  <dcterms:created xsi:type="dcterms:W3CDTF">2010-05-29T08:47:41Z</dcterms:created>
  <dcterms:modified xsi:type="dcterms:W3CDTF">2020-07-20T11:29:32Z</dcterms:modified>
  <cp:category/>
  <cp:version/>
  <cp:contentType/>
  <cp:contentStatus/>
</cp:coreProperties>
</file>