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G28" i="1" l="1"/>
  <c r="F28" i="1"/>
  <c r="G27" i="1"/>
  <c r="F27" i="1"/>
  <c r="E27" i="1"/>
  <c r="C27" i="1"/>
  <c r="C24" i="1"/>
  <c r="B24" i="1"/>
  <c r="A24" i="1"/>
  <c r="C19" i="1"/>
  <c r="B19" i="1"/>
  <c r="B27" i="1" s="1"/>
  <c r="B28" i="1" s="1"/>
  <c r="A19" i="1"/>
  <c r="A27" i="1" s="1"/>
  <c r="A28" i="1" s="1"/>
  <c r="G18" i="1"/>
  <c r="F18" i="1"/>
  <c r="F29" i="1" s="1"/>
  <c r="E18" i="1"/>
  <c r="E28" i="1" s="1"/>
  <c r="C18" i="1"/>
  <c r="C29" i="1" s="1"/>
  <c r="B18" i="1"/>
  <c r="B29" i="1" s="1"/>
  <c r="A18" i="1"/>
  <c r="E29" i="1" s="1"/>
  <c r="G4" i="1"/>
  <c r="F4" i="1"/>
  <c r="E4" i="1"/>
  <c r="B30" i="1" l="1"/>
  <c r="F30" i="1"/>
  <c r="E30" i="1"/>
  <c r="A30" i="1"/>
  <c r="C28" i="1"/>
  <c r="A29" i="1"/>
  <c r="G29" i="1"/>
  <c r="G30" i="1" l="1"/>
  <c r="C30" i="1"/>
</calcChain>
</file>

<file path=xl/sharedStrings.xml><?xml version="1.0" encoding="utf-8"?>
<sst xmlns="http://schemas.openxmlformats.org/spreadsheetml/2006/main" count="33" uniqueCount="33">
  <si>
    <t>Forintban</t>
  </si>
  <si>
    <t>Kiadások</t>
  </si>
  <si>
    <t>2017. évi erdeti előirányzat</t>
  </si>
  <si>
    <t>2017. évi módosított előirányzat</t>
  </si>
  <si>
    <t>2017. évi teljesítés</t>
  </si>
  <si>
    <t>Megnevezés</t>
  </si>
  <si>
    <t>C</t>
  </si>
  <si>
    <t>D</t>
  </si>
  <si>
    <t>E</t>
  </si>
  <si>
    <t>F</t>
  </si>
  <si>
    <t>G</t>
  </si>
  <si>
    <t>H</t>
  </si>
  <si>
    <t>I</t>
  </si>
  <si>
    <t>Személyi juttatások</t>
  </si>
  <si>
    <t>Munkaadókat terhelő járulékok és szociális hozzájárulási adó</t>
  </si>
  <si>
    <t xml:space="preserve">Dologi kiadások </t>
  </si>
  <si>
    <t>Ellátottak pénzbeli juttatásai</t>
  </si>
  <si>
    <t>Egyéb működési célú kiadások</t>
  </si>
  <si>
    <t>Tartalékok</t>
  </si>
  <si>
    <t>Költségvetési kiadások összesen (1.+...+12.)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</si>
  <si>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</si>
  <si>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</si>
  <si>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</si>
  <si>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</si>
  <si>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</si>
  <si>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belföldi, külföldi értékpapírok vásárlása</t>
  </si>
  <si>
    <t>Betét elhelyezése</t>
  </si>
  <si>
    <t>Belföldi finanszírozás kiadásai</t>
  </si>
  <si>
    <t>Működési célú finanszírozási kiadások összesen (14.+...+21.)</t>
  </si>
  <si>
    <t>KIADÁSOK ÖSSZESEN (13.+22.)</t>
  </si>
  <si>
    <t>Költségvetési többlet:</t>
  </si>
  <si>
    <t>Bruttó  többlet:</t>
  </si>
  <si>
    <t>I. Működési célú bevételek és kiadások mérlege 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</si>
</sst>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horizontal="centerContinuous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1"/>
    </sheetView>
  </sheetViews>
  <sheetFormatPr defaultRowHeight="15" x14ac:dyDescent="0.25"/>
  <cols>
    <col min="1" max="3" width="14" customWidth="1"/>
    <col min="4" max="4" width="47.28515625" customWidth="1"/>
    <col min="5" max="7" width="14" customWidth="1"/>
  </cols>
  <sheetData>
    <row r="1" spans="1:7" x14ac:dyDescent="0.25">
      <c r="A1" s="35" t="s">
        <v>32</v>
      </c>
      <c r="B1" s="1"/>
      <c r="C1" s="1"/>
      <c r="D1" s="1"/>
      <c r="E1" s="1"/>
      <c r="F1" s="1"/>
      <c r="G1" s="1"/>
    </row>
    <row r="2" spans="1:7" ht="15.75" thickBot="1" x14ac:dyDescent="0.3">
      <c r="A2" s="2"/>
      <c r="B2" s="2"/>
      <c r="C2" s="2"/>
      <c r="D2" s="2"/>
      <c r="E2" s="3"/>
      <c r="F2" s="3"/>
      <c r="G2" s="3" t="s">
        <v>0</v>
      </c>
    </row>
    <row r="3" spans="1:7" ht="15.75" thickBot="1" x14ac:dyDescent="0.3">
      <c r="A3" s="4"/>
      <c r="B3" s="4"/>
      <c r="C3" s="4"/>
      <c r="D3" s="5" t="s">
        <v>1</v>
      </c>
      <c r="E3" s="6"/>
      <c r="F3" s="6"/>
      <c r="G3" s="6"/>
    </row>
    <row r="4" spans="1:7" ht="36.75" thickBot="1" x14ac:dyDescent="0.3">
      <c r="A4" s="7" t="s">
        <v>2</v>
      </c>
      <c r="B4" s="8" t="s">
        <v>3</v>
      </c>
      <c r="C4" s="7" t="s">
        <v>4</v>
      </c>
      <c r="D4" s="9" t="s">
        <v>5</v>
      </c>
      <c r="E4" s="7" t="str">
        <f>+A4</f>
        <v>2017. évi erdeti előirányzat</v>
      </c>
      <c r="F4" s="8" t="str">
        <f>+B4</f>
        <v>2017. évi módosított előirányzat</v>
      </c>
      <c r="G4" s="10" t="str">
        <f>+C4</f>
        <v>2017. évi teljesítés</v>
      </c>
    </row>
    <row r="5" spans="1:7" ht="15.75" thickBot="1" x14ac:dyDescent="0.3">
      <c r="A5" s="11" t="s">
        <v>6</v>
      </c>
      <c r="B5" s="11" t="s">
        <v>7</v>
      </c>
      <c r="C5" s="11" t="s">
        <v>8</v>
      </c>
      <c r="D5" s="12" t="s">
        <v>9</v>
      </c>
      <c r="E5" s="11" t="s">
        <v>10</v>
      </c>
      <c r="F5" s="11" t="s">
        <v>11</v>
      </c>
      <c r="G5" s="13" t="s">
        <v>12</v>
      </c>
    </row>
    <row r="6" spans="1:7" x14ac:dyDescent="0.25">
      <c r="A6" s="14">
        <v>66168147</v>
      </c>
      <c r="B6" s="14">
        <v>680141000</v>
      </c>
      <c r="C6" s="14">
        <v>684840688</v>
      </c>
      <c r="D6" s="15" t="s">
        <v>13</v>
      </c>
      <c r="E6" s="14">
        <v>426578000</v>
      </c>
      <c r="F6" s="14">
        <v>645041929</v>
      </c>
      <c r="G6" s="16">
        <v>614681940</v>
      </c>
    </row>
    <row r="7" spans="1:7" x14ac:dyDescent="0.25">
      <c r="A7" s="17">
        <v>18500000</v>
      </c>
      <c r="B7" s="17">
        <v>189206610</v>
      </c>
      <c r="C7" s="17">
        <v>289482917</v>
      </c>
      <c r="D7" s="18" t="s">
        <v>14</v>
      </c>
      <c r="E7" s="17">
        <v>91694000</v>
      </c>
      <c r="F7" s="17">
        <v>141385128</v>
      </c>
      <c r="G7" s="19">
        <v>137354724</v>
      </c>
    </row>
    <row r="8" spans="1:7" x14ac:dyDescent="0.25">
      <c r="A8" s="17"/>
      <c r="B8" s="17"/>
      <c r="C8" s="17"/>
      <c r="D8" s="18" t="s">
        <v>15</v>
      </c>
      <c r="E8" s="17">
        <v>628662474</v>
      </c>
      <c r="F8" s="17">
        <v>637568133</v>
      </c>
      <c r="G8" s="19">
        <v>558263950</v>
      </c>
    </row>
    <row r="9" spans="1:7" x14ac:dyDescent="0.25">
      <c r="A9" s="17">
        <v>295000000</v>
      </c>
      <c r="B9" s="17">
        <v>295000000</v>
      </c>
      <c r="C9" s="17">
        <v>316749285</v>
      </c>
      <c r="D9" s="18" t="s">
        <v>16</v>
      </c>
      <c r="E9" s="17">
        <v>94827000</v>
      </c>
      <c r="F9" s="17">
        <v>104085300</v>
      </c>
      <c r="G9" s="19">
        <v>104039600</v>
      </c>
    </row>
    <row r="10" spans="1:7" x14ac:dyDescent="0.25">
      <c r="A10" s="17"/>
      <c r="B10" s="17">
        <v>492400</v>
      </c>
      <c r="C10" s="17">
        <v>9135</v>
      </c>
      <c r="D10" s="18" t="s">
        <v>17</v>
      </c>
      <c r="E10" s="17">
        <v>32902000</v>
      </c>
      <c r="F10" s="17">
        <v>67527792</v>
      </c>
      <c r="G10" s="19">
        <v>63180479</v>
      </c>
    </row>
    <row r="11" spans="1:7" x14ac:dyDescent="0.25">
      <c r="A11" s="20"/>
      <c r="B11" s="20"/>
      <c r="C11" s="20"/>
      <c r="D11" s="18" t="s">
        <v>18</v>
      </c>
      <c r="E11" s="17">
        <v>26052418</v>
      </c>
      <c r="F11" s="17"/>
      <c r="G11" s="19"/>
    </row>
    <row r="12" spans="1:7" x14ac:dyDescent="0.25">
      <c r="A12" s="17">
        <v>236856000</v>
      </c>
      <c r="B12" s="17">
        <v>238172000</v>
      </c>
      <c r="C12" s="17">
        <v>234863971</v>
      </c>
      <c r="D12" s="21"/>
      <c r="E12" s="17"/>
      <c r="F12" s="17"/>
      <c r="G12" s="19"/>
    </row>
    <row r="13" spans="1:7" x14ac:dyDescent="0.25">
      <c r="A13" s="17"/>
      <c r="B13" s="17"/>
      <c r="C13" s="17"/>
      <c r="D13" s="21"/>
      <c r="E13" s="17"/>
      <c r="F13" s="17"/>
      <c r="G13" s="19"/>
    </row>
    <row r="14" spans="1:7" x14ac:dyDescent="0.25">
      <c r="A14" s="20"/>
      <c r="B14" s="20"/>
      <c r="C14" s="20"/>
      <c r="D14" s="21"/>
      <c r="E14" s="17"/>
      <c r="F14" s="17"/>
      <c r="G14" s="19"/>
    </row>
    <row r="15" spans="1:7" x14ac:dyDescent="0.25">
      <c r="A15" s="17"/>
      <c r="B15" s="17"/>
      <c r="C15" s="17"/>
      <c r="D15" s="21"/>
      <c r="E15" s="17"/>
      <c r="F15" s="17"/>
      <c r="G15" s="19"/>
    </row>
    <row r="16" spans="1:7" x14ac:dyDescent="0.25">
      <c r="A16" s="17"/>
      <c r="B16" s="17"/>
      <c r="C16" s="17"/>
      <c r="D16" s="21"/>
      <c r="E16" s="17"/>
      <c r="F16" s="17"/>
      <c r="G16" s="19"/>
    </row>
    <row r="17" spans="1:7" ht="15.75" thickBot="1" x14ac:dyDescent="0.3">
      <c r="A17" s="22"/>
      <c r="B17" s="22"/>
      <c r="C17" s="22"/>
      <c r="D17" s="21"/>
      <c r="E17" s="22"/>
      <c r="F17" s="22"/>
      <c r="G17" s="23"/>
    </row>
    <row r="18" spans="1:7" ht="15.75" thickBot="1" x14ac:dyDescent="0.3">
      <c r="A18" s="24">
        <f>+A6+A7+A9+A10+A12+A13+A14+A15+A16+A17</f>
        <v>616524147</v>
      </c>
      <c r="B18" s="24">
        <f>+B6+B7+B9+B10+B12+B13+B14+B15+B16+B17</f>
        <v>1403012010</v>
      </c>
      <c r="C18" s="24">
        <f>+C6+C7+C9+C10+C12+C13+C14+C15+C16+C17</f>
        <v>1525945996</v>
      </c>
      <c r="D18" s="25" t="s">
        <v>19</v>
      </c>
      <c r="E18" s="24">
        <f>SUM(E6:E17)</f>
        <v>1300715892</v>
      </c>
      <c r="F18" s="24">
        <f>SUM(F6:F17)</f>
        <v>1595608282</v>
      </c>
      <c r="G18" s="24">
        <f>SUM(G6:G17)</f>
        <v>1477520693</v>
      </c>
    </row>
    <row r="19" spans="1:7" x14ac:dyDescent="0.25">
      <c r="A19" s="26">
        <f>+A20+A21+A22+A23</f>
        <v>580567000</v>
      </c>
      <c r="B19" s="26">
        <f>+B20+B21+B22+B23</f>
        <v>670999268</v>
      </c>
      <c r="C19" s="26">
        <f>+C20+C21+C22+C23</f>
        <v>647884843</v>
      </c>
      <c r="D19" s="27" t="s">
        <v>20</v>
      </c>
      <c r="E19" s="28"/>
      <c r="F19" s="28"/>
      <c r="G19" s="28"/>
    </row>
    <row r="20" spans="1:7" x14ac:dyDescent="0.25">
      <c r="A20" s="29">
        <v>50000000</v>
      </c>
      <c r="B20" s="29">
        <v>100015890</v>
      </c>
      <c r="C20" s="29">
        <v>100015890</v>
      </c>
      <c r="D20" s="27" t="s">
        <v>21</v>
      </c>
      <c r="E20" s="29"/>
      <c r="F20" s="29">
        <v>28600071</v>
      </c>
      <c r="G20" s="29">
        <v>28600071</v>
      </c>
    </row>
    <row r="21" spans="1:7" x14ac:dyDescent="0.25">
      <c r="A21" s="29"/>
      <c r="B21" s="29"/>
      <c r="C21" s="29"/>
      <c r="D21" s="27" t="s">
        <v>22</v>
      </c>
      <c r="E21" s="29"/>
      <c r="F21" s="29">
        <v>4000000</v>
      </c>
      <c r="G21" s="29">
        <v>4000000</v>
      </c>
    </row>
    <row r="22" spans="1:7" x14ac:dyDescent="0.25">
      <c r="A22" s="29"/>
      <c r="B22" s="29">
        <v>40500000</v>
      </c>
      <c r="C22" s="29">
        <v>40500000</v>
      </c>
      <c r="D22" s="27" t="s">
        <v>23</v>
      </c>
      <c r="E22" s="29">
        <v>0</v>
      </c>
      <c r="F22" s="29">
        <v>0</v>
      </c>
      <c r="G22" s="29">
        <v>0</v>
      </c>
    </row>
    <row r="23" spans="1:7" x14ac:dyDescent="0.25">
      <c r="A23" s="29">
        <v>530567000</v>
      </c>
      <c r="B23" s="29">
        <v>530483378</v>
      </c>
      <c r="C23" s="29">
        <v>507368953</v>
      </c>
      <c r="D23" s="30" t="s">
        <v>24</v>
      </c>
      <c r="E23" s="29"/>
      <c r="F23" s="29"/>
      <c r="G23" s="29"/>
    </row>
    <row r="24" spans="1:7" x14ac:dyDescent="0.25">
      <c r="A24" s="31">
        <f>+A25+A26</f>
        <v>0</v>
      </c>
      <c r="B24" s="31">
        <f>+B25+B26</f>
        <v>32600071</v>
      </c>
      <c r="C24" s="31">
        <f>+C25+C26</f>
        <v>32600071</v>
      </c>
      <c r="D24" s="27" t="s">
        <v>25</v>
      </c>
      <c r="E24" s="29"/>
      <c r="F24" s="29"/>
      <c r="G24" s="29"/>
    </row>
    <row r="25" spans="1:7" x14ac:dyDescent="0.25">
      <c r="A25" s="28"/>
      <c r="B25" s="28">
        <v>32600071</v>
      </c>
      <c r="C25" s="28">
        <v>32600071</v>
      </c>
      <c r="D25" s="15" t="s">
        <v>26</v>
      </c>
      <c r="E25" s="28"/>
      <c r="F25" s="28"/>
      <c r="G25" s="28"/>
    </row>
    <row r="26" spans="1:7" ht="15.75" thickBot="1" x14ac:dyDescent="0.3">
      <c r="A26" s="29"/>
      <c r="B26" s="29">
        <v>0</v>
      </c>
      <c r="C26" s="29">
        <v>0</v>
      </c>
      <c r="D26" s="21" t="s">
        <v>27</v>
      </c>
      <c r="E26" s="29">
        <v>554514582</v>
      </c>
      <c r="F26" s="29">
        <v>554430960</v>
      </c>
      <c r="G26" s="29">
        <v>505101364</v>
      </c>
    </row>
    <row r="27" spans="1:7" ht="21.75" thickBot="1" x14ac:dyDescent="0.3">
      <c r="A27" s="24">
        <f>+A19+A24</f>
        <v>580567000</v>
      </c>
      <c r="B27" s="24">
        <f>+B19+B24</f>
        <v>703599339</v>
      </c>
      <c r="C27" s="24">
        <f>+C19+C24</f>
        <v>680484914</v>
      </c>
      <c r="D27" s="25" t="s">
        <v>28</v>
      </c>
      <c r="E27" s="24">
        <f>SUM(E19:E26)</f>
        <v>554514582</v>
      </c>
      <c r="F27" s="24">
        <f>SUM(F19:F26)</f>
        <v>587031031</v>
      </c>
      <c r="G27" s="24">
        <f>SUM(G19:G26)</f>
        <v>537701435</v>
      </c>
    </row>
    <row r="28" spans="1:7" ht="15.75" thickBot="1" x14ac:dyDescent="0.3">
      <c r="A28" s="32">
        <f>+A18+A27</f>
        <v>1197091147</v>
      </c>
      <c r="B28" s="32">
        <f>+B18+B27</f>
        <v>2106611349</v>
      </c>
      <c r="C28" s="33">
        <f>+C18+C27</f>
        <v>2206430910</v>
      </c>
      <c r="D28" s="34" t="s">
        <v>29</v>
      </c>
      <c r="E28" s="32">
        <f>+E18+E27</f>
        <v>1855230474</v>
      </c>
      <c r="F28" s="32">
        <f>+F18+F27</f>
        <v>2182639313</v>
      </c>
      <c r="G28" s="32">
        <f>+G18+G27</f>
        <v>2015222128</v>
      </c>
    </row>
    <row r="29" spans="1:7" ht="15.75" thickBot="1" x14ac:dyDescent="0.3">
      <c r="A29" s="32">
        <f>IF(A18-E18&lt;0,E18-A18,"-")</f>
        <v>684191745</v>
      </c>
      <c r="B29" s="32">
        <f>IF(B18-F18&lt;0,F18-B18,"-")</f>
        <v>192596272</v>
      </c>
      <c r="C29" s="33" t="str">
        <f>IF(C18-G18&lt;0,G18-C18,"-")</f>
        <v>-</v>
      </c>
      <c r="D29" s="34" t="s">
        <v>30</v>
      </c>
      <c r="E29" s="32" t="str">
        <f>IF(A18-E18&gt;0,A18-E18,"-")</f>
        <v>-</v>
      </c>
      <c r="F29" s="32" t="str">
        <f>IF(B18-F18&gt;0,B18-F18,"-")</f>
        <v>-</v>
      </c>
      <c r="G29" s="32">
        <f>IF(C18-G18&gt;0,C18-G18,"-")</f>
        <v>48425303</v>
      </c>
    </row>
    <row r="30" spans="1:7" ht="15.75" thickBot="1" x14ac:dyDescent="0.3">
      <c r="A30" s="32">
        <f>IF(A28-E28&lt;0,E28-A28,"-")</f>
        <v>658139327</v>
      </c>
      <c r="B30" s="32">
        <f>IF(B28-F28&lt;0,F28-B28,"-")</f>
        <v>76027964</v>
      </c>
      <c r="C30" s="33" t="str">
        <f>IF(C28-G28&lt;0,G28-C28,"-")</f>
        <v>-</v>
      </c>
      <c r="D30" s="34" t="s">
        <v>31</v>
      </c>
      <c r="E30" s="32" t="str">
        <f>IF(A28-E28&gt;0,A28-E28,"-")</f>
        <v>-</v>
      </c>
      <c r="F30" s="32" t="str">
        <f>IF(B28-F28&gt;0,B28-F28,"-")</f>
        <v>-</v>
      </c>
      <c r="G30" s="32">
        <f>IF(C28-G28&gt;0,C28-G28,"-")</f>
        <v>191208782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2018-05-31T08:56:52Z</dcterms:modified>
</cp:coreProperties>
</file>