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450A66F8-A4F1-4B34-8C14-6A086A03FA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6" i="1" l="1"/>
  <c r="F96" i="1"/>
  <c r="E96" i="1"/>
  <c r="G86" i="1"/>
  <c r="F86" i="1"/>
  <c r="E86" i="1"/>
  <c r="G81" i="1"/>
  <c r="F81" i="1"/>
  <c r="E81" i="1"/>
  <c r="G61" i="1"/>
  <c r="G73" i="1" s="1"/>
  <c r="F61" i="1"/>
  <c r="F73" i="1" s="1"/>
  <c r="E61" i="1"/>
  <c r="E73" i="1" s="1"/>
  <c r="G56" i="1"/>
  <c r="F56" i="1"/>
  <c r="E56" i="1"/>
  <c r="G46" i="1"/>
  <c r="F46" i="1"/>
  <c r="E46" i="1"/>
  <c r="G40" i="1"/>
  <c r="F40" i="1"/>
  <c r="E40" i="1"/>
  <c r="G37" i="1"/>
  <c r="F37" i="1"/>
  <c r="E37" i="1"/>
  <c r="G29" i="1"/>
  <c r="F29" i="1"/>
  <c r="E29" i="1"/>
  <c r="G26" i="1"/>
  <c r="F26" i="1"/>
  <c r="E26" i="1"/>
  <c r="G20" i="1"/>
  <c r="F20" i="1"/>
  <c r="E20" i="1"/>
  <c r="G16" i="1"/>
  <c r="F16" i="1"/>
  <c r="E16" i="1"/>
  <c r="E21" i="1" l="1"/>
  <c r="E47" i="1"/>
  <c r="E97" i="1" s="1"/>
  <c r="G21" i="1"/>
  <c r="F47" i="1"/>
  <c r="G47" i="1"/>
  <c r="G97" i="1" s="1"/>
  <c r="F21" i="1"/>
  <c r="F97" i="1" l="1"/>
  <c r="H5" i="1"/>
  <c r="H6" i="1"/>
  <c r="H9" i="1"/>
  <c r="H10" i="1"/>
  <c r="H11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5" i="1"/>
  <c r="H36" i="1"/>
  <c r="H37" i="1"/>
  <c r="H41" i="1"/>
  <c r="H43" i="1"/>
  <c r="H45" i="1"/>
  <c r="H46" i="1"/>
  <c r="H47" i="1"/>
  <c r="H55" i="1"/>
  <c r="H56" i="1"/>
  <c r="H58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80" i="1"/>
  <c r="H81" i="1"/>
  <c r="H82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3" i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<sst xmlns="http://schemas.openxmlformats.org/spreadsheetml/2006/main" count="253" uniqueCount="253">
  <si>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</si>
  <si>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</si>
  <si>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</si>
  <si>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</si>
  <si>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</si>
  <si>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</si>
  <si>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</si>
  <si>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</si>
  <si>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</si>
  <si>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</si>
  <si>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</si>
  <si>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</si>
  <si>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</si>
  <si>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</si>
  <si>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</si>
  <si>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</si>
  <si>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</si>
  <si>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</si>
  <si>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</si>
  <si>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</si>
  <si>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</si>
  <si>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</si>
  <si>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</si>
  <si>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</si>
  <si>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</si>
  <si>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</si>
  <si>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</si>
  <si>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</si>
  <si>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</si>
  <si>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</si>
  <si>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</si>
  <si>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</si>
  <si>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</si>
  <si>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</si>
  <si>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</si>
  <si>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</si>
  <si>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</si>
  <si>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</si>
  <si>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</si>
  <si>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</si>
  <si>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</si>
  <si>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</si>
  <si>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</si>
  <si>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</si>
  <si>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</si>
  <si>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</si>
  <si>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</si>
  <si>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</si>
  <si>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</si>
  <si>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</si>
  <si>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</si>
  <si>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</si>
  <si>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</si>
  <si>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</si>
  <si>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</si>
  <si>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</si>
  <si>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</si>
  <si>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</si>
  <si>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</si>
  <si>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</si>
  <si>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</si>
  <si>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</si>
  <si>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</si>
  <si>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</si>
  <si>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</si>
  <si>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</si>
  <si>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</si>
  <si>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</si>
  <si>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</si>
  <si>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</si>
  <si>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</si>
  <si>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</si>
  <si>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</si>
  <si>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</si>
  <si>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</si>
  <si>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</si>
  <si>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</si>
  <si>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</si>
  <si>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</si>
  <si>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</si>
  <si>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</si>
  <si>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</si>
  <si>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</si>
  <si>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</si>
  <si>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</si>
  <si>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</si>
  <si>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</si>
  <si>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</si>
  <si>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</si>
  <si>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</si>
  <si>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</si>
  <si>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</si>
  <si>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</si>
  <si>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</si>
  <si>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</si>
  <si>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</si>
  <si>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</si>
  <si>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</si>
  <si>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</si>
  <si>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</si>
  <si>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</si>
  <si>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</si>
  <si>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</si>
  <si>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</si>
  <si>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</si>
  <si>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</si>
  <si>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</si>
  <si>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</si>
  <si>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</si>
  <si>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</si>
  <si>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</si>
  <si>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</si>
  <si>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</si>
  <si>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</si>
  <si>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</si>
  <si>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</si>
  <si>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</si>
  <si>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</si>
  <si>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</si>
  <si>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</si>
  <si>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</si>
  <si>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</si>
  <si>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</si>
  <si>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</si>
  <si>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</si>
  <si>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</si>
  <si>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</si>
  <si>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</si>
  <si>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</si>
  <si>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</si>
  <si>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</si>
  <si>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</si>
  <si>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</si>
  <si>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</si>
  <si>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</si>
  <si>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</si>
  <si>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</si>
  <si>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</si>
  <si>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</si>
  <si>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</si>
  <si>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</si>
  <si>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</si>
  <si>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</si>
  <si>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</si>
  <si>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</si>
  <si>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</si>
  <si>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</si>
  <si>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</si>
  <si>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</si>
  <si>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</si>
  <si>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</si>
  <si>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</si>
  <si>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</si>
  <si>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</si>
  <si>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</si>
  <si>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</si>
  <si>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</si>
  <si>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</si>
  <si>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</si>
  <si>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</si>
  <si>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</si>
  <si>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</si>
  <si>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</si>
  <si>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</si>
  <si>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</si>
  <si>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</si>
  <si>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</si>
  <si>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</si>
  <si>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</si>
  <si>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</si>
  <si>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</si>
  <si>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</si>
  <si>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</si>
  <si>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</si>
  <si>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</si>
  <si>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</si>
  <si>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</si>
  <si>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</si>
  <si>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</si>
  <si>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</si>
  <si>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</si>
  <si>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</si>
  <si>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</si>
  <si>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</si>
  <si>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</si>
  <si>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</si>
  <si>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</si>
  <si>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</si>
  <si>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</si>
  <si>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</si>
  <si>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</si>
  <si>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</si>
  <si>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</si>
  <si>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</si>
  <si>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</si>
  <si>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</si>
  <si>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</si>
  <si>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</si>
  <si>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</si>
  <si>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</si>
  <si>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</si>
  <si>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</si>
  <si>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</si>
  <si>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</si>
  <si>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</si>
  <si>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</si>
  <si>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</si>
  <si>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</si>
  <si>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</si>
  <si>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</si>
  <si>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</si>
  <si>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</si>
  <si>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</si>
  <si>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</si>
  <si>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</si>
  <si>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</si>
  <si>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</si>
  <si>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</si>
  <si>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</si>
  <si>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</si>
  <si>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</si>
  <si>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</si>
  <si>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</si>
  <si>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</si>
  <si>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</si>
  <si>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</si>
  <si>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</si>
  <si>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</si>
  <si>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</si>
  <si>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</si>
  <si>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</si>
  <si>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</si>
  <si>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</si>
  <si>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</si>
  <si>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</si>
  <si>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</si>
  <si>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</si>
  <si>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</si>
  <si>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</si>
  <si>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</si>
  <si>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</si>
  <si>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</si>
  <si>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</si>
  <si>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</si>
  <si>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</si>
  <si>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</si>
  <si>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</si>
  <si>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</si>
  <si>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</si>
  <si>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</si>
  <si>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</si>
  <si>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2019.évi 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</si>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</sst>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9" fontId="5" fillId="0" borderId="1" xfId="1" applyNumberFormat="1" applyFont="1" applyBorder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9" fontId="3" fillId="4" borderId="1" xfId="1" applyNumberFormat="1" applyFont="1" applyFill="1" applyBorder="1" applyAlignment="1">
      <alignment horizontal="center" vertical="center"/>
    </xf>
    <xf numFmtId="9" fontId="3" fillId="3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"/>
  <sheetViews>
    <sheetView tabSelected="1" topLeftCell="A22" zoomScaleNormal="100" zoomScaleSheetLayoutView="100" workbookViewId="0">
      <selection activeCell="F99" sqref="F99"/>
    </sheetView>
  </sheetViews>
  <sheetFormatPr defaultRowHeight="15.75" x14ac:dyDescent="0.25"/>
  <cols>
    <col min="1" max="1" width="1.5703125" style="10" customWidth="1"/>
    <col min="2" max="2" width="5.5703125" style="1" customWidth="1"/>
    <col min="3" max="3" width="50.42578125" style="12" customWidth="1"/>
    <col min="4" max="4" width="9.140625" style="10" customWidth="1"/>
    <col min="5" max="7" width="12.28515625" style="10" customWidth="1"/>
    <col min="8" max="8" width="10" style="10" customWidth="1"/>
    <col min="9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8" ht="15.95" customHeight="1" x14ac:dyDescent="0.25">
      <c r="B1" s="39" t="s">
        <v>0</v>
      </c>
      <c r="C1" s="39"/>
      <c r="D1" s="39"/>
      <c r="E1" s="39"/>
      <c r="F1" s="39"/>
      <c r="G1" s="39"/>
      <c r="H1" s="39"/>
    </row>
    <row r="2" spans="2:8" ht="51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  <c r="H2" s="16" t="s">
        <v>252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40758118</v>
      </c>
      <c r="F3" s="17">
        <v>50158338</v>
      </c>
      <c r="G3" s="17">
        <v>48134318</v>
      </c>
      <c r="H3" s="30">
        <f>G3/F3</f>
        <v>0.95964738704061525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30"/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1853187</v>
      </c>
      <c r="G5" s="17">
        <v>1850144</v>
      </c>
      <c r="H5" s="30">
        <f t="shared" ref="H5:H67" si="0">G5/F5</f>
        <v>0.99835796387520526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1709780</v>
      </c>
      <c r="G6" s="17">
        <v>1547471</v>
      </c>
      <c r="H6" s="30">
        <f t="shared" si="0"/>
        <v>0.90507024295523397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30"/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30"/>
    </row>
    <row r="9" spans="2:8" x14ac:dyDescent="0.25">
      <c r="B9" s="3" t="s">
        <v>22</v>
      </c>
      <c r="C9" s="4" t="s">
        <v>23</v>
      </c>
      <c r="D9" s="18" t="s">
        <v>24</v>
      </c>
      <c r="E9" s="17">
        <v>672000</v>
      </c>
      <c r="F9" s="17">
        <v>672000</v>
      </c>
      <c r="G9" s="17">
        <v>0</v>
      </c>
      <c r="H9" s="30">
        <f t="shared" si="0"/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100000</v>
      </c>
      <c r="F10" s="17">
        <v>100000</v>
      </c>
      <c r="G10" s="17">
        <v>0</v>
      </c>
      <c r="H10" s="30">
        <f t="shared" si="0"/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500000</v>
      </c>
      <c r="F11" s="17">
        <v>571350</v>
      </c>
      <c r="G11" s="17">
        <v>265180</v>
      </c>
      <c r="H11" s="30">
        <f t="shared" si="0"/>
        <v>0.46412881771243547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v>0</v>
      </c>
      <c r="H12" s="30"/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30"/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30"/>
    </row>
    <row r="15" spans="2:8" x14ac:dyDescent="0.25">
      <c r="B15" s="3" t="s">
        <v>40</v>
      </c>
      <c r="C15" s="4" t="s">
        <v>41</v>
      </c>
      <c r="D15" s="18" t="s">
        <v>42</v>
      </c>
      <c r="E15" s="17">
        <v>650000</v>
      </c>
      <c r="F15" s="17">
        <v>930000</v>
      </c>
      <c r="G15" s="17">
        <v>403152</v>
      </c>
      <c r="H15" s="30">
        <f t="shared" si="0"/>
        <v>0.43349677419354837</v>
      </c>
    </row>
    <row r="16" spans="2:8" ht="31.5" x14ac:dyDescent="0.25">
      <c r="B16" s="19" t="s">
        <v>43</v>
      </c>
      <c r="C16" s="20" t="s">
        <v>44</v>
      </c>
      <c r="D16" s="21" t="s">
        <v>45</v>
      </c>
      <c r="E16" s="31">
        <f>SUM(E3:E15)</f>
        <v>42680118</v>
      </c>
      <c r="F16" s="31">
        <f t="shared" ref="F16:G16" si="1">SUM(F3:F15)</f>
        <v>55994655</v>
      </c>
      <c r="G16" s="31">
        <f t="shared" si="1"/>
        <v>52200265</v>
      </c>
      <c r="H16" s="32">
        <f t="shared" si="0"/>
        <v>0.93223656793670751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7514000</v>
      </c>
      <c r="F17" s="17">
        <v>9304000</v>
      </c>
      <c r="G17" s="17">
        <v>8412561</v>
      </c>
      <c r="H17" s="30">
        <f t="shared" si="0"/>
        <v>0.90418755374032678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4015000</v>
      </c>
      <c r="F18" s="17">
        <v>4320000</v>
      </c>
      <c r="G18" s="17">
        <v>3837904</v>
      </c>
      <c r="H18" s="30">
        <f t="shared" si="0"/>
        <v>0.8884037037037037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49000</v>
      </c>
      <c r="G19" s="17">
        <v>49000</v>
      </c>
      <c r="H19" s="30">
        <f t="shared" si="0"/>
        <v>1</v>
      </c>
    </row>
    <row r="20" spans="2:8" x14ac:dyDescent="0.25">
      <c r="B20" s="19" t="s">
        <v>55</v>
      </c>
      <c r="C20" s="20" t="s">
        <v>56</v>
      </c>
      <c r="D20" s="21" t="s">
        <v>57</v>
      </c>
      <c r="E20" s="31">
        <f>SUM(E17:E19)</f>
        <v>11529000</v>
      </c>
      <c r="F20" s="31">
        <f t="shared" ref="F20:G20" si="2">SUM(F17:F19)</f>
        <v>13673000</v>
      </c>
      <c r="G20" s="31">
        <f t="shared" si="2"/>
        <v>12299465</v>
      </c>
      <c r="H20" s="32">
        <f t="shared" si="0"/>
        <v>0.89954399180867406</v>
      </c>
    </row>
    <row r="21" spans="2:8" x14ac:dyDescent="0.25">
      <c r="B21" s="22" t="s">
        <v>58</v>
      </c>
      <c r="C21" s="23" t="s">
        <v>59</v>
      </c>
      <c r="D21" s="24" t="s">
        <v>60</v>
      </c>
      <c r="E21" s="25">
        <f>E16+E20</f>
        <v>54209118</v>
      </c>
      <c r="F21" s="25">
        <f t="shared" ref="F21:G21" si="3">F16+F20</f>
        <v>69667655</v>
      </c>
      <c r="G21" s="25">
        <f t="shared" si="3"/>
        <v>64499730</v>
      </c>
      <c r="H21" s="33">
        <f t="shared" si="0"/>
        <v>0.92582031073099846</v>
      </c>
    </row>
    <row r="22" spans="2:8" s="11" customFormat="1" ht="30.75" customHeight="1" x14ac:dyDescent="0.25">
      <c r="B22" s="22" t="s">
        <v>61</v>
      </c>
      <c r="C22" s="23" t="s">
        <v>62</v>
      </c>
      <c r="D22" s="24" t="s">
        <v>63</v>
      </c>
      <c r="E22" s="26">
        <v>9077071</v>
      </c>
      <c r="F22" s="26">
        <v>13106659</v>
      </c>
      <c r="G22" s="26">
        <v>10296694</v>
      </c>
      <c r="H22" s="33">
        <f t="shared" si="0"/>
        <v>0.78560783491811303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35000</v>
      </c>
      <c r="F23" s="17">
        <v>73609</v>
      </c>
      <c r="G23" s="17">
        <v>73609</v>
      </c>
      <c r="H23" s="30">
        <f t="shared" si="0"/>
        <v>1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8230000</v>
      </c>
      <c r="F24" s="17">
        <v>11315802</v>
      </c>
      <c r="G24" s="17">
        <v>11315802</v>
      </c>
      <c r="H24" s="30">
        <f t="shared" si="0"/>
        <v>1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30"/>
    </row>
    <row r="26" spans="2:8" x14ac:dyDescent="0.25">
      <c r="B26" s="19" t="s">
        <v>73</v>
      </c>
      <c r="C26" s="20" t="s">
        <v>74</v>
      </c>
      <c r="D26" s="21" t="s">
        <v>75</v>
      </c>
      <c r="E26" s="31">
        <f>SUM(E23:E25)</f>
        <v>8265000</v>
      </c>
      <c r="F26" s="31">
        <f t="shared" ref="F26:G26" si="4">SUM(F23:F25)</f>
        <v>11389411</v>
      </c>
      <c r="G26" s="31">
        <f t="shared" si="4"/>
        <v>11389411</v>
      </c>
      <c r="H26" s="32">
        <f t="shared" si="0"/>
        <v>1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275000</v>
      </c>
      <c r="F27" s="17">
        <v>509105</v>
      </c>
      <c r="G27" s="17">
        <v>509105</v>
      </c>
      <c r="H27" s="30">
        <f t="shared" si="0"/>
        <v>1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782000</v>
      </c>
      <c r="F28" s="17">
        <v>840859</v>
      </c>
      <c r="G28" s="17">
        <v>625178</v>
      </c>
      <c r="H28" s="30">
        <f t="shared" si="0"/>
        <v>0.74349920735818964</v>
      </c>
    </row>
    <row r="29" spans="2:8" x14ac:dyDescent="0.25">
      <c r="B29" s="19" t="s">
        <v>82</v>
      </c>
      <c r="C29" s="20" t="s">
        <v>83</v>
      </c>
      <c r="D29" s="21" t="s">
        <v>84</v>
      </c>
      <c r="E29" s="31">
        <f>SUM(E27:E28)</f>
        <v>1057000</v>
      </c>
      <c r="F29" s="31">
        <f t="shared" ref="F29:G29" si="5">SUM(F27:F28)</f>
        <v>1349964</v>
      </c>
      <c r="G29" s="31">
        <f t="shared" si="5"/>
        <v>1134283</v>
      </c>
      <c r="H29" s="32">
        <f t="shared" si="0"/>
        <v>0.84023203581725148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6430000</v>
      </c>
      <c r="F30" s="17">
        <v>6430000</v>
      </c>
      <c r="G30" s="17">
        <v>4554806</v>
      </c>
      <c r="H30" s="30">
        <f t="shared" si="0"/>
        <v>0.70836796267496116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6332935</v>
      </c>
      <c r="F31" s="17">
        <v>7821431</v>
      </c>
      <c r="G31" s="17">
        <v>7511431</v>
      </c>
      <c r="H31" s="30">
        <f t="shared" si="0"/>
        <v>0.96036530911031492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880000</v>
      </c>
      <c r="F32" s="17">
        <v>880000</v>
      </c>
      <c r="G32" s="17">
        <v>859103</v>
      </c>
      <c r="H32" s="30">
        <f t="shared" si="0"/>
        <v>0.97625340909090907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2310000</v>
      </c>
      <c r="F33" s="17">
        <v>2310000</v>
      </c>
      <c r="G33" s="17">
        <v>882650</v>
      </c>
      <c r="H33" s="30">
        <f t="shared" si="0"/>
        <v>0.38209956709956711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30"/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200000</v>
      </c>
      <c r="F35" s="17">
        <v>200000</v>
      </c>
      <c r="G35" s="17">
        <v>134600</v>
      </c>
      <c r="H35" s="30">
        <f t="shared" si="0"/>
        <v>0.67300000000000004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9440000</v>
      </c>
      <c r="F36" s="17">
        <v>9664159</v>
      </c>
      <c r="G36" s="17">
        <v>8507183</v>
      </c>
      <c r="H36" s="30">
        <f t="shared" si="0"/>
        <v>0.88028177102632521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31">
        <f>SUM(E30:E36)</f>
        <v>25592935</v>
      </c>
      <c r="F37" s="31">
        <f t="shared" ref="F37:G37" si="6">SUM(F30:F36)</f>
        <v>27305590</v>
      </c>
      <c r="G37" s="31">
        <f t="shared" si="6"/>
        <v>22449773</v>
      </c>
      <c r="H37" s="32">
        <f t="shared" si="0"/>
        <v>0.82216765871017616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30"/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30"/>
    </row>
    <row r="40" spans="2:8" ht="31.5" x14ac:dyDescent="0.25">
      <c r="B40" s="19" t="s">
        <v>115</v>
      </c>
      <c r="C40" s="20" t="s">
        <v>116</v>
      </c>
      <c r="D40" s="21" t="s">
        <v>117</v>
      </c>
      <c r="E40" s="31">
        <f>E38+E39</f>
        <v>0</v>
      </c>
      <c r="F40" s="31">
        <f t="shared" ref="F40:G40" si="7">F38+F39</f>
        <v>0</v>
      </c>
      <c r="G40" s="31">
        <f t="shared" si="7"/>
        <v>0</v>
      </c>
      <c r="H40" s="32"/>
    </row>
    <row r="41" spans="2:8" ht="30" x14ac:dyDescent="0.25">
      <c r="B41" s="3" t="s">
        <v>118</v>
      </c>
      <c r="C41" s="34" t="s">
        <v>119</v>
      </c>
      <c r="D41" s="18" t="s">
        <v>120</v>
      </c>
      <c r="E41" s="17">
        <v>8924033</v>
      </c>
      <c r="F41" s="17">
        <v>9551986</v>
      </c>
      <c r="G41" s="17">
        <v>6873574</v>
      </c>
      <c r="H41" s="30">
        <f t="shared" si="0"/>
        <v>0.7195963226914277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30"/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6893</v>
      </c>
      <c r="G43" s="17">
        <v>6893</v>
      </c>
      <c r="H43" s="30">
        <f t="shared" si="0"/>
        <v>1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30"/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91948</v>
      </c>
      <c r="F45" s="17">
        <v>91948</v>
      </c>
      <c r="G45" s="17">
        <v>96</v>
      </c>
      <c r="H45" s="30">
        <f t="shared" si="0"/>
        <v>1.0440683864793145E-3</v>
      </c>
    </row>
    <row r="46" spans="2:8" ht="30" x14ac:dyDescent="0.25">
      <c r="B46" s="19" t="s">
        <v>133</v>
      </c>
      <c r="C46" s="35" t="s">
        <v>134</v>
      </c>
      <c r="D46" s="21" t="s">
        <v>135</v>
      </c>
      <c r="E46" s="31">
        <f>SUM(E41:E45)</f>
        <v>9015981</v>
      </c>
      <c r="F46" s="31">
        <f t="shared" ref="F46:G46" si="8">SUM(F41:F45)</f>
        <v>9650827</v>
      </c>
      <c r="G46" s="31">
        <f t="shared" si="8"/>
        <v>6880563</v>
      </c>
      <c r="H46" s="32">
        <f t="shared" si="0"/>
        <v>0.7129506103466573</v>
      </c>
    </row>
    <row r="47" spans="2:8" x14ac:dyDescent="0.25">
      <c r="B47" s="22" t="s">
        <v>136</v>
      </c>
      <c r="C47" s="23" t="s">
        <v>137</v>
      </c>
      <c r="D47" s="24" t="s">
        <v>138</v>
      </c>
      <c r="E47" s="25">
        <f>E26+E29+E37+E40+E46</f>
        <v>43930916</v>
      </c>
      <c r="F47" s="25">
        <f t="shared" ref="F47:G47" si="9">F26+F29+F37+F40+F46</f>
        <v>49695792</v>
      </c>
      <c r="G47" s="25">
        <f t="shared" si="9"/>
        <v>41854030</v>
      </c>
      <c r="H47" s="33">
        <f t="shared" si="0"/>
        <v>0.84220470819742643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30"/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30"/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30"/>
    </row>
    <row r="51" spans="2:8" ht="30" x14ac:dyDescent="0.25">
      <c r="B51" s="3" t="s">
        <v>148</v>
      </c>
      <c r="C51" s="36" t="s">
        <v>149</v>
      </c>
      <c r="D51" s="18" t="s">
        <v>150</v>
      </c>
      <c r="E51" s="17">
        <v>0</v>
      </c>
      <c r="F51" s="17">
        <v>0</v>
      </c>
      <c r="G51" s="17">
        <v>0</v>
      </c>
      <c r="H51" s="30"/>
    </row>
    <row r="52" spans="2:8" ht="30" x14ac:dyDescent="0.25">
      <c r="B52" s="3" t="s">
        <v>151</v>
      </c>
      <c r="C52" s="36" t="s">
        <v>152</v>
      </c>
      <c r="D52" s="18" t="s">
        <v>153</v>
      </c>
      <c r="E52" s="17">
        <v>0</v>
      </c>
      <c r="F52" s="17">
        <v>0</v>
      </c>
      <c r="G52" s="17">
        <v>0</v>
      </c>
      <c r="H52" s="30"/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30"/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30"/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11900000</v>
      </c>
      <c r="F55" s="17">
        <v>10280000</v>
      </c>
      <c r="G55" s="17">
        <v>4957477</v>
      </c>
      <c r="H55" s="30">
        <f t="shared" si="0"/>
        <v>0.48224484435797665</v>
      </c>
    </row>
    <row r="56" spans="2:8" x14ac:dyDescent="0.25">
      <c r="B56" s="22" t="s">
        <v>163</v>
      </c>
      <c r="C56" s="27" t="s">
        <v>164</v>
      </c>
      <c r="D56" s="24" t="s">
        <v>165</v>
      </c>
      <c r="E56" s="25">
        <f>SUM(E48:E55)</f>
        <v>11900000</v>
      </c>
      <c r="F56" s="25">
        <f t="shared" ref="F56:G56" si="10">SUM(F48:F55)</f>
        <v>10280000</v>
      </c>
      <c r="G56" s="25">
        <f t="shared" si="10"/>
        <v>4957477</v>
      </c>
      <c r="H56" s="33">
        <f t="shared" si="0"/>
        <v>0.48224484435797665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30"/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858748</v>
      </c>
      <c r="G58" s="17">
        <v>850574</v>
      </c>
      <c r="H58" s="30">
        <f t="shared" si="0"/>
        <v>0.99048149165995147</v>
      </c>
    </row>
    <row r="59" spans="2:8" ht="30" x14ac:dyDescent="0.25">
      <c r="B59" s="3">
        <v>57</v>
      </c>
      <c r="C59" s="3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30"/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92783</v>
      </c>
      <c r="G60" s="17">
        <v>92783</v>
      </c>
      <c r="H60" s="30">
        <f t="shared" si="0"/>
        <v>1</v>
      </c>
    </row>
    <row r="61" spans="2:8" x14ac:dyDescent="0.25">
      <c r="B61" s="19">
        <v>59</v>
      </c>
      <c r="C61" s="28" t="s">
        <v>175</v>
      </c>
      <c r="D61" s="21" t="s">
        <v>176</v>
      </c>
      <c r="E61" s="31">
        <f>SUM(E58:E60)</f>
        <v>0</v>
      </c>
      <c r="F61" s="31">
        <f t="shared" ref="F61:G61" si="11">SUM(F58:F60)</f>
        <v>951531</v>
      </c>
      <c r="G61" s="31">
        <f t="shared" si="11"/>
        <v>943357</v>
      </c>
      <c r="H61" s="32">
        <f t="shared" si="0"/>
        <v>0.9914096335274416</v>
      </c>
    </row>
    <row r="62" spans="2:8" ht="31.5" hidden="1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30" t="e">
        <f t="shared" si="0"/>
        <v>#DIV/0!</v>
      </c>
    </row>
    <row r="63" spans="2:8" ht="31.5" hidden="1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30" t="e">
        <f t="shared" si="0"/>
        <v>#DIV/0!</v>
      </c>
    </row>
    <row r="64" spans="2:8" ht="31.5" hidden="1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30" t="e">
        <f t="shared" si="0"/>
        <v>#DIV/0!</v>
      </c>
    </row>
    <row r="65" spans="2:8" ht="30" x14ac:dyDescent="0.25">
      <c r="B65" s="3">
        <v>63</v>
      </c>
      <c r="C65" s="37" t="s">
        <v>183</v>
      </c>
      <c r="D65" s="18" t="s">
        <v>184</v>
      </c>
      <c r="E65" s="17">
        <v>7316360</v>
      </c>
      <c r="F65" s="17">
        <v>9095467</v>
      </c>
      <c r="G65" s="17">
        <v>7659466</v>
      </c>
      <c r="H65" s="30">
        <f t="shared" si="0"/>
        <v>0.84211904677351912</v>
      </c>
    </row>
    <row r="66" spans="2:8" ht="30" hidden="1" x14ac:dyDescent="0.25">
      <c r="B66" s="3">
        <v>64</v>
      </c>
      <c r="C66" s="3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30" t="e">
        <f t="shared" si="0"/>
        <v>#DIV/0!</v>
      </c>
    </row>
    <row r="67" spans="2:8" ht="30" hidden="1" x14ac:dyDescent="0.25">
      <c r="B67" s="3">
        <v>65</v>
      </c>
      <c r="C67" s="3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30" t="e">
        <f t="shared" si="0"/>
        <v>#DIV/0!</v>
      </c>
    </row>
    <row r="68" spans="2:8" hidden="1" x14ac:dyDescent="0.25">
      <c r="B68" s="3">
        <v>66</v>
      </c>
      <c r="C68" s="3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30" t="e">
        <f t="shared" ref="H68:H97" si="12">G68/F68</f>
        <v>#DIV/0!</v>
      </c>
    </row>
    <row r="69" spans="2:8" hidden="1" x14ac:dyDescent="0.25">
      <c r="B69" s="3">
        <v>67</v>
      </c>
      <c r="C69" s="38" t="s">
        <v>191</v>
      </c>
      <c r="D69" s="18" t="s">
        <v>192</v>
      </c>
      <c r="E69" s="17">
        <v>0</v>
      </c>
      <c r="F69" s="17">
        <v>0</v>
      </c>
      <c r="G69" s="17">
        <v>0</v>
      </c>
      <c r="H69" s="30" t="e">
        <f t="shared" si="12"/>
        <v>#DIV/0!</v>
      </c>
    </row>
    <row r="70" spans="2:8" hidden="1" x14ac:dyDescent="0.25">
      <c r="B70" s="3">
        <v>68</v>
      </c>
      <c r="C70" s="3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30" t="e">
        <f t="shared" si="12"/>
        <v>#DIV/0!</v>
      </c>
    </row>
    <row r="71" spans="2:8" ht="30" x14ac:dyDescent="0.25">
      <c r="B71" s="3">
        <v>69</v>
      </c>
      <c r="C71" s="37" t="s">
        <v>195</v>
      </c>
      <c r="D71" s="18" t="s">
        <v>196</v>
      </c>
      <c r="E71" s="17">
        <v>0</v>
      </c>
      <c r="F71" s="17">
        <v>2792580</v>
      </c>
      <c r="G71" s="17">
        <v>2792580</v>
      </c>
      <c r="H71" s="30">
        <f t="shared" si="12"/>
        <v>1</v>
      </c>
    </row>
    <row r="72" spans="2:8" x14ac:dyDescent="0.25">
      <c r="B72" s="3">
        <v>70</v>
      </c>
      <c r="C72" s="29" t="s">
        <v>197</v>
      </c>
      <c r="D72" s="18" t="s">
        <v>198</v>
      </c>
      <c r="E72" s="17">
        <v>200000</v>
      </c>
      <c r="F72" s="17">
        <v>200000</v>
      </c>
      <c r="G72" s="17">
        <v>0</v>
      </c>
      <c r="H72" s="30">
        <f t="shared" si="12"/>
        <v>0</v>
      </c>
    </row>
    <row r="73" spans="2:8" x14ac:dyDescent="0.25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7516360</v>
      </c>
      <c r="F73" s="25">
        <f t="shared" ref="F73:G73" si="13">F57+F61+F62+F63+F64+F65+F66+F67+F68+F69+F70+F71+F72</f>
        <v>13039578</v>
      </c>
      <c r="G73" s="25">
        <f t="shared" si="13"/>
        <v>11395403</v>
      </c>
      <c r="H73" s="33">
        <f t="shared" si="12"/>
        <v>0.87390887956650132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1575000</v>
      </c>
      <c r="F74" s="17">
        <v>1575000</v>
      </c>
      <c r="G74" s="17">
        <v>0</v>
      </c>
      <c r="H74" s="30">
        <f t="shared" si="12"/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350000</v>
      </c>
      <c r="G75" s="17">
        <v>350000</v>
      </c>
      <c r="H75" s="30">
        <f t="shared" si="12"/>
        <v>1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200000</v>
      </c>
      <c r="F76" s="17">
        <v>309528</v>
      </c>
      <c r="G76" s="17">
        <v>228820</v>
      </c>
      <c r="H76" s="30">
        <f t="shared" si="12"/>
        <v>0.73925460701455115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300000</v>
      </c>
      <c r="F77" s="17">
        <v>1482351</v>
      </c>
      <c r="G77" s="17">
        <v>1482351</v>
      </c>
      <c r="H77" s="30">
        <f t="shared" si="12"/>
        <v>1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30"/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30"/>
    </row>
    <row r="80" spans="2:8" x14ac:dyDescent="0.25">
      <c r="B80" s="3">
        <v>78</v>
      </c>
      <c r="C80" s="5" t="s">
        <v>213</v>
      </c>
      <c r="D80" s="18" t="s">
        <v>214</v>
      </c>
      <c r="E80" s="17">
        <v>560000</v>
      </c>
      <c r="F80" s="17">
        <v>690077</v>
      </c>
      <c r="G80" s="17">
        <v>531242</v>
      </c>
      <c r="H80" s="30">
        <f t="shared" si="12"/>
        <v>0.7698300334600342</v>
      </c>
    </row>
    <row r="81" spans="2:8" s="11" customFormat="1" x14ac:dyDescent="0.25">
      <c r="B81" s="22">
        <v>79</v>
      </c>
      <c r="C81" s="14" t="s">
        <v>215</v>
      </c>
      <c r="D81" s="24" t="s">
        <v>216</v>
      </c>
      <c r="E81" s="25">
        <f>SUM(E74:E80)</f>
        <v>2635000</v>
      </c>
      <c r="F81" s="25">
        <f t="shared" ref="F81:G81" si="14">SUM(F74:F80)</f>
        <v>4406956</v>
      </c>
      <c r="G81" s="25">
        <f t="shared" si="14"/>
        <v>2592413</v>
      </c>
      <c r="H81" s="33">
        <f t="shared" si="12"/>
        <v>0.5882547953734959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28448429</v>
      </c>
      <c r="F82" s="17">
        <v>32256318</v>
      </c>
      <c r="G82" s="17">
        <v>32256318</v>
      </c>
      <c r="H82" s="30">
        <f t="shared" si="12"/>
        <v>1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30"/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1317902</v>
      </c>
      <c r="G84" s="17">
        <v>1317902</v>
      </c>
      <c r="H84" s="30">
        <f t="shared" si="12"/>
        <v>1</v>
      </c>
    </row>
    <row r="85" spans="2:8" ht="30" x14ac:dyDescent="0.25">
      <c r="B85" s="3">
        <v>83</v>
      </c>
      <c r="C85" s="37" t="s">
        <v>223</v>
      </c>
      <c r="D85" s="18" t="s">
        <v>224</v>
      </c>
      <c r="E85" s="17">
        <v>7681076</v>
      </c>
      <c r="F85" s="17">
        <v>9046706</v>
      </c>
      <c r="G85" s="17">
        <v>9046706</v>
      </c>
      <c r="H85" s="30">
        <f t="shared" si="12"/>
        <v>1</v>
      </c>
    </row>
    <row r="86" spans="2:8" s="11" customFormat="1" x14ac:dyDescent="0.25">
      <c r="B86" s="22">
        <v>84</v>
      </c>
      <c r="C86" s="27" t="s">
        <v>225</v>
      </c>
      <c r="D86" s="24" t="s">
        <v>226</v>
      </c>
      <c r="E86" s="25">
        <f>SUM(E82:E85)</f>
        <v>36129505</v>
      </c>
      <c r="F86" s="25">
        <f t="shared" ref="F86:G86" si="15">SUM(F82:F85)</f>
        <v>42620926</v>
      </c>
      <c r="G86" s="25">
        <f t="shared" si="15"/>
        <v>42620926</v>
      </c>
      <c r="H86" s="33">
        <f t="shared" si="12"/>
        <v>1</v>
      </c>
    </row>
    <row r="87" spans="2:8" ht="31.5" hidden="1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30" t="e">
        <f t="shared" si="12"/>
        <v>#DIV/0!</v>
      </c>
    </row>
    <row r="88" spans="2:8" ht="31.5" hidden="1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30" t="e">
        <f t="shared" si="12"/>
        <v>#DIV/0!</v>
      </c>
    </row>
    <row r="89" spans="2:8" ht="31.5" hidden="1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30" t="e">
        <f t="shared" si="12"/>
        <v>#DIV/0!</v>
      </c>
    </row>
    <row r="90" spans="2:8" ht="31.5" hidden="1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30" t="e">
        <f t="shared" si="12"/>
        <v>#DIV/0!</v>
      </c>
    </row>
    <row r="91" spans="2:8" ht="31.5" hidden="1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30" t="e">
        <f t="shared" si="12"/>
        <v>#DIV/0!</v>
      </c>
    </row>
    <row r="92" spans="2:8" ht="31.5" hidden="1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30" t="e">
        <f t="shared" si="12"/>
        <v>#DIV/0!</v>
      </c>
    </row>
    <row r="93" spans="2:8" hidden="1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30" t="e">
        <f t="shared" si="12"/>
        <v>#DIV/0!</v>
      </c>
    </row>
    <row r="94" spans="2:8" hidden="1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30" t="e">
        <f t="shared" si="12"/>
        <v>#DIV/0!</v>
      </c>
    </row>
    <row r="95" spans="2:8" ht="30" x14ac:dyDescent="0.25">
      <c r="B95" s="3">
        <v>93</v>
      </c>
      <c r="C95" s="37" t="s">
        <v>243</v>
      </c>
      <c r="D95" s="18" t="s">
        <v>244</v>
      </c>
      <c r="E95" s="17">
        <v>0</v>
      </c>
      <c r="F95" s="17">
        <v>30000</v>
      </c>
      <c r="G95" s="17">
        <v>0</v>
      </c>
      <c r="H95" s="30">
        <f t="shared" si="12"/>
        <v>0</v>
      </c>
    </row>
    <row r="96" spans="2:8" x14ac:dyDescent="0.25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 t="shared" ref="F96:G96" si="16">SUM(F87:F95)</f>
        <v>30000</v>
      </c>
      <c r="G96" s="25">
        <f t="shared" si="16"/>
        <v>0</v>
      </c>
      <c r="H96" s="33">
        <f t="shared" si="12"/>
        <v>0</v>
      </c>
    </row>
    <row r="97" spans="2:8" s="11" customFormat="1" ht="27.75" customHeight="1" x14ac:dyDescent="0.25">
      <c r="B97" s="22">
        <v>95</v>
      </c>
      <c r="C97" s="14" t="s">
        <v>247</v>
      </c>
      <c r="D97" s="24" t="s">
        <v>248</v>
      </c>
      <c r="E97" s="25">
        <f>E21+E22+E47+E56+E73+E81+E86+E96</f>
        <v>165397970</v>
      </c>
      <c r="F97" s="25">
        <f t="shared" ref="F97:G97" si="17">F21+F22+F47+F56+F73+F81+F86+F96</f>
        <v>202847566</v>
      </c>
      <c r="G97" s="25">
        <f t="shared" si="17"/>
        <v>178216673</v>
      </c>
      <c r="H97" s="33">
        <f t="shared" si="12"/>
        <v>0.87857437244280268</v>
      </c>
    </row>
  </sheetData>
  <mergeCells count="1">
    <mergeCell ref="B1:H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8" fitToHeight="0" orientation="portrait" r:id="rId1"/>
  <headerFooter alignWithMargins="0">
    <oddHeader>&amp;C&amp;"Times New Roman,Normál"&amp;13 1. melléklet
a 7/2020. (VII.08.) önkormányzati rendelethez
Az önkormányzat és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2020-07-07T11:48:35Z</cp:lastPrinted>
  <dcterms:created xsi:type="dcterms:W3CDTF">2019-02-06T16:32:14Z</dcterms:created>
  <dcterms:modified xsi:type="dcterms:W3CDTF">2020-07-07T11:48:36Z</dcterms:modified>
</cp:coreProperties>
</file>