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kument\word\Anikó\A testület\képviselő testület\rendeletek\2017\"/>
    </mc:Choice>
  </mc:AlternateContent>
  <bookViews>
    <workbookView xWindow="8385" yWindow="-195" windowWidth="11340" windowHeight="6795" tabRatio="599"/>
  </bookViews>
  <sheets>
    <sheet name="Mérleg" sheetId="3" r:id="rId1"/>
    <sheet name="bevét" sheetId="16" r:id="rId2"/>
    <sheet name="Normatíva " sheetId="17" r:id="rId3"/>
    <sheet name="Bevételek" sheetId="1" r:id="rId4"/>
    <sheet name="Bér, dologi" sheetId="4" r:id="rId5"/>
    <sheet name="Segély" sheetId="5" r:id="rId6"/>
    <sheet name="Fejlesztés" sheetId="11" r:id="rId7"/>
    <sheet name="Támogatások" sheetId="6" r:id="rId8"/>
    <sheet name="Vagyonmérleg" sheetId="24" r:id="rId9"/>
    <sheet name="Közv.támog." sheetId="20" r:id="rId10"/>
    <sheet name="Önk. és intézmények " sheetId="23" r:id="rId11"/>
  </sheets>
  <calcPr calcId="162913"/>
</workbook>
</file>

<file path=xl/calcChain.xml><?xml version="1.0" encoding="utf-8"?>
<calcChain xmlns="http://schemas.openxmlformats.org/spreadsheetml/2006/main">
  <c r="F30" i="11" l="1"/>
  <c r="F31" i="11"/>
  <c r="F32" i="11"/>
  <c r="F35" i="11"/>
  <c r="F36" i="11"/>
  <c r="F11" i="11"/>
  <c r="F12" i="11"/>
  <c r="F14" i="11"/>
  <c r="F15" i="11"/>
  <c r="F16" i="11"/>
  <c r="F17" i="11"/>
  <c r="F18" i="11"/>
  <c r="F19" i="11"/>
  <c r="F21" i="11"/>
  <c r="F22" i="11"/>
  <c r="E10" i="11"/>
  <c r="F10" i="11" s="1"/>
  <c r="E13" i="11"/>
  <c r="F13" i="11" s="1"/>
  <c r="E29" i="11"/>
  <c r="F29" i="11" s="1"/>
  <c r="E34" i="11"/>
  <c r="F34" i="11" s="1"/>
  <c r="D10" i="11"/>
  <c r="D24" i="11" s="1"/>
  <c r="D13" i="11"/>
  <c r="D29" i="11"/>
  <c r="D37" i="11" s="1"/>
  <c r="D34" i="11"/>
  <c r="C10" i="11"/>
  <c r="C24" i="11" s="1"/>
  <c r="C13" i="11"/>
  <c r="C29" i="11"/>
  <c r="C37" i="11" s="1"/>
  <c r="C34" i="11"/>
  <c r="E56" i="23"/>
  <c r="E54" i="23"/>
  <c r="H29" i="23"/>
  <c r="H32" i="23" s="1"/>
  <c r="I29" i="23"/>
  <c r="I32" i="23" s="1"/>
  <c r="J32" i="23" s="1"/>
  <c r="G29" i="23"/>
  <c r="G32" i="23" s="1"/>
  <c r="C29" i="23"/>
  <c r="C32" i="23" s="1"/>
  <c r="D29" i="23"/>
  <c r="D32" i="23" s="1"/>
  <c r="E32" i="23" s="1"/>
  <c r="B29" i="23"/>
  <c r="B32" i="23" s="1"/>
  <c r="J31" i="23"/>
  <c r="J30" i="23"/>
  <c r="J17" i="23"/>
  <c r="E17" i="6"/>
  <c r="E22" i="6"/>
  <c r="D26" i="6"/>
  <c r="E18" i="6"/>
  <c r="E24" i="6"/>
  <c r="I22" i="4"/>
  <c r="M22" i="4"/>
  <c r="M26" i="4" s="1"/>
  <c r="N22" i="4"/>
  <c r="L22" i="4"/>
  <c r="J22" i="4"/>
  <c r="H22" i="4"/>
  <c r="H26" i="4" s="1"/>
  <c r="E22" i="4"/>
  <c r="F22" i="4"/>
  <c r="D22" i="4"/>
  <c r="D26" i="4" s="1"/>
  <c r="G21" i="4"/>
  <c r="K21" i="4"/>
  <c r="O19" i="4"/>
  <c r="O10" i="4"/>
  <c r="E29" i="6"/>
  <c r="E30" i="6"/>
  <c r="C26" i="6"/>
  <c r="B26" i="6"/>
  <c r="J9" i="1"/>
  <c r="J19" i="1" s="1"/>
  <c r="J10" i="1"/>
  <c r="J11" i="1"/>
  <c r="J12" i="1"/>
  <c r="J13" i="1"/>
  <c r="J14" i="1"/>
  <c r="J15" i="1"/>
  <c r="J16" i="1"/>
  <c r="J17" i="1"/>
  <c r="J18" i="1"/>
  <c r="B18" i="16"/>
  <c r="C50" i="16"/>
  <c r="E50" i="16" s="1"/>
  <c r="D50" i="16"/>
  <c r="B50" i="16"/>
  <c r="E48" i="16"/>
  <c r="E49" i="16"/>
  <c r="E26" i="16"/>
  <c r="E24" i="16"/>
  <c r="E29" i="16"/>
  <c r="E17" i="16"/>
  <c r="E16" i="16"/>
  <c r="B17" i="3"/>
  <c r="B23" i="3" s="1"/>
  <c r="B25" i="3" s="1"/>
  <c r="E32" i="6"/>
  <c r="E26" i="6"/>
  <c r="I57" i="23"/>
  <c r="I59" i="23" s="1"/>
  <c r="H57" i="23"/>
  <c r="H59" i="23" s="1"/>
  <c r="G57" i="23"/>
  <c r="G59" i="23"/>
  <c r="D57" i="23"/>
  <c r="D59" i="23"/>
  <c r="C57" i="23"/>
  <c r="C59" i="23"/>
  <c r="E59" i="23" s="1"/>
  <c r="B57" i="23"/>
  <c r="B59" i="23"/>
  <c r="J58" i="23"/>
  <c r="E58" i="23"/>
  <c r="E57" i="23"/>
  <c r="J56" i="23"/>
  <c r="J55" i="23"/>
  <c r="E55" i="23"/>
  <c r="J54" i="23"/>
  <c r="I44" i="23"/>
  <c r="I46" i="23"/>
  <c r="J46" i="23" s="1"/>
  <c r="H44" i="23"/>
  <c r="H46" i="23"/>
  <c r="G44" i="23"/>
  <c r="G46" i="23" s="1"/>
  <c r="D44" i="23"/>
  <c r="D46" i="23" s="1"/>
  <c r="C44" i="23"/>
  <c r="C46" i="23" s="1"/>
  <c r="B44" i="23"/>
  <c r="B46" i="23"/>
  <c r="J45" i="23"/>
  <c r="E45" i="23"/>
  <c r="J44" i="23"/>
  <c r="J43" i="23"/>
  <c r="J42" i="23"/>
  <c r="E42" i="23"/>
  <c r="J41" i="23"/>
  <c r="E41" i="23"/>
  <c r="E31" i="23"/>
  <c r="J28" i="23"/>
  <c r="E28" i="23"/>
  <c r="J27" i="23"/>
  <c r="J26" i="23"/>
  <c r="I13" i="23"/>
  <c r="I18" i="23"/>
  <c r="J18" i="23" s="1"/>
  <c r="H13" i="23"/>
  <c r="H18" i="23"/>
  <c r="G13" i="23"/>
  <c r="G18" i="23" s="1"/>
  <c r="D13" i="23"/>
  <c r="D18" i="23" s="1"/>
  <c r="E18" i="23" s="1"/>
  <c r="C13" i="23"/>
  <c r="C18" i="23" s="1"/>
  <c r="B13" i="23"/>
  <c r="B18" i="23"/>
  <c r="J14" i="23"/>
  <c r="E14" i="23"/>
  <c r="J12" i="23"/>
  <c r="J11" i="23"/>
  <c r="E11" i="23"/>
  <c r="J10" i="23"/>
  <c r="E10" i="23"/>
  <c r="J9" i="23"/>
  <c r="E9" i="23"/>
  <c r="J8" i="23"/>
  <c r="E8" i="23"/>
  <c r="J7" i="23"/>
  <c r="E7" i="23"/>
  <c r="C15" i="5"/>
  <c r="D15" i="5"/>
  <c r="E15" i="5" s="1"/>
  <c r="B15" i="5"/>
  <c r="O11" i="4"/>
  <c r="O21" i="4"/>
  <c r="E14" i="5"/>
  <c r="E13" i="5"/>
  <c r="E12" i="5"/>
  <c r="E11" i="5"/>
  <c r="E10" i="5"/>
  <c r="E9" i="5"/>
  <c r="E8" i="5"/>
  <c r="H19" i="1"/>
  <c r="E14" i="17"/>
  <c r="F14" i="17" s="1"/>
  <c r="D14" i="17"/>
  <c r="C14" i="17"/>
  <c r="F13" i="17"/>
  <c r="F12" i="17"/>
  <c r="F11" i="17"/>
  <c r="F10" i="17"/>
  <c r="F9" i="17"/>
  <c r="E36" i="16"/>
  <c r="E37" i="16"/>
  <c r="D39" i="16"/>
  <c r="C39" i="16"/>
  <c r="E21" i="16"/>
  <c r="E22" i="16"/>
  <c r="E23" i="16"/>
  <c r="E27" i="16"/>
  <c r="C30" i="16"/>
  <c r="D30" i="16"/>
  <c r="B30" i="16"/>
  <c r="E10" i="16"/>
  <c r="E11" i="16"/>
  <c r="E12" i="16"/>
  <c r="E13" i="16"/>
  <c r="E14" i="16"/>
  <c r="H17" i="3"/>
  <c r="H23" i="3"/>
  <c r="H25" i="3" s="1"/>
  <c r="E28" i="6"/>
  <c r="C22" i="4"/>
  <c r="C26" i="4"/>
  <c r="E41" i="16"/>
  <c r="E44" i="16"/>
  <c r="E45" i="16"/>
  <c r="E46" i="16"/>
  <c r="E47" i="16"/>
  <c r="D42" i="16"/>
  <c r="D18" i="16"/>
  <c r="D17" i="3"/>
  <c r="D23" i="3" s="1"/>
  <c r="D25" i="3" s="1"/>
  <c r="G19" i="1"/>
  <c r="F19" i="1"/>
  <c r="E19" i="1"/>
  <c r="B19" i="1"/>
  <c r="C42" i="16"/>
  <c r="E42" i="16"/>
  <c r="E33" i="16"/>
  <c r="B42" i="16"/>
  <c r="E39" i="16"/>
  <c r="E30" i="16"/>
  <c r="F17" i="3"/>
  <c r="F23" i="3"/>
  <c r="F25" i="3" s="1"/>
  <c r="C17" i="3"/>
  <c r="C23" i="3" s="1"/>
  <c r="C25" i="3" s="1"/>
  <c r="G17" i="3"/>
  <c r="G23" i="3" s="1"/>
  <c r="G25" i="3" s="1"/>
  <c r="G23" i="4"/>
  <c r="G24" i="4"/>
  <c r="G25" i="4"/>
  <c r="K23" i="4"/>
  <c r="K24" i="4"/>
  <c r="K25" i="4"/>
  <c r="O23" i="4"/>
  <c r="O24" i="4"/>
  <c r="O25" i="4"/>
  <c r="E26" i="4"/>
  <c r="G26" i="4" s="1"/>
  <c r="F26" i="4"/>
  <c r="G22" i="4"/>
  <c r="I26" i="4"/>
  <c r="K26" i="4" s="1"/>
  <c r="J26" i="4"/>
  <c r="K22" i="4"/>
  <c r="L26" i="4"/>
  <c r="N26" i="4"/>
  <c r="O26" i="4" s="1"/>
  <c r="O20" i="4"/>
  <c r="O18" i="4"/>
  <c r="O17" i="4"/>
  <c r="O16" i="4"/>
  <c r="O15" i="4"/>
  <c r="O14" i="4"/>
  <c r="K14" i="4"/>
  <c r="G14" i="4"/>
  <c r="O13" i="4"/>
  <c r="K13" i="4"/>
  <c r="G13" i="4"/>
  <c r="O12" i="4"/>
  <c r="K12" i="4"/>
  <c r="G12" i="4"/>
  <c r="K11" i="4"/>
  <c r="G11" i="4"/>
  <c r="O9" i="4"/>
  <c r="K9" i="4"/>
  <c r="G9" i="4"/>
  <c r="E21" i="6"/>
  <c r="E20" i="6"/>
  <c r="E19" i="6"/>
  <c r="E16" i="6"/>
  <c r="E15" i="6"/>
  <c r="E14" i="6"/>
  <c r="E13" i="6"/>
  <c r="E12" i="6"/>
  <c r="E11" i="6"/>
  <c r="E10" i="6"/>
  <c r="E9" i="6"/>
  <c r="E8" i="6"/>
  <c r="E7" i="6"/>
  <c r="I19" i="1"/>
  <c r="C19" i="1"/>
  <c r="D19" i="1"/>
  <c r="C18" i="16"/>
  <c r="E9" i="16"/>
  <c r="E8" i="16"/>
  <c r="E7" i="16"/>
  <c r="C11" i="20"/>
  <c r="C27" i="20"/>
  <c r="E18" i="16"/>
  <c r="O22" i="4"/>
  <c r="J13" i="23"/>
  <c r="E46" i="23" l="1"/>
  <c r="J59" i="23"/>
  <c r="E44" i="23"/>
  <c r="E13" i="23"/>
  <c r="E29" i="23"/>
  <c r="E24" i="11"/>
  <c r="F24" i="11" s="1"/>
  <c r="E37" i="11"/>
  <c r="F37" i="11" s="1"/>
  <c r="J29" i="23"/>
  <c r="J57" i="23"/>
</calcChain>
</file>

<file path=xl/sharedStrings.xml><?xml version="1.0" encoding="utf-8"?>
<sst xmlns="http://schemas.openxmlformats.org/spreadsheetml/2006/main" count="475" uniqueCount="322">
  <si>
    <t>Összesen</t>
  </si>
  <si>
    <t>Felhalmozási bevételek</t>
  </si>
  <si>
    <t>Intézményi működési bevételek</t>
  </si>
  <si>
    <t>Jogcím</t>
  </si>
  <si>
    <t>Szlovák Baráti kör</t>
  </si>
  <si>
    <t>Asszonykórus</t>
  </si>
  <si>
    <t>Diákönkormányzat</t>
  </si>
  <si>
    <t>Vöröskereszt</t>
  </si>
  <si>
    <t>Nyugdíjas klub</t>
  </si>
  <si>
    <t>Pincefalu Egyesület</t>
  </si>
  <si>
    <t>Piliscsévi Polgárőr Egylet</t>
  </si>
  <si>
    <t>Pilis-Gerecse Társulás</t>
  </si>
  <si>
    <t>Istergránum</t>
  </si>
  <si>
    <t>B e v é t e l e k</t>
  </si>
  <si>
    <t>Működési kiadások</t>
  </si>
  <si>
    <t>%</t>
  </si>
  <si>
    <t>Óvoda és Bölcsőde</t>
  </si>
  <si>
    <t>eFt</t>
  </si>
  <si>
    <t>Egyházi kórus</t>
  </si>
  <si>
    <t>jogcím</t>
  </si>
  <si>
    <t>Visszanem térítendő lakás építási tám:</t>
  </si>
  <si>
    <t>Helyi adónál biztosított kedvezmények</t>
  </si>
  <si>
    <t>Bérbeadásnál nyújtott kedvezmény</t>
  </si>
  <si>
    <t>Egyéb nyújtott kedvezmény</t>
  </si>
  <si>
    <t>Ft-ban</t>
  </si>
  <si>
    <t>típus</t>
  </si>
  <si>
    <t>összeg</t>
  </si>
  <si>
    <t>lejárat</t>
  </si>
  <si>
    <t>belföldi szállító</t>
  </si>
  <si>
    <t>Műv.Ház</t>
  </si>
  <si>
    <t>Piliscsév Község Önkormányzata</t>
  </si>
  <si>
    <t>Intézményi működési bevételek össz.</t>
  </si>
  <si>
    <t>Igazgatás</t>
  </si>
  <si>
    <t>Óvoda</t>
  </si>
  <si>
    <t>Közös Hiv.</t>
  </si>
  <si>
    <t>Intézményi működési bevételek (teljesítés adatai)</t>
  </si>
  <si>
    <t>Közös Önk.Hivatal</t>
  </si>
  <si>
    <t>Műv. Ház és Könyvtár</t>
  </si>
  <si>
    <t>Lövész Sportegyesület</t>
  </si>
  <si>
    <t>Bevételek</t>
  </si>
  <si>
    <t>Kiadások</t>
  </si>
  <si>
    <t>Eredeti</t>
  </si>
  <si>
    <t>Mód</t>
  </si>
  <si>
    <t>Telj.</t>
  </si>
  <si>
    <t>Tárgyévi bevételek</t>
  </si>
  <si>
    <t>Tárgyévi működési kiadások</t>
  </si>
  <si>
    <t>Mindösszesen</t>
  </si>
  <si>
    <t>Halmozódásmentes főösszeg</t>
  </si>
  <si>
    <t>Önkormányzatok működési támogatási (B11)</t>
  </si>
  <si>
    <t>Egyéb műk. c. tám. bev. államh.-on belülről (B16)</t>
  </si>
  <si>
    <t>Közhatalmi bevételek (B3)</t>
  </si>
  <si>
    <t>Működési bevételek (B4)</t>
  </si>
  <si>
    <t>Felhalmozási bevételek (B5)</t>
  </si>
  <si>
    <t>Központi, irányítószervi támogatás (B816)</t>
  </si>
  <si>
    <t>ÁHT-n belüli megelőlegezések</t>
  </si>
  <si>
    <t>Maradvány igénybevétele (B813) önkormányzat</t>
  </si>
  <si>
    <t>Maradvány igénybevétele (B813) óvoda</t>
  </si>
  <si>
    <t>Maradvány igénybevétele (B813) művelődési ház</t>
  </si>
  <si>
    <t>Maradvány igénybevétele (B813) közös hivatal</t>
  </si>
  <si>
    <t>Személyi juttatások (K1)</t>
  </si>
  <si>
    <t>Munkaadót terh. járulékok és szoc. h. adó (K2)</t>
  </si>
  <si>
    <t>Dologi kiadások (K3)</t>
  </si>
  <si>
    <t>Ellátottak pénzbeli juttatásai (K4)</t>
  </si>
  <si>
    <t>Egyéb műk. c. támog. államházt. belülre (K506)</t>
  </si>
  <si>
    <t>Egyéb műk. c. támog. államházt.kívülre (K511)</t>
  </si>
  <si>
    <t>Központi, irányító szervi kiadások folyósítása (K915)</t>
  </si>
  <si>
    <t>ÁHT-n belüli megelőlegezések visszafizetése</t>
  </si>
  <si>
    <t>Beruházások (K6)</t>
  </si>
  <si>
    <t>Tartalékok (K512)</t>
  </si>
  <si>
    <t>Kormányzati funkció (COFOG)</t>
  </si>
  <si>
    <t>Személyi juttatások</t>
  </si>
  <si>
    <t>Munkaadót terhelő járulékok</t>
  </si>
  <si>
    <t>Dologi kiadások</t>
  </si>
  <si>
    <t>száma</t>
  </si>
  <si>
    <t>megnevezése</t>
  </si>
  <si>
    <t>Eredeti előirányzat</t>
  </si>
  <si>
    <t>Módosított előirányzat</t>
  </si>
  <si>
    <t>Teljesítés</t>
  </si>
  <si>
    <t>011130</t>
  </si>
  <si>
    <t>Önkormányzatok és önk. hivatalok jogalkotási és általános igazgatási tevékenysége</t>
  </si>
  <si>
    <t>066020</t>
  </si>
  <si>
    <t>Város-, községgazdálkodási egyéb szolgáltatások</t>
  </si>
  <si>
    <t>074031</t>
  </si>
  <si>
    <t>Család és nővédelmi eü. gondozás</t>
  </si>
  <si>
    <t>013320</t>
  </si>
  <si>
    <t>Köztemető fenntartása</t>
  </si>
  <si>
    <t>013350</t>
  </si>
  <si>
    <t>Az önkormányzati vagyonnal való gazdálkodással kapcsolatos feladatok</t>
  </si>
  <si>
    <t>016080</t>
  </si>
  <si>
    <t>Kiemelt állami és önkormányzati rendezvények</t>
  </si>
  <si>
    <t>045160</t>
  </si>
  <si>
    <t>Közutak, hidak, alagutak üzemeltetése, fenntartása</t>
  </si>
  <si>
    <t>064010</t>
  </si>
  <si>
    <t>Közvilágítás</t>
  </si>
  <si>
    <t>Családsegítés</t>
  </si>
  <si>
    <t>Önkormányzat összesen</t>
  </si>
  <si>
    <t>Bér, járulék és dologi kiadások kormányzati funkció (COFOG) szerinti bontásban</t>
  </si>
  <si>
    <t>Közhatalmi bevételek</t>
  </si>
  <si>
    <t>Közhatalmi bevételek összesen</t>
  </si>
  <si>
    <t>Önkormányzatok működési támogatásai</t>
  </si>
  <si>
    <t>Állami támogatás</t>
  </si>
  <si>
    <t>Közfoglalkoztatásra kapott támogatás</t>
  </si>
  <si>
    <t>Műk. c. tám. bev. államházt.-on belülről (MEP)</t>
  </si>
  <si>
    <t>Egyéb műk. c. tám. bev. államházt.-on belülről</t>
  </si>
  <si>
    <t>Önkormány-zati vagyon</t>
  </si>
  <si>
    <t>lét-szám</t>
  </si>
  <si>
    <t>Piliscsév SE</t>
  </si>
  <si>
    <t>Ft</t>
  </si>
  <si>
    <t>Összevont mérleg</t>
  </si>
  <si>
    <t>Felújítások (K7)</t>
  </si>
  <si>
    <t>Műk.c.visszatérítendő támogatások</t>
  </si>
  <si>
    <t>Intézményfinanszírozás</t>
  </si>
  <si>
    <t>Tárgyi eszközök bérbeadásából származó bevétel</t>
  </si>
  <si>
    <t xml:space="preserve">Egyéb működési bevételek </t>
  </si>
  <si>
    <t>költségek visszatérítései</t>
  </si>
  <si>
    <t>Magánszemélyek kommunális adója</t>
  </si>
  <si>
    <t>Állandó jelleggel végzett iparűzési tevékenység után fizetett helyi adó</t>
  </si>
  <si>
    <t>Belföldi gépjárművek adójának  a helyi önkormányzatot megillető része</t>
  </si>
  <si>
    <t>Tartózkodás után fizetett idegenforgalmi adó</t>
  </si>
  <si>
    <t>Szabálysértési pénz- és helyszíni bírság és a közlekedési szabályszegések után kiszabott közigazgatási bírság helyi önkormányzatot megillető része</t>
  </si>
  <si>
    <t>Egyéb bírság</t>
  </si>
  <si>
    <t>Pályázat (Vis Maior)</t>
  </si>
  <si>
    <t>Felhalmozási c. átvett pénzeszközök összesen</t>
  </si>
  <si>
    <t>Óvodai étkezés</t>
  </si>
  <si>
    <t>Iskolai étkezés</t>
  </si>
  <si>
    <t>Intézm. műk. bevételek összesen</t>
  </si>
  <si>
    <t>Tisztítómű</t>
  </si>
  <si>
    <t>Köztemetés [Szoctv. 48.§]</t>
  </si>
  <si>
    <t>Ellátottak juttatásai</t>
  </si>
  <si>
    <t>Megnevezés</t>
  </si>
  <si>
    <t>Ingatlanok felújítása</t>
  </si>
  <si>
    <t>Piliscsév Község Önkormányzatának vagyonmérlege</t>
  </si>
  <si>
    <t>A/I/2 Szellemi termékek</t>
  </si>
  <si>
    <t>G/I  Nemzeti vagyon induláskori értéke</t>
  </si>
  <si>
    <t>A/I Immateriális javak (=A/I/1+A/I/2+A/I/3)</t>
  </si>
  <si>
    <t>G/II Nemzeti vagyon változásai</t>
  </si>
  <si>
    <t>G/IV Felhalmozott eredmény</t>
  </si>
  <si>
    <t>G/V Eszközök értékhelyesbítésének forrása</t>
  </si>
  <si>
    <t>G/VI Mérleg szerinti eredmény</t>
  </si>
  <si>
    <t>H/I/3 Költségvetési évben esedékes kötelezettségek dologi kiadásokra</t>
  </si>
  <si>
    <t>A/III/2 Tartós hitelviszonyt megtestesítő értékpapírok (&gt;=A/III/2a+A/III/2/b)</t>
  </si>
  <si>
    <t>H/I/4 Költségvetési évben esedékes kötelezettségek ellátottak pénzbeli juttatásaira</t>
  </si>
  <si>
    <t>A/III Befektetett pénzügyi eszközök (=A/III/1+A/III/2+A/III/3)</t>
  </si>
  <si>
    <t>A/IV/1 Koncesszióba, vagyonkezelésbe adott eszközök (=A/IV/1a+A/IV/1b+A/IV/1c)</t>
  </si>
  <si>
    <t>H/I Költségvetési évben esedékes kötelezettségek (=H/I/1+…+H/I/9)</t>
  </si>
  <si>
    <t>A/IV/1b - ebből: tárgyi eszközök</t>
  </si>
  <si>
    <t>A/IV Koncesszióba, vagyonkezelésbe adott eszközök (=A/IV/1+A/IV/2)</t>
  </si>
  <si>
    <t>H/II Költségvetési évet követően esedékes kötelezettségek (=H/II/1+…+H/II/9)</t>
  </si>
  <si>
    <t>A) NEMZETI VAGYONBA TARTOZÓ BEFEKTETETT ESZKÖZÖK (=A/I+A/II+A/III+A/IV)</t>
  </si>
  <si>
    <t>C/III/1 Kincstáron kívüli forintszámlák</t>
  </si>
  <si>
    <t>C/III Forintszámlák (=C/III/1+C/III/2)</t>
  </si>
  <si>
    <t>H/III/3 Más szervezetet megillető bevételek elszámolása</t>
  </si>
  <si>
    <t>C) PÉNZESZKÖZÖK (=C/I+…+C/IV)</t>
  </si>
  <si>
    <t>H/III Kötelezettség jellegű sajátos elszámolások (=H/III/1+…+H/III/10)</t>
  </si>
  <si>
    <t>D/I/3 Költségvetési évben esedékes követelések közhatalmi bevételre (=D/I/3a+…+D/I/3f)</t>
  </si>
  <si>
    <t>H) KÖTELEZETTSÉGEK (=H/I+H/II+H/III)</t>
  </si>
  <si>
    <t>FORRÁSOK ÖSSZESEN (=G+H+I+J)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</si>
  <si>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</si>
  <si>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</si>
  <si>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</si>
  <si>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</si>
  <si>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</si>
  <si>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D/I/4c - ebből: költségvetési évben esedékes követelések ellátási díjakra</t>
  </si>
  <si>
    <t>D/I/4e - ebből: költségvetési évben esedékes követelések általános forgalmi adó visszatérítésére</t>
  </si>
  <si>
    <t>D/I/4i - ebből: költségvetési évben esedékes követelések egyéb működési bevételekre</t>
  </si>
  <si>
    <t>D/I/7 Költségvetési évben esedékes követelések felhalmozási célú átvett pénzeszközre (&gt;=D/I/7a+D/I/7b+D/I/7c)</t>
  </si>
  <si>
    <t>D/I/7c - ebből: költségvetési évben esedékes követelések felhalmozási célú visszatérítendő támogatások, kölcsönök visszatérülésére államháztartáson kívülről</t>
  </si>
  <si>
    <t>D/I Költségvetési évben esedékes követelések (=D/I/1+…+D/I/8)</t>
  </si>
  <si>
    <t>D/III/1 Adott előlegek (=D/III/1a+…+D/III/1f)</t>
  </si>
  <si>
    <t>D/III Követelés jellegű sajátos elszámolások (=D/III/1+…+D/III/9)</t>
  </si>
  <si>
    <t>D) KÖVETELÉSEK  (=D/I+D/II+D/III)</t>
  </si>
  <si>
    <t>ESZKÖZÖK ÖSSZESEN (=A+B+C+D+E+F)</t>
  </si>
  <si>
    <t>041236</t>
  </si>
  <si>
    <t>Országos közfoglalkoztatási program</t>
  </si>
  <si>
    <t>Eredeti ei.</t>
  </si>
  <si>
    <t>Mód.ei.</t>
  </si>
  <si>
    <t>Önkormányzatok műk.támogatásai</t>
  </si>
  <si>
    <t>Munkaadót terh. befizetések</t>
  </si>
  <si>
    <t>Működési bevételek</t>
  </si>
  <si>
    <t>Segélyek, egyéb pénzbeli jutt.</t>
  </si>
  <si>
    <t>Támogatások, átadott pénzeszk.</t>
  </si>
  <si>
    <t>Intézmény finanszírozás</t>
  </si>
  <si>
    <t>Önkorm. pénzmaradványa</t>
  </si>
  <si>
    <t>Fejlesztések</t>
  </si>
  <si>
    <t>Céltartalék (elköt.pm.terhére)</t>
  </si>
  <si>
    <t>Általános tartalék</t>
  </si>
  <si>
    <t>ÁHT-n belüli megelőlegezések v.</t>
  </si>
  <si>
    <t>Piliscsévi Közös Önkormányzati Hivatal</t>
  </si>
  <si>
    <t>Pénzmaradvány</t>
  </si>
  <si>
    <t>Kálmánfi Béla Művelődési Ház és Könyvtár</t>
  </si>
  <si>
    <t>Műv ház pénzmaradványa</t>
  </si>
  <si>
    <t>Műk.c.átvett pénzeszköz</t>
  </si>
  <si>
    <t>Az önkormányzat által nyújtott közvetett támogatások</t>
  </si>
  <si>
    <t>Az önkormányzat adósság állománya</t>
  </si>
  <si>
    <t xml:space="preserve">Intézmény finanszírozás </t>
  </si>
  <si>
    <t>2016. évi beszámoló</t>
  </si>
  <si>
    <t>Bevételek, 2016.</t>
  </si>
  <si>
    <t xml:space="preserve">Szolgáltatások ellenértéke </t>
  </si>
  <si>
    <t xml:space="preserve">Közvetített szolgáltatások ellenértéke </t>
  </si>
  <si>
    <t xml:space="preserve">Tulajdonosi bevételek </t>
  </si>
  <si>
    <t xml:space="preserve">Ellátási díjak </t>
  </si>
  <si>
    <t xml:space="preserve">Kiszámlázott általános forgalmi adó </t>
  </si>
  <si>
    <t xml:space="preserve">Általános forgalmi adó visszatérítése </t>
  </si>
  <si>
    <t xml:space="preserve">Egyéb kapott (járó) kamatok és kamatjellegű bevételek </t>
  </si>
  <si>
    <t>1 és 2 forintos érmék forgalomból történő kivonása miatti kerekítési különbözet  (technikai)</t>
  </si>
  <si>
    <t>Talajterhelési díj  (technikai)</t>
  </si>
  <si>
    <t xml:space="preserve">Egyéb közhatalmi bevételek </t>
  </si>
  <si>
    <t>Késedelmi és önellenőrzési pótlék  (technikai)</t>
  </si>
  <si>
    <t>Felhalmozási c. átvett pénzeszközök, támogatások</t>
  </si>
  <si>
    <t>Pályázat (Művelődési Ház felújítás)</t>
  </si>
  <si>
    <t>Csatorna befizetés</t>
  </si>
  <si>
    <t>Ingatlan értékesítés</t>
  </si>
  <si>
    <t>Nemzetiségi nap megrendezéséhez kapott támogatás</t>
  </si>
  <si>
    <t>Pályázat (ASP )</t>
  </si>
  <si>
    <t>Közös Hivatal (népszavazás, Leányvártól átvett p.)</t>
  </si>
  <si>
    <t>Óvoda (elektronikus hulladék gyűjtés)</t>
  </si>
  <si>
    <t xml:space="preserve">Helyi önkormányzatok működésének általános támogatása </t>
  </si>
  <si>
    <t xml:space="preserve">Települési önkormányzatok egyes köznevelési feladatainak támogatása </t>
  </si>
  <si>
    <t xml:space="preserve">Települési önkormányzatok szociális, gyermekjóléti és gyermekétkeztetési feladatainak támogatása </t>
  </si>
  <si>
    <t xml:space="preserve">Települési önkormányzatok kulturális feladatainak támogatása </t>
  </si>
  <si>
    <t xml:space="preserve">Működési célú költségvetési támogatások és kiegészítő támogatások  </t>
  </si>
  <si>
    <t>2016.</t>
  </si>
  <si>
    <t>Ellátottak juttatásai, 2016.</t>
  </si>
  <si>
    <t>Helyi megállapítású  rendkívüli gyermekvédelmi támogatás Gyvt.21  (technikai)</t>
  </si>
  <si>
    <t>Helyi megállapítású ápolási díj (SZoc.tv.43§/B)  (technikai)</t>
  </si>
  <si>
    <t xml:space="preserve">Lakásfenntartási támogatás [Szoctv. 38. § (1) bek. a) és b) pontok] </t>
  </si>
  <si>
    <t>Települési támogatás [Szoctv. 45.§]  (technikai)</t>
  </si>
  <si>
    <t>Temetési segély [Szoctv. 46. §]  (technikai)</t>
  </si>
  <si>
    <t>Önkormányzat által saját hatáskörben (nem szociális és gyermekvédelmi előírások alapján) adott természetbeni ellátás  (technikai)</t>
  </si>
  <si>
    <t xml:space="preserve">Informatikai eszközök beszerzése, létesítése </t>
  </si>
  <si>
    <t xml:space="preserve">Egyéb tárgyi eszközök beszerzése, létesítése </t>
  </si>
  <si>
    <t xml:space="preserve">Beruházási célú előzetesen felszámított általános forgalmi adó </t>
  </si>
  <si>
    <t xml:space="preserve">Egyéb tárgyi eszközök felújítása </t>
  </si>
  <si>
    <t xml:space="preserve">Felújítási célú előzetesen felszámított általános forgalmi adó </t>
  </si>
  <si>
    <t>Felhalmozási kiadások, 2016.</t>
  </si>
  <si>
    <t>Támogatások, átadott pénzeszközök, 2016.</t>
  </si>
  <si>
    <t>Cselgáncs klub</t>
  </si>
  <si>
    <t>TDM tagdíj</t>
  </si>
  <si>
    <t>Egyéb támogatások (Kolibri,Pilis Kupa, stb)</t>
  </si>
  <si>
    <t>Civil szervezetek támogatása</t>
  </si>
  <si>
    <t>2016. december 31.</t>
  </si>
  <si>
    <t>2016. évi saját beszámoló</t>
  </si>
  <si>
    <t xml:space="preserve">           ebből: Idősek nappali ellátására</t>
  </si>
  <si>
    <t xml:space="preserve">                      Családsegítésre</t>
  </si>
  <si>
    <t>Dorogi Többcélú Kist. Társulásnak átadott p.</t>
  </si>
  <si>
    <t>Iskola eü.</t>
  </si>
  <si>
    <t>013370</t>
  </si>
  <si>
    <t>Informatikai fejlesztések, szolgáltatások</t>
  </si>
  <si>
    <t>096015</t>
  </si>
  <si>
    <t>Intézményi étkeztetés</t>
  </si>
  <si>
    <t>104037</t>
  </si>
  <si>
    <t xml:space="preserve"> Intézményen kívüli gyermekétkeztetés</t>
  </si>
  <si>
    <t>104042</t>
  </si>
  <si>
    <t xml:space="preserve">                  egyéb informatikai eszközbeszerzés</t>
  </si>
  <si>
    <t>Művelődési Ház (TV készülék,ill. egyéb tárgyi eszk.besz.)</t>
  </si>
  <si>
    <t>Óvoda (mosógép, szekrény, pelenkázó, ill. egyéb tárgyi eszk.besz .)</t>
  </si>
  <si>
    <t>Átvett pénzeszközök</t>
  </si>
  <si>
    <t>Műk.c. támog.ÁHT-n kívülre</t>
  </si>
  <si>
    <t>December havi megelőlegezett bér visszaf.</t>
  </si>
  <si>
    <t>Beruházások</t>
  </si>
  <si>
    <t>Felújítások</t>
  </si>
  <si>
    <t>ESZKÖZÖK</t>
  </si>
  <si>
    <t>FORRÁSOK</t>
  </si>
  <si>
    <t xml:space="preserve">A/II/1 Ingatlanok és a kapcsolódó vagyoni értékű jogok </t>
  </si>
  <si>
    <t>G/III/3 Pénzeszközön kívüli egyéb eszközök induláskori értéke és változásai</t>
  </si>
  <si>
    <t xml:space="preserve">A/II/2 Gépek, berendezések, felszerelések, járművek </t>
  </si>
  <si>
    <t>G/III Egyéb eszközök induláskori értéke és változásai (=G/III/1+G/III/2+/G/III/3)</t>
  </si>
  <si>
    <t>A/II Tárgyi eszközök (=A/II/1+...+A/II/5)</t>
  </si>
  <si>
    <t>G) SAJÁT TŐKE  (= G/I+…+G/VI)</t>
  </si>
  <si>
    <t>H/I/1 Költségvetési évben esedékes kötelezettségek személyi juttatásokra</t>
  </si>
  <si>
    <t>H/I/2 Költségvetési évben esedékes kötelezettségek munkaadókat terhelő járulékokra és szociális hozzájárulási adóra</t>
  </si>
  <si>
    <t>H/I/5 Költségvetési évben esedékes kötelezettségek egyéb működési célú kiadásokra (&gt;=H/I/5a+H/I/5b)</t>
  </si>
  <si>
    <t>H/I/6 Költségvetési évben esedékes kötelezettségek beruházásokra</t>
  </si>
  <si>
    <t>D/I/1 Költségvetési évben esedékes követelések működési célú támogatások bevételeire államháztartáson belülről (&gt;=D/I/1a)</t>
  </si>
  <si>
    <t>H/I/7 Költségvetési évben esedékes kötelezettségek felújításokra</t>
  </si>
  <si>
    <t>D/I/2 Költségvetési évben esedékes követelések felhalmozási célú támogatások bevételeire államháztartáson belülről (&gt;=D/I/2a)</t>
  </si>
  <si>
    <t>H/I/8 Költségvetési évben esedékes kötelezettségek egyéb felhalmozási célú kiadásokra (&gt;=H/I/8a+H/I/8b)</t>
  </si>
  <si>
    <t>H/I/9 Költségvetési évben esedékes kötelezettségek finanszírozási kiadásokra (&gt;=H/I/9a+…+H/I/9m)</t>
  </si>
  <si>
    <t>H/II/9 Költségvetési évet követően esedékes kötelezettségek finanszírozási kiadásokra (=&gt;H/II/9a+…+H/II/9j)</t>
  </si>
  <si>
    <t>H/II/9e - ebből: költségvetési évet követően esedékes kötelezettségek államháztartáson belüli megelőlegezések visszafizetésére</t>
  </si>
  <si>
    <t>H/III/1 Kapott előlegek</t>
  </si>
  <si>
    <t>D/I/4b - ebből: költségvetési évben esedékes követelések tulajdonosi bevételekre</t>
  </si>
  <si>
    <t>D/I/4d - ebből: költségvetési évben esedékes követelések kiszámlázott általános forgalmi adóra</t>
  </si>
  <si>
    <t>D/I/4f - ebből: költségvetési évben esedékes követelések kamatbevételekre és más nyereségjellegű bevételekre</t>
  </si>
  <si>
    <t>D/I/5 Költségvetési évben esedékes követelések felhalmozási bevételre (=D/I/5a+…+D/I/5e)</t>
  </si>
  <si>
    <t>D/I/5b - ebből: költségvetési évben esedékes követelések ingatlanok értékesítésére</t>
  </si>
  <si>
    <t>D/III/1e - ebből: foglalkoztatottaknak adott előlegek</t>
  </si>
  <si>
    <t>E/III/1 December havi illetmények, munkabérek elszámolása</t>
  </si>
  <si>
    <t>E/III/4 Azonosítás alatt álló tételek</t>
  </si>
  <si>
    <t>E/III Egyéb sajátos eszközoldali elszámolások (=E/III/1+…+E/III/4)</t>
  </si>
  <si>
    <t>E) EGYÉB SAJÁTOS ESZKÖZOLDALI  ELSZÁMOLÁSOK (=E/I+E/II+E/III)</t>
  </si>
  <si>
    <t xml:space="preserve">           ebből: ASP pályázat eszközbeszerzés</t>
  </si>
  <si>
    <t xml:space="preserve">           ebből: önk eszk. besz.</t>
  </si>
  <si>
    <t xml:space="preserve">                     közfoglalkoztatás keretében eszközbeszerzés</t>
  </si>
  <si>
    <t xml:space="preserve">                    kazán vásárlás (szolgálati lakás)</t>
  </si>
  <si>
    <t xml:space="preserve">                     klíma beszerelés (orvosi rendelő)</t>
  </si>
  <si>
    <t xml:space="preserve">                    karácsonyi díszvilágítás vásárlása</t>
  </si>
  <si>
    <t xml:space="preserve">           ebből: Műv.Ház felújítás pályázat</t>
  </si>
  <si>
    <t xml:space="preserve">           ebből: Tisztítómű gépeinek felújítása</t>
  </si>
  <si>
    <t>Beruházások mindösszesen</t>
  </si>
  <si>
    <t>Felújítások mindösszesen</t>
  </si>
  <si>
    <t xml:space="preserve">                     Fejlesztési tartalék</t>
  </si>
  <si>
    <t xml:space="preserve">                     Vis maior önerő/Vis Maior pályázat</t>
  </si>
  <si>
    <t>Trnka tánccsoport</t>
  </si>
  <si>
    <t>Esztergomi Kórház</t>
  </si>
  <si>
    <t xml:space="preserve">Piliscsévi Szlovák Önkormányzat </t>
  </si>
  <si>
    <t>Piliscsévi"Aranykapu" Óvoda-Bölcsőde</t>
  </si>
  <si>
    <t xml:space="preserve">1. melléklet a 3/2017.(IV.26.) önkormányzati rendelethez   </t>
  </si>
  <si>
    <t xml:space="preserve">2. melléklet a 3/2017.(IV.26.) önkormányzati rendelethez   </t>
  </si>
  <si>
    <t xml:space="preserve">3. melléklet a 3/2017.(IV.26.) önkormányzati rendelethez   </t>
  </si>
  <si>
    <t xml:space="preserve">4. melléklet a 3/2017.(IV.26.) önkormányzati rendelethez   </t>
  </si>
  <si>
    <t xml:space="preserve">5. melléklet a 3/2017.(IV.26.) önkormányzati rendelethez   </t>
  </si>
  <si>
    <t xml:space="preserve">6. melléklet a 3/2017.(IV.26.) önkormányzati rendelethez   </t>
  </si>
  <si>
    <t xml:space="preserve">7. melléklet a 3/2017.(IV.26.) önkormányzati rendelethez   </t>
  </si>
  <si>
    <t xml:space="preserve">8. melléklet a 3/2017.(IV.26.) önkormányzati rendelethez   </t>
  </si>
  <si>
    <t>9. melléklet  a 3/2017.(IV.26.) önkormányzati rendelethez</t>
  </si>
  <si>
    <t xml:space="preserve">10. melléklet a 3/2017.(IV.26.) önkormányzati rendelethez   </t>
  </si>
  <si>
    <t xml:space="preserve">11. melléklet a 3/2017.(IV.26.) önkormányzati rendelethez   </t>
  </si>
  <si>
    <t xml:space="preserve">12. melléklet a 3/2017.(IV.26.) önkormányzati rendelethez   </t>
  </si>
  <si>
    <t xml:space="preserve">13. melléklet a 3/2017.(IV.26.) önkormányzati rendelethez   </t>
  </si>
  <si>
    <t xml:space="preserve">14. melléklet a 3/2017.(IV.26.) önkormányzati rendelethez   </t>
  </si>
  <si>
    <t xml:space="preserve">15. melléklet a 3/2017.(IV.26.) önkormányzati rendelethez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</si>
</sst>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_ ;\-#,##0\ "/>
    <numFmt numFmtId="165" formatCode="_-* #,##0.00,_F_t_-;\-* #,##0.00,_F_t_-;_-* \-??\ _F_t_-;_-@_-"/>
    <numFmt numFmtId="166" formatCode="_-* #,##0\ _F_t_-;\-* #,##0\ _F_t_-;_-* &quot;-&quot;??\ _F_t_-;_-@_-"/>
    <numFmt numFmtId="167" formatCode="#,##0.00&quot;     &quot;;#,##0.00&quot;     &quot;;&quot;-&quot;#&quot;     &quot;;@&quot; &quot;"/>
  </numFmts>
  <fonts count="63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b/>
      <sz val="14"/>
      <name val="Bookman Old Style"/>
      <family val="1"/>
    </font>
    <font>
      <sz val="12"/>
      <name val="Bookman Old Style"/>
      <family val="1"/>
    </font>
    <font>
      <sz val="10"/>
      <name val="Bookman Old Style"/>
      <family val="1"/>
    </font>
    <font>
      <b/>
      <sz val="10"/>
      <name val="Bookman Old Style"/>
      <family val="1"/>
    </font>
    <font>
      <b/>
      <sz val="11"/>
      <name val="Bookman Old Style"/>
      <family val="1"/>
    </font>
    <font>
      <sz val="14"/>
      <name val="Bookman Old Style"/>
      <family val="1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Bookman Old Style"/>
      <family val="1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2"/>
      <name val="Arial CE"/>
      <charset val="238"/>
    </font>
    <font>
      <sz val="12"/>
      <name val="Bookman Old Style"/>
      <family val="1"/>
      <charset val="238"/>
    </font>
    <font>
      <b/>
      <sz val="14"/>
      <name val="Bookman Old Style"/>
      <family val="1"/>
      <charset val="238"/>
    </font>
    <font>
      <sz val="10"/>
      <name val="Arial"/>
      <family val="2"/>
      <charset val="238"/>
    </font>
    <font>
      <sz val="10"/>
      <color indexed="10"/>
      <name val="Arial CE"/>
      <charset val="238"/>
    </font>
    <font>
      <b/>
      <sz val="11"/>
      <name val="Bookman Old Style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Arial CE"/>
      <family val="2"/>
      <charset val="238"/>
    </font>
    <font>
      <b/>
      <sz val="9"/>
      <name val="Arial CE"/>
      <charset val="238"/>
    </font>
    <font>
      <sz val="10"/>
      <name val="MS Sans Serif"/>
      <family val="2"/>
      <charset val="238"/>
    </font>
    <font>
      <b/>
      <sz val="9"/>
      <name val="Times New Roman"/>
      <charset val="1"/>
    </font>
    <font>
      <sz val="10"/>
      <name val="Arial"/>
    </font>
    <font>
      <sz val="9"/>
      <name val="Times New Roman"/>
      <charset val="1"/>
    </font>
    <font>
      <sz val="9"/>
      <name val="Arial CE"/>
      <charset val="238"/>
    </font>
    <font>
      <sz val="9"/>
      <name val="Bookman Old Style"/>
      <family val="1"/>
    </font>
    <font>
      <b/>
      <sz val="9"/>
      <name val="Bookman Old Style"/>
      <family val="1"/>
    </font>
    <font>
      <b/>
      <sz val="11"/>
      <name val="Arial CE"/>
      <family val="2"/>
      <charset val="238"/>
    </font>
    <font>
      <sz val="9"/>
      <name val="Times New Roman"/>
      <family val="1"/>
      <charset val="238"/>
    </font>
    <font>
      <b/>
      <sz val="8"/>
      <name val="Arial CE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name val="Bookman Old Style"/>
      <family val="1"/>
      <charset val="238"/>
    </font>
    <font>
      <b/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.75"/>
      <color indexed="63"/>
      <name val="Times New Roman"/>
      <family val="2"/>
    </font>
    <font>
      <sz val="11"/>
      <color indexed="8"/>
      <name val="Arial CE1"/>
      <charset val="238"/>
    </font>
    <font>
      <sz val="9"/>
      <color indexed="8"/>
      <name val="Arial CE1"/>
      <charset val="238"/>
    </font>
    <font>
      <i/>
      <sz val="9.75"/>
      <color indexed="63"/>
      <name val="Times New Roman"/>
      <family val="1"/>
      <charset val="238"/>
    </font>
    <font>
      <b/>
      <sz val="9"/>
      <name val="Bookman Old Style"/>
      <family val="1"/>
      <charset val="238"/>
    </font>
    <font>
      <sz val="10"/>
      <name val="Times New Roman"/>
      <family val="1"/>
      <charset val="238"/>
    </font>
    <font>
      <b/>
      <sz val="9.75"/>
      <color indexed="63"/>
      <name val="Times New Roman"/>
      <family val="1"/>
      <charset val="238"/>
    </font>
    <font>
      <sz val="9.75"/>
      <color indexed="8"/>
      <name val="Times New Roman"/>
      <family val="2"/>
    </font>
    <font>
      <sz val="10"/>
      <color indexed="8"/>
      <name val="MS Sans Serif"/>
    </font>
    <font>
      <sz val="8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8"/>
      <color indexed="8"/>
      <name val="Arial"/>
      <family val="2"/>
    </font>
    <font>
      <sz val="8"/>
      <color indexed="8"/>
      <name val="Arial"/>
      <family val="2"/>
      <charset val="238"/>
    </font>
    <font>
      <b/>
      <sz val="9.75"/>
      <color indexed="8"/>
      <name val="Times New Roman"/>
      <family val="1"/>
      <charset val="238"/>
    </font>
    <font>
      <b/>
      <i/>
      <sz val="9.75"/>
      <color indexed="8"/>
      <name val="Times New Roman"/>
      <family val="1"/>
      <charset val="238"/>
    </font>
    <font>
      <i/>
      <sz val="9.75"/>
      <color indexed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167" fontId="48" fillId="0" borderId="0"/>
    <xf numFmtId="43" fontId="1" fillId="0" borderId="0" applyFont="0" applyFill="0" applyBorder="0" applyAlignment="0" applyProtection="0"/>
    <xf numFmtId="165" fontId="4" fillId="0" borderId="0"/>
    <xf numFmtId="43" fontId="21" fillId="0" borderId="0" applyFont="0" applyFill="0" applyBorder="0" applyAlignment="0" applyProtection="0"/>
    <xf numFmtId="0" fontId="21" fillId="0" borderId="0"/>
    <xf numFmtId="0" fontId="28" fillId="0" borderId="0"/>
    <xf numFmtId="0" fontId="21" fillId="0" borderId="0"/>
    <xf numFmtId="0" fontId="55" fillId="0" borderId="0"/>
    <xf numFmtId="0" fontId="55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5">
    <xf numFmtId="0" fontId="0" fillId="0" borderId="0" xfId="0"/>
    <xf numFmtId="0" fontId="3" fillId="0" borderId="0" xfId="0" applyFont="1"/>
    <xf numFmtId="0" fontId="0" fillId="0" borderId="0" xfId="0" applyBorder="1"/>
    <xf numFmtId="0" fontId="5" fillId="0" borderId="0" xfId="0" applyFont="1"/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2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 applyAlignment="1">
      <alignment horizontal="right"/>
    </xf>
    <xf numFmtId="49" fontId="0" fillId="0" borderId="0" xfId="0" applyNumberFormat="1" applyAlignment="1">
      <alignment horizontal="center"/>
    </xf>
    <xf numFmtId="3" fontId="0" fillId="0" borderId="0" xfId="0" applyNumberFormat="1"/>
    <xf numFmtId="0" fontId="17" fillId="0" borderId="0" xfId="0" applyFont="1" applyBorder="1" applyAlignment="1"/>
    <xf numFmtId="0" fontId="16" fillId="0" borderId="0" xfId="0" applyFont="1" applyBorder="1" applyAlignment="1"/>
    <xf numFmtId="0" fontId="19" fillId="0" borderId="0" xfId="0" applyFont="1"/>
    <xf numFmtId="0" fontId="19" fillId="0" borderId="0" xfId="0" applyFont="1" applyAlignment="1">
      <alignment horizontal="right"/>
    </xf>
    <xf numFmtId="44" fontId="8" fillId="0" borderId="0" xfId="10" applyFont="1" applyAlignment="1"/>
    <xf numFmtId="0" fontId="2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22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/>
    <xf numFmtId="3" fontId="0" fillId="0" borderId="5" xfId="0" applyNumberFormat="1" applyBorder="1"/>
    <xf numFmtId="0" fontId="0" fillId="0" borderId="6" xfId="0" applyBorder="1" applyAlignment="1">
      <alignment horizontal="right"/>
    </xf>
    <xf numFmtId="0" fontId="0" fillId="0" borderId="7" xfId="0" applyBorder="1"/>
    <xf numFmtId="3" fontId="0" fillId="0" borderId="8" xfId="0" applyNumberFormat="1" applyBorder="1"/>
    <xf numFmtId="0" fontId="0" fillId="0" borderId="9" xfId="0" applyBorder="1"/>
    <xf numFmtId="0" fontId="0" fillId="0" borderId="1" xfId="0" applyBorder="1"/>
    <xf numFmtId="3" fontId="0" fillId="0" borderId="1" xfId="0" applyNumberFormat="1" applyBorder="1"/>
    <xf numFmtId="0" fontId="0" fillId="0" borderId="2" xfId="0" applyBorder="1"/>
    <xf numFmtId="0" fontId="15" fillId="0" borderId="0" xfId="0" applyFont="1" applyAlignment="1"/>
    <xf numFmtId="0" fontId="1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3" fillId="0" borderId="0" xfId="0" applyFont="1" applyAlignment="1"/>
    <xf numFmtId="3" fontId="20" fillId="0" borderId="0" xfId="0" applyNumberFormat="1" applyFont="1" applyBorder="1" applyAlignment="1"/>
    <xf numFmtId="0" fontId="18" fillId="0" borderId="10" xfId="0" applyFont="1" applyBorder="1"/>
    <xf numFmtId="0" fontId="2" fillId="0" borderId="10" xfId="0" applyFont="1" applyBorder="1"/>
    <xf numFmtId="3" fontId="0" fillId="0" borderId="11" xfId="0" applyNumberFormat="1" applyFont="1" applyBorder="1"/>
    <xf numFmtId="3" fontId="0" fillId="0" borderId="10" xfId="0" applyNumberFormat="1" applyFont="1" applyBorder="1"/>
    <xf numFmtId="3" fontId="20" fillId="0" borderId="0" xfId="0" applyNumberFormat="1" applyFont="1" applyBorder="1" applyAlignment="1">
      <alignment horizontal="center"/>
    </xf>
    <xf numFmtId="3" fontId="4" fillId="0" borderId="10" xfId="0" applyNumberFormat="1" applyFont="1" applyFill="1" applyBorder="1"/>
    <xf numFmtId="3" fontId="7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right"/>
    </xf>
    <xf numFmtId="0" fontId="30" fillId="2" borderId="12" xfId="0" applyFont="1" applyFill="1" applyBorder="1" applyAlignment="1">
      <alignment horizontal="center" vertical="center"/>
    </xf>
    <xf numFmtId="0" fontId="31" fillId="2" borderId="13" xfId="0" applyNumberFormat="1" applyFont="1" applyFill="1" applyBorder="1" applyAlignment="1" applyProtection="1">
      <alignment horizontal="center" vertical="center" wrapText="1" shrinkToFit="1"/>
    </xf>
    <xf numFmtId="0" fontId="31" fillId="2" borderId="14" xfId="0" applyNumberFormat="1" applyFont="1" applyFill="1" applyBorder="1" applyAlignment="1" applyProtection="1">
      <alignment horizontal="center" vertical="center" wrapText="1" shrinkToFit="1"/>
    </xf>
    <xf numFmtId="0" fontId="31" fillId="2" borderId="15" xfId="0" applyNumberFormat="1" applyFont="1" applyFill="1" applyBorder="1" applyAlignment="1" applyProtection="1">
      <alignment horizontal="center" vertical="center" wrapText="1" shrinkToFit="1"/>
    </xf>
    <xf numFmtId="0" fontId="31" fillId="2" borderId="12" xfId="0" applyNumberFormat="1" applyFont="1" applyFill="1" applyBorder="1" applyAlignment="1" applyProtection="1">
      <alignment horizontal="center" vertical="center" wrapText="1" shrinkToFit="1"/>
    </xf>
    <xf numFmtId="0" fontId="20" fillId="0" borderId="0" xfId="0" applyFont="1" applyBorder="1" applyAlignment="1"/>
    <xf numFmtId="0" fontId="14" fillId="0" borderId="16" xfId="0" applyFont="1" applyBorder="1" applyAlignment="1">
      <alignment wrapText="1"/>
    </xf>
    <xf numFmtId="0" fontId="14" fillId="0" borderId="17" xfId="0" applyFont="1" applyBorder="1" applyAlignment="1">
      <alignment wrapText="1"/>
    </xf>
    <xf numFmtId="0" fontId="31" fillId="2" borderId="18" xfId="0" applyNumberFormat="1" applyFont="1" applyFill="1" applyBorder="1" applyAlignment="1" applyProtection="1">
      <alignment horizontal="center" vertical="center" wrapText="1" shrinkToFit="1"/>
    </xf>
    <xf numFmtId="0" fontId="29" fillId="3" borderId="19" xfId="0" applyNumberFormat="1" applyFont="1" applyFill="1" applyBorder="1" applyAlignment="1" applyProtection="1">
      <alignment horizontal="center" vertical="center" wrapText="1" shrinkToFit="1"/>
    </xf>
    <xf numFmtId="0" fontId="13" fillId="3" borderId="20" xfId="0" applyFont="1" applyFill="1" applyBorder="1" applyAlignment="1">
      <alignment horizontal="center"/>
    </xf>
    <xf numFmtId="166" fontId="27" fillId="3" borderId="21" xfId="2" applyNumberFormat="1" applyFont="1" applyFill="1" applyBorder="1" applyAlignment="1">
      <alignment horizontal="right"/>
    </xf>
    <xf numFmtId="166" fontId="27" fillId="3" borderId="22" xfId="2" applyNumberFormat="1" applyFont="1" applyFill="1" applyBorder="1" applyAlignment="1">
      <alignment horizontal="right"/>
    </xf>
    <xf numFmtId="166" fontId="27" fillId="3" borderId="23" xfId="2" applyNumberFormat="1" applyFont="1" applyFill="1" applyBorder="1" applyAlignment="1">
      <alignment horizontal="right"/>
    </xf>
    <xf numFmtId="166" fontId="27" fillId="3" borderId="24" xfId="2" applyNumberFormat="1" applyFont="1" applyFill="1" applyBorder="1" applyAlignment="1">
      <alignment horizontal="right"/>
    </xf>
    <xf numFmtId="3" fontId="26" fillId="0" borderId="10" xfId="0" applyNumberFormat="1" applyFont="1" applyFill="1" applyBorder="1"/>
    <xf numFmtId="3" fontId="26" fillId="0" borderId="11" xfId="0" applyNumberFormat="1" applyFont="1" applyFill="1" applyBorder="1"/>
    <xf numFmtId="0" fontId="13" fillId="0" borderId="25" xfId="0" applyFont="1" applyBorder="1"/>
    <xf numFmtId="166" fontId="27" fillId="0" borderId="11" xfId="2" applyNumberFormat="1" applyFont="1" applyFill="1" applyBorder="1" applyAlignment="1">
      <alignment horizontal="right"/>
    </xf>
    <xf numFmtId="166" fontId="27" fillId="0" borderId="10" xfId="2" applyNumberFormat="1" applyFont="1" applyFill="1" applyBorder="1" applyAlignment="1">
      <alignment horizontal="right"/>
    </xf>
    <xf numFmtId="0" fontId="9" fillId="0" borderId="26" xfId="0" applyFont="1" applyBorder="1"/>
    <xf numFmtId="1" fontId="10" fillId="0" borderId="27" xfId="11" applyNumberFormat="1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1" fontId="10" fillId="0" borderId="28" xfId="11" applyNumberFormat="1" applyFont="1" applyBorder="1" applyAlignment="1">
      <alignment horizontal="center"/>
    </xf>
    <xf numFmtId="0" fontId="33" fillId="0" borderId="29" xfId="0" applyFont="1" applyBorder="1"/>
    <xf numFmtId="0" fontId="33" fillId="0" borderId="29" xfId="0" applyFont="1" applyFill="1" applyBorder="1"/>
    <xf numFmtId="0" fontId="34" fillId="0" borderId="24" xfId="0" applyFont="1" applyBorder="1"/>
    <xf numFmtId="0" fontId="33" fillId="0" borderId="30" xfId="0" applyFont="1" applyFill="1" applyBorder="1"/>
    <xf numFmtId="0" fontId="33" fillId="0" borderId="12" xfId="0" applyFont="1" applyBorder="1"/>
    <xf numFmtId="0" fontId="34" fillId="0" borderId="31" xfId="0" applyFont="1" applyBorder="1"/>
    <xf numFmtId="0" fontId="34" fillId="0" borderId="26" xfId="0" applyFont="1" applyBorder="1"/>
    <xf numFmtId="0" fontId="34" fillId="0" borderId="32" xfId="0" applyFont="1" applyFill="1" applyBorder="1"/>
    <xf numFmtId="3" fontId="33" fillId="0" borderId="10" xfId="11" applyNumberFormat="1" applyFont="1" applyBorder="1"/>
    <xf numFmtId="3" fontId="33" fillId="0" borderId="33" xfId="11" applyNumberFormat="1" applyFont="1" applyFill="1" applyBorder="1"/>
    <xf numFmtId="3" fontId="33" fillId="0" borderId="33" xfId="11" applyNumberFormat="1" applyFont="1" applyBorder="1"/>
    <xf numFmtId="3" fontId="33" fillId="0" borderId="10" xfId="11" applyNumberFormat="1" applyFont="1" applyFill="1" applyBorder="1"/>
    <xf numFmtId="3" fontId="33" fillId="0" borderId="34" xfId="11" applyNumberFormat="1" applyFont="1" applyFill="1" applyBorder="1"/>
    <xf numFmtId="3" fontId="33" fillId="0" borderId="11" xfId="11" applyNumberFormat="1" applyFont="1" applyFill="1" applyBorder="1"/>
    <xf numFmtId="3" fontId="33" fillId="0" borderId="35" xfId="11" applyNumberFormat="1" applyFont="1" applyFill="1" applyBorder="1"/>
    <xf numFmtId="3" fontId="33" fillId="0" borderId="17" xfId="11" applyNumberFormat="1" applyFont="1" applyBorder="1"/>
    <xf numFmtId="3" fontId="33" fillId="0" borderId="14" xfId="11" applyNumberFormat="1" applyFont="1" applyFill="1" applyBorder="1"/>
    <xf numFmtId="3" fontId="33" fillId="0" borderId="15" xfId="11" applyNumberFormat="1" applyFont="1" applyFill="1" applyBorder="1"/>
    <xf numFmtId="3" fontId="34" fillId="0" borderId="36" xfId="0" applyNumberFormat="1" applyFont="1" applyBorder="1"/>
    <xf numFmtId="3" fontId="34" fillId="0" borderId="27" xfId="11" applyNumberFormat="1" applyFont="1" applyFill="1" applyBorder="1"/>
    <xf numFmtId="164" fontId="34" fillId="0" borderId="37" xfId="2" applyNumberFormat="1" applyFont="1" applyBorder="1"/>
    <xf numFmtId="3" fontId="34" fillId="0" borderId="25" xfId="0" applyNumberFormat="1" applyFont="1" applyBorder="1"/>
    <xf numFmtId="3" fontId="33" fillId="0" borderId="29" xfId="0" applyNumberFormat="1" applyFont="1" applyBorder="1"/>
    <xf numFmtId="3" fontId="33" fillId="0" borderId="12" xfId="0" applyNumberFormat="1" applyFont="1" applyBorder="1"/>
    <xf numFmtId="3" fontId="34" fillId="0" borderId="31" xfId="0" applyNumberFormat="1" applyFont="1" applyBorder="1"/>
    <xf numFmtId="3" fontId="33" fillId="0" borderId="11" xfId="0" applyNumberFormat="1" applyFont="1" applyFill="1" applyBorder="1"/>
    <xf numFmtId="3" fontId="33" fillId="0" borderId="38" xfId="0" applyNumberFormat="1" applyFont="1" applyBorder="1" applyAlignment="1"/>
    <xf numFmtId="3" fontId="33" fillId="0" borderId="10" xfId="0" applyNumberFormat="1" applyFont="1" applyFill="1" applyBorder="1"/>
    <xf numFmtId="3" fontId="33" fillId="0" borderId="33" xfId="0" applyNumberFormat="1" applyFont="1" applyBorder="1" applyAlignment="1"/>
    <xf numFmtId="3" fontId="33" fillId="0" borderId="10" xfId="0" applyNumberFormat="1" applyFont="1" applyBorder="1"/>
    <xf numFmtId="3" fontId="33" fillId="0" borderId="14" xfId="0" applyNumberFormat="1" applyFont="1" applyFill="1" applyBorder="1"/>
    <xf numFmtId="3" fontId="33" fillId="0" borderId="14" xfId="0" applyNumberFormat="1" applyFont="1" applyBorder="1"/>
    <xf numFmtId="3" fontId="33" fillId="0" borderId="13" xfId="0" applyNumberFormat="1" applyFont="1" applyBorder="1" applyAlignment="1"/>
    <xf numFmtId="3" fontId="34" fillId="0" borderId="36" xfId="0" applyNumberFormat="1" applyFont="1" applyBorder="1" applyAlignment="1"/>
    <xf numFmtId="3" fontId="34" fillId="0" borderId="39" xfId="0" applyNumberFormat="1" applyFont="1" applyBorder="1" applyAlignment="1"/>
    <xf numFmtId="3" fontId="34" fillId="0" borderId="25" xfId="0" applyNumberFormat="1" applyFont="1" applyBorder="1" applyAlignment="1"/>
    <xf numFmtId="3" fontId="34" fillId="0" borderId="40" xfId="0" applyNumberFormat="1" applyFont="1" applyBorder="1" applyAlignment="1"/>
    <xf numFmtId="3" fontId="33" fillId="4" borderId="33" xfId="11" applyNumberFormat="1" applyFont="1" applyFill="1" applyBorder="1"/>
    <xf numFmtId="3" fontId="33" fillId="4" borderId="33" xfId="0" applyNumberFormat="1" applyFont="1" applyFill="1" applyBorder="1" applyAlignment="1"/>
    <xf numFmtId="3" fontId="11" fillId="0" borderId="10" xfId="0" applyNumberFormat="1" applyFont="1" applyBorder="1"/>
    <xf numFmtId="3" fontId="11" fillId="0" borderId="10" xfId="0" applyNumberFormat="1" applyFont="1" applyFill="1" applyBorder="1"/>
    <xf numFmtId="0" fontId="24" fillId="0" borderId="0" xfId="0" applyFont="1" applyBorder="1" applyAlignment="1">
      <alignment horizontal="center"/>
    </xf>
    <xf numFmtId="0" fontId="25" fillId="0" borderId="0" xfId="0" applyFont="1" applyBorder="1" applyAlignment="1">
      <alignment horizontal="right"/>
    </xf>
    <xf numFmtId="0" fontId="36" fillId="2" borderId="7" xfId="0" applyNumberFormat="1" applyFont="1" applyFill="1" applyBorder="1" applyAlignment="1" applyProtection="1">
      <alignment horizontal="center" vertical="center" wrapText="1" shrinkToFit="1"/>
    </xf>
    <xf numFmtId="166" fontId="37" fillId="3" borderId="22" xfId="2" applyNumberFormat="1" applyFont="1" applyFill="1" applyBorder="1" applyAlignment="1">
      <alignment horizontal="right"/>
    </xf>
    <xf numFmtId="166" fontId="37" fillId="0" borderId="38" xfId="2" applyNumberFormat="1" applyFont="1" applyFill="1" applyBorder="1" applyAlignment="1">
      <alignment horizontal="right"/>
    </xf>
    <xf numFmtId="166" fontId="37" fillId="0" borderId="33" xfId="2" applyNumberFormat="1" applyFont="1" applyFill="1" applyBorder="1" applyAlignment="1">
      <alignment horizontal="right"/>
    </xf>
    <xf numFmtId="3" fontId="33" fillId="4" borderId="31" xfId="0" applyNumberFormat="1" applyFont="1" applyFill="1" applyBorder="1"/>
    <xf numFmtId="3" fontId="33" fillId="0" borderId="23" xfId="11" applyNumberFormat="1" applyFont="1" applyFill="1" applyBorder="1"/>
    <xf numFmtId="3" fontId="33" fillId="0" borderId="36" xfId="0" applyNumberFormat="1" applyFont="1" applyBorder="1"/>
    <xf numFmtId="3" fontId="33" fillId="0" borderId="36" xfId="0" applyNumberFormat="1" applyFont="1" applyBorder="1" applyAlignment="1"/>
    <xf numFmtId="3" fontId="33" fillId="0" borderId="39" xfId="0" applyNumberFormat="1" applyFont="1" applyBorder="1" applyAlignment="1"/>
    <xf numFmtId="3" fontId="34" fillId="0" borderId="32" xfId="0" applyNumberFormat="1" applyFont="1" applyBorder="1"/>
    <xf numFmtId="3" fontId="33" fillId="0" borderId="25" xfId="0" applyNumberFormat="1" applyFont="1" applyBorder="1"/>
    <xf numFmtId="3" fontId="33" fillId="0" borderId="25" xfId="0" applyNumberFormat="1" applyFont="1" applyBorder="1" applyAlignment="1"/>
    <xf numFmtId="3" fontId="33" fillId="0" borderId="40" xfId="0" applyNumberFormat="1" applyFont="1" applyBorder="1" applyAlignment="1"/>
    <xf numFmtId="3" fontId="36" fillId="4" borderId="10" xfId="0" applyNumberFormat="1" applyFont="1" applyFill="1" applyBorder="1" applyAlignment="1" applyProtection="1">
      <alignment vertical="center" wrapText="1" shrinkToFit="1"/>
    </xf>
    <xf numFmtId="3" fontId="39" fillId="4" borderId="10" xfId="0" applyNumberFormat="1" applyFont="1" applyFill="1" applyBorder="1" applyAlignment="1" applyProtection="1">
      <alignment vertical="center" wrapText="1" shrinkToFit="1"/>
    </xf>
    <xf numFmtId="49" fontId="36" fillId="4" borderId="0" xfId="0" applyNumberFormat="1" applyFont="1" applyFill="1" applyBorder="1" applyAlignment="1" applyProtection="1">
      <alignment horizontal="right" vertical="center" wrapText="1" shrinkToFit="1"/>
    </xf>
    <xf numFmtId="0" fontId="35" fillId="0" borderId="10" xfId="0" applyFont="1" applyBorder="1"/>
    <xf numFmtId="49" fontId="39" fillId="4" borderId="29" xfId="0" applyNumberFormat="1" applyFont="1" applyFill="1" applyBorder="1" applyAlignment="1" applyProtection="1">
      <alignment vertical="center" wrapText="1" shrinkToFit="1"/>
    </xf>
    <xf numFmtId="49" fontId="36" fillId="4" borderId="29" xfId="0" applyNumberFormat="1" applyFont="1" applyFill="1" applyBorder="1" applyAlignment="1" applyProtection="1">
      <alignment vertical="center" wrapText="1" shrinkToFit="1"/>
    </xf>
    <xf numFmtId="3" fontId="36" fillId="4" borderId="33" xfId="0" applyNumberFormat="1" applyFont="1" applyFill="1" applyBorder="1" applyAlignment="1" applyProtection="1">
      <alignment vertical="center" wrapText="1" shrinkToFit="1"/>
    </xf>
    <xf numFmtId="0" fontId="8" fillId="0" borderId="29" xfId="0" applyFont="1" applyBorder="1"/>
    <xf numFmtId="3" fontId="39" fillId="4" borderId="33" xfId="0" applyNumberFormat="1" applyFont="1" applyFill="1" applyBorder="1" applyAlignment="1" applyProtection="1">
      <alignment vertical="center" wrapText="1" shrinkToFit="1"/>
    </xf>
    <xf numFmtId="0" fontId="11" fillId="0" borderId="29" xfId="0" applyFont="1" applyBorder="1"/>
    <xf numFmtId="49" fontId="39" fillId="4" borderId="12" xfId="0" applyNumberFormat="1" applyFont="1" applyFill="1" applyBorder="1" applyAlignment="1" applyProtection="1">
      <alignment vertical="center" wrapText="1" shrinkToFit="1"/>
    </xf>
    <xf numFmtId="3" fontId="39" fillId="4" borderId="14" xfId="0" applyNumberFormat="1" applyFont="1" applyFill="1" applyBorder="1" applyAlignment="1" applyProtection="1">
      <alignment vertical="center" wrapText="1" shrinkToFit="1"/>
    </xf>
    <xf numFmtId="3" fontId="39" fillId="4" borderId="13" xfId="0" applyNumberFormat="1" applyFont="1" applyFill="1" applyBorder="1" applyAlignment="1" applyProtection="1">
      <alignment vertical="center" wrapText="1" shrinkToFit="1"/>
    </xf>
    <xf numFmtId="49" fontId="39" fillId="4" borderId="31" xfId="0" applyNumberFormat="1" applyFont="1" applyFill="1" applyBorder="1" applyAlignment="1" applyProtection="1">
      <alignment vertical="center" wrapText="1" shrinkToFit="1"/>
    </xf>
    <xf numFmtId="0" fontId="18" fillId="0" borderId="36" xfId="0" applyFont="1" applyBorder="1"/>
    <xf numFmtId="0" fontId="18" fillId="0" borderId="39" xfId="0" applyFont="1" applyBorder="1"/>
    <xf numFmtId="0" fontId="8" fillId="0" borderId="32" xfId="0" applyFont="1" applyBorder="1"/>
    <xf numFmtId="49" fontId="39" fillId="4" borderId="25" xfId="0" applyNumberFormat="1" applyFont="1" applyFill="1" applyBorder="1" applyAlignment="1" applyProtection="1">
      <alignment horizontal="center" vertical="center" wrapText="1" shrinkToFit="1"/>
    </xf>
    <xf numFmtId="49" fontId="39" fillId="4" borderId="40" xfId="0" applyNumberFormat="1" applyFont="1" applyFill="1" applyBorder="1" applyAlignment="1" applyProtection="1">
      <alignment horizontal="center" vertical="center" wrapText="1" shrinkToFit="1"/>
    </xf>
    <xf numFmtId="3" fontId="36" fillId="4" borderId="39" xfId="0" applyNumberFormat="1" applyFont="1" applyFill="1" applyBorder="1" applyAlignment="1" applyProtection="1">
      <alignment horizontal="center" vertical="center" wrapText="1" shrinkToFit="1"/>
    </xf>
    <xf numFmtId="3" fontId="36" fillId="4" borderId="33" xfId="0" applyNumberFormat="1" applyFont="1" applyFill="1" applyBorder="1" applyAlignment="1" applyProtection="1">
      <alignment horizontal="center" vertical="center" wrapText="1" shrinkToFit="1"/>
    </xf>
    <xf numFmtId="0" fontId="39" fillId="4" borderId="32" xfId="0" applyNumberFormat="1" applyFont="1" applyFill="1" applyBorder="1" applyAlignment="1" applyProtection="1">
      <alignment horizontal="center" vertical="center" wrapText="1" shrinkToFit="1"/>
    </xf>
    <xf numFmtId="0" fontId="39" fillId="4" borderId="25" xfId="0" applyNumberFormat="1" applyFont="1" applyFill="1" applyBorder="1" applyAlignment="1" applyProtection="1">
      <alignment horizontal="center" vertical="center" wrapText="1" shrinkToFit="1"/>
    </xf>
    <xf numFmtId="0" fontId="39" fillId="4" borderId="40" xfId="0" applyNumberFormat="1" applyFont="1" applyFill="1" applyBorder="1" applyAlignment="1" applyProtection="1">
      <alignment horizontal="center" vertical="center" wrapText="1" shrinkToFit="1"/>
    </xf>
    <xf numFmtId="49" fontId="40" fillId="4" borderId="41" xfId="0" applyNumberFormat="1" applyFont="1" applyFill="1" applyBorder="1" applyAlignment="1" applyProtection="1">
      <alignment vertical="center" wrapText="1" shrinkToFit="1"/>
    </xf>
    <xf numFmtId="3" fontId="40" fillId="4" borderId="14" xfId="0" applyNumberFormat="1" applyFont="1" applyFill="1" applyBorder="1" applyAlignment="1" applyProtection="1">
      <alignment vertical="center" wrapText="1" shrinkToFit="1"/>
    </xf>
    <xf numFmtId="3" fontId="40" fillId="4" borderId="13" xfId="0" applyNumberFormat="1" applyFont="1" applyFill="1" applyBorder="1" applyAlignment="1" applyProtection="1">
      <alignment horizontal="center" vertical="center" wrapText="1" shrinkToFit="1"/>
    </xf>
    <xf numFmtId="0" fontId="36" fillId="4" borderId="10" xfId="0" applyNumberFormat="1" applyFont="1" applyFill="1" applyBorder="1" applyAlignment="1" applyProtection="1">
      <alignment horizontal="right" vertical="center" wrapText="1" shrinkToFit="1"/>
    </xf>
    <xf numFmtId="3" fontId="36" fillId="4" borderId="10" xfId="0" applyNumberFormat="1" applyFont="1" applyFill="1" applyBorder="1" applyAlignment="1" applyProtection="1">
      <alignment horizontal="right" vertical="center" wrapText="1" shrinkToFit="1"/>
    </xf>
    <xf numFmtId="3" fontId="36" fillId="4" borderId="36" xfId="0" applyNumberFormat="1" applyFont="1" applyFill="1" applyBorder="1" applyAlignment="1" applyProtection="1">
      <alignment horizontal="right" vertical="center" wrapText="1" shrinkToFit="1"/>
    </xf>
    <xf numFmtId="49" fontId="36" fillId="4" borderId="25" xfId="0" applyNumberFormat="1" applyFont="1" applyFill="1" applyBorder="1" applyAlignment="1" applyProtection="1">
      <alignment horizontal="center" vertical="center" wrapText="1" shrinkToFit="1"/>
    </xf>
    <xf numFmtId="3" fontId="36" fillId="4" borderId="27" xfId="0" applyNumberFormat="1" applyFont="1" applyFill="1" applyBorder="1" applyAlignment="1" applyProtection="1">
      <alignment horizontal="right" vertical="center" wrapText="1" shrinkToFit="1"/>
    </xf>
    <xf numFmtId="0" fontId="10" fillId="0" borderId="32" xfId="0" applyFont="1" applyBorder="1" applyAlignment="1">
      <alignment wrapText="1"/>
    </xf>
    <xf numFmtId="49" fontId="39" fillId="4" borderId="25" xfId="0" applyNumberFormat="1" applyFont="1" applyFill="1" applyBorder="1" applyAlignment="1" applyProtection="1">
      <alignment horizontal="right" vertical="center" wrapText="1" shrinkToFit="1"/>
    </xf>
    <xf numFmtId="49" fontId="24" fillId="4" borderId="32" xfId="0" applyNumberFormat="1" applyFont="1" applyFill="1" applyBorder="1" applyAlignment="1" applyProtection="1">
      <alignment horizontal="center" vertical="center" wrapText="1" shrinkToFit="1"/>
    </xf>
    <xf numFmtId="3" fontId="36" fillId="4" borderId="16" xfId="0" applyNumberFormat="1" applyFont="1" applyFill="1" applyBorder="1" applyAlignment="1" applyProtection="1">
      <alignment horizontal="right" vertical="center" wrapText="1" shrinkToFit="1"/>
    </xf>
    <xf numFmtId="3" fontId="36" fillId="4" borderId="17" xfId="0" applyNumberFormat="1" applyFont="1" applyFill="1" applyBorder="1" applyAlignment="1" applyProtection="1">
      <alignment horizontal="right" vertical="center" wrapText="1" shrinkToFit="1"/>
    </xf>
    <xf numFmtId="3" fontId="36" fillId="4" borderId="37" xfId="0" applyNumberFormat="1" applyFont="1" applyFill="1" applyBorder="1" applyAlignment="1" applyProtection="1">
      <alignment horizontal="right" vertical="center" wrapText="1" shrinkToFit="1"/>
    </xf>
    <xf numFmtId="49" fontId="39" fillId="4" borderId="42" xfId="0" applyNumberFormat="1" applyFont="1" applyFill="1" applyBorder="1" applyAlignment="1" applyProtection="1">
      <alignment horizontal="right" vertical="center" wrapText="1" shrinkToFit="1"/>
    </xf>
    <xf numFmtId="3" fontId="39" fillId="4" borderId="3" xfId="0" applyNumberFormat="1" applyFont="1" applyFill="1" applyBorder="1" applyAlignment="1" applyProtection="1">
      <alignment horizontal="right" vertical="center" wrapText="1" shrinkToFit="1"/>
    </xf>
    <xf numFmtId="3" fontId="13" fillId="0" borderId="1" xfId="0" applyNumberFormat="1" applyFont="1" applyBorder="1"/>
    <xf numFmtId="49" fontId="42" fillId="4" borderId="32" xfId="0" applyNumberFormat="1" applyFont="1" applyFill="1" applyBorder="1" applyAlignment="1" applyProtection="1">
      <alignment horizontal="center" vertical="center" wrapText="1" shrinkToFi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0" fillId="0" borderId="31" xfId="0" applyNumberFormat="1" applyBorder="1" applyAlignment="1">
      <alignment horizontal="center" vertical="center"/>
    </xf>
    <xf numFmtId="49" fontId="0" fillId="0" borderId="29" xfId="0" applyNumberFormat="1" applyBorder="1" applyAlignment="1">
      <alignment horizontal="center" vertical="center"/>
    </xf>
    <xf numFmtId="166" fontId="32" fillId="0" borderId="43" xfId="2" applyNumberFormat="1" applyFont="1" applyBorder="1" applyAlignment="1">
      <alignment vertical="center"/>
    </xf>
    <xf numFmtId="166" fontId="32" fillId="0" borderId="36" xfId="2" applyNumberFormat="1" applyFont="1" applyBorder="1" applyAlignment="1">
      <alignment vertical="center"/>
    </xf>
    <xf numFmtId="166" fontId="32" fillId="0" borderId="16" xfId="2" applyNumberFormat="1" applyFont="1" applyBorder="1" applyAlignment="1">
      <alignment vertical="center"/>
    </xf>
    <xf numFmtId="166" fontId="32" fillId="0" borderId="31" xfId="2" applyNumberFormat="1" applyFont="1" applyBorder="1" applyAlignment="1">
      <alignment vertical="center"/>
    </xf>
    <xf numFmtId="166" fontId="32" fillId="0" borderId="39" xfId="2" applyNumberFormat="1" applyFont="1" applyBorder="1" applyAlignment="1">
      <alignment vertical="center"/>
    </xf>
    <xf numFmtId="166" fontId="14" fillId="0" borderId="39" xfId="2" applyNumberFormat="1" applyFont="1" applyBorder="1" applyAlignment="1">
      <alignment vertical="center"/>
    </xf>
    <xf numFmtId="166" fontId="32" fillId="0" borderId="44" xfId="2" applyNumberFormat="1" applyFont="1" applyBorder="1" applyAlignment="1">
      <alignment vertical="center"/>
    </xf>
    <xf numFmtId="166" fontId="32" fillId="0" borderId="10" xfId="2" applyNumberFormat="1" applyFont="1" applyBorder="1" applyAlignment="1">
      <alignment vertical="center"/>
    </xf>
    <xf numFmtId="166" fontId="32" fillId="0" borderId="29" xfId="2" applyNumberFormat="1" applyFont="1" applyBorder="1" applyAlignment="1">
      <alignment vertical="center"/>
    </xf>
    <xf numFmtId="166" fontId="32" fillId="0" borderId="10" xfId="2" applyNumberFormat="1" applyFont="1" applyFill="1" applyBorder="1" applyAlignment="1">
      <alignment vertical="center"/>
    </xf>
    <xf numFmtId="3" fontId="26" fillId="0" borderId="27" xfId="0" applyNumberFormat="1" applyFont="1" applyFill="1" applyBorder="1"/>
    <xf numFmtId="3" fontId="0" fillId="0" borderId="27" xfId="0" applyNumberFormat="1" applyFont="1" applyBorder="1"/>
    <xf numFmtId="166" fontId="27" fillId="0" borderId="27" xfId="2" applyNumberFormat="1" applyFont="1" applyFill="1" applyBorder="1" applyAlignment="1">
      <alignment horizontal="right"/>
    </xf>
    <xf numFmtId="166" fontId="37" fillId="0" borderId="28" xfId="2" applyNumberFormat="1" applyFont="1" applyFill="1" applyBorder="1" applyAlignment="1">
      <alignment horizontal="right"/>
    </xf>
    <xf numFmtId="166" fontId="27" fillId="0" borderId="25" xfId="2" applyNumberFormat="1" applyFont="1" applyFill="1" applyBorder="1" applyAlignment="1">
      <alignment horizontal="right"/>
    </xf>
    <xf numFmtId="49" fontId="42" fillId="4" borderId="24" xfId="0" applyNumberFormat="1" applyFont="1" applyFill="1" applyBorder="1" applyAlignment="1" applyProtection="1">
      <alignment horizontal="center" vertical="center" wrapText="1" shrinkToFit="1"/>
    </xf>
    <xf numFmtId="49" fontId="39" fillId="4" borderId="34" xfId="0" applyNumberFormat="1" applyFont="1" applyFill="1" applyBorder="1" applyAlignment="1" applyProtection="1">
      <alignment horizontal="center" vertical="center" wrapText="1" shrinkToFit="1"/>
    </xf>
    <xf numFmtId="49" fontId="39" fillId="4" borderId="22" xfId="0" applyNumberFormat="1" applyFont="1" applyFill="1" applyBorder="1" applyAlignment="1" applyProtection="1">
      <alignment horizontal="center" vertical="center" wrapText="1" shrinkToFit="1"/>
    </xf>
    <xf numFmtId="49" fontId="40" fillId="4" borderId="45" xfId="0" applyNumberFormat="1" applyFont="1" applyFill="1" applyBorder="1" applyAlignment="1" applyProtection="1">
      <alignment horizontal="center" vertical="center" wrapText="1" shrinkToFit="1"/>
    </xf>
    <xf numFmtId="3" fontId="40" fillId="4" borderId="46" xfId="0" applyNumberFormat="1" applyFont="1" applyFill="1" applyBorder="1" applyAlignment="1" applyProtection="1">
      <alignment vertical="center" wrapText="1" shrinkToFit="1"/>
    </xf>
    <xf numFmtId="3" fontId="40" fillId="4" borderId="47" xfId="0" applyNumberFormat="1" applyFont="1" applyFill="1" applyBorder="1" applyAlignment="1" applyProtection="1">
      <alignment horizontal="center" vertical="center" wrapText="1" shrinkToFit="1"/>
    </xf>
    <xf numFmtId="3" fontId="36" fillId="4" borderId="38" xfId="0" applyNumberFormat="1" applyFont="1" applyFill="1" applyBorder="1" applyAlignment="1" applyProtection="1">
      <alignment horizontal="center" vertical="center" wrapText="1" shrinkToFit="1"/>
    </xf>
    <xf numFmtId="0" fontId="21" fillId="0" borderId="0" xfId="0" applyFont="1"/>
    <xf numFmtId="3" fontId="44" fillId="0" borderId="0" xfId="0" applyNumberFormat="1" applyFont="1" applyBorder="1" applyAlignment="1">
      <alignment horizontal="center" vertical="center"/>
    </xf>
    <xf numFmtId="0" fontId="21" fillId="0" borderId="0" xfId="0" applyFont="1" applyBorder="1"/>
    <xf numFmtId="0" fontId="44" fillId="0" borderId="11" xfId="0" applyFont="1" applyBorder="1" applyAlignment="1">
      <alignment horizontal="center" vertical="center"/>
    </xf>
    <xf numFmtId="0" fontId="44" fillId="0" borderId="12" xfId="0" applyFont="1" applyFill="1" applyBorder="1" applyAlignment="1">
      <alignment horizontal="center"/>
    </xf>
    <xf numFmtId="0" fontId="44" fillId="0" borderId="14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/>
    </xf>
    <xf numFmtId="0" fontId="44" fillId="0" borderId="13" xfId="0" applyFont="1" applyFill="1" applyBorder="1" applyAlignment="1">
      <alignment horizontal="center" vertical="center"/>
    </xf>
    <xf numFmtId="166" fontId="21" fillId="0" borderId="36" xfId="2" applyNumberFormat="1" applyFont="1" applyFill="1" applyBorder="1" applyProtection="1">
      <protection locked="0"/>
    </xf>
    <xf numFmtId="3" fontId="21" fillId="0" borderId="36" xfId="11" applyNumberFormat="1" applyFont="1" applyFill="1" applyBorder="1" applyAlignment="1" applyProtection="1">
      <alignment horizontal="center" vertical="center"/>
      <protection locked="0"/>
    </xf>
    <xf numFmtId="3" fontId="21" fillId="0" borderId="36" xfId="0" applyNumberFormat="1" applyFont="1" applyFill="1" applyBorder="1"/>
    <xf numFmtId="1" fontId="21" fillId="0" borderId="39" xfId="2" applyNumberFormat="1" applyFont="1" applyFill="1" applyBorder="1" applyAlignment="1" applyProtection="1">
      <alignment vertical="center"/>
      <protection locked="0"/>
    </xf>
    <xf numFmtId="166" fontId="21" fillId="0" borderId="10" xfId="2" applyNumberFormat="1" applyFont="1" applyFill="1" applyBorder="1" applyProtection="1">
      <protection locked="0"/>
    </xf>
    <xf numFmtId="3" fontId="21" fillId="0" borderId="10" xfId="11" applyNumberFormat="1" applyFont="1" applyFill="1" applyBorder="1" applyAlignment="1" applyProtection="1">
      <alignment horizontal="center" vertical="center"/>
      <protection locked="0"/>
    </xf>
    <xf numFmtId="3" fontId="21" fillId="0" borderId="10" xfId="0" applyNumberFormat="1" applyFont="1" applyFill="1" applyBorder="1"/>
    <xf numFmtId="1" fontId="21" fillId="0" borderId="33" xfId="2" applyNumberFormat="1" applyFont="1" applyFill="1" applyBorder="1" applyAlignment="1" applyProtection="1">
      <alignment vertical="center"/>
      <protection locked="0"/>
    </xf>
    <xf numFmtId="0" fontId="44" fillId="0" borderId="29" xfId="0" applyFont="1" applyFill="1" applyBorder="1"/>
    <xf numFmtId="166" fontId="44" fillId="0" borderId="10" xfId="2" applyNumberFormat="1" applyFont="1" applyFill="1" applyBorder="1" applyProtection="1">
      <protection locked="0"/>
    </xf>
    <xf numFmtId="3" fontId="44" fillId="0" borderId="10" xfId="11" applyNumberFormat="1" applyFont="1" applyFill="1" applyBorder="1" applyAlignment="1" applyProtection="1">
      <alignment horizontal="center" vertical="center"/>
      <protection locked="0"/>
    </xf>
    <xf numFmtId="3" fontId="44" fillId="0" borderId="10" xfId="0" applyNumberFormat="1" applyFont="1" applyFill="1" applyBorder="1"/>
    <xf numFmtId="166" fontId="44" fillId="0" borderId="10" xfId="2" applyNumberFormat="1" applyFont="1" applyFill="1" applyBorder="1" applyAlignment="1" applyProtection="1">
      <alignment horizontal="right"/>
      <protection locked="0"/>
    </xf>
    <xf numFmtId="1" fontId="44" fillId="0" borderId="33" xfId="2" applyNumberFormat="1" applyFont="1" applyFill="1" applyBorder="1" applyAlignment="1" applyProtection="1">
      <alignment vertical="center"/>
      <protection locked="0"/>
    </xf>
    <xf numFmtId="0" fontId="21" fillId="0" borderId="29" xfId="0" applyFont="1" applyFill="1" applyBorder="1"/>
    <xf numFmtId="3" fontId="21" fillId="0" borderId="0" xfId="0" applyNumberFormat="1" applyFont="1" applyBorder="1" applyAlignment="1">
      <alignment horizontal="right"/>
    </xf>
    <xf numFmtId="0" fontId="44" fillId="0" borderId="12" xfId="0" applyFont="1" applyBorder="1" applyAlignment="1">
      <alignment horizontal="center"/>
    </xf>
    <xf numFmtId="0" fontId="44" fillId="0" borderId="14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/>
    </xf>
    <xf numFmtId="0" fontId="44" fillId="0" borderId="13" xfId="0" applyFont="1" applyBorder="1" applyAlignment="1">
      <alignment horizontal="center" vertical="center"/>
    </xf>
    <xf numFmtId="3" fontId="21" fillId="0" borderId="36" xfId="11" applyNumberFormat="1" applyFont="1" applyBorder="1" applyProtection="1">
      <protection locked="0"/>
    </xf>
    <xf numFmtId="3" fontId="21" fillId="0" borderId="36" xfId="11" applyNumberFormat="1" applyFont="1" applyBorder="1" applyAlignment="1" applyProtection="1">
      <alignment horizontal="center"/>
      <protection locked="0"/>
    </xf>
    <xf numFmtId="3" fontId="21" fillId="0" borderId="36" xfId="0" applyNumberFormat="1" applyFont="1" applyBorder="1"/>
    <xf numFmtId="0" fontId="21" fillId="0" borderId="36" xfId="0" applyFont="1" applyBorder="1"/>
    <xf numFmtId="166" fontId="21" fillId="0" borderId="39" xfId="2" applyNumberFormat="1" applyFont="1" applyBorder="1" applyProtection="1">
      <protection locked="0"/>
    </xf>
    <xf numFmtId="0" fontId="21" fillId="0" borderId="29" xfId="0" applyFont="1" applyBorder="1"/>
    <xf numFmtId="3" fontId="21" fillId="0" borderId="10" xfId="11" applyNumberFormat="1" applyFont="1" applyBorder="1" applyProtection="1">
      <protection locked="0"/>
    </xf>
    <xf numFmtId="3" fontId="21" fillId="0" borderId="10" xfId="11" applyNumberFormat="1" applyFont="1" applyBorder="1" applyAlignment="1" applyProtection="1">
      <alignment horizontal="center"/>
      <protection locked="0"/>
    </xf>
    <xf numFmtId="3" fontId="21" fillId="0" borderId="10" xfId="0" applyNumberFormat="1" applyFont="1" applyBorder="1"/>
    <xf numFmtId="0" fontId="21" fillId="0" borderId="10" xfId="0" applyFont="1" applyBorder="1"/>
    <xf numFmtId="0" fontId="44" fillId="0" borderId="29" xfId="0" applyFont="1" applyBorder="1"/>
    <xf numFmtId="3" fontId="44" fillId="0" borderId="10" xfId="0" applyNumberFormat="1" applyFont="1" applyBorder="1" applyAlignment="1">
      <alignment horizontal="right"/>
    </xf>
    <xf numFmtId="3" fontId="44" fillId="0" borderId="10" xfId="11" applyNumberFormat="1" applyFont="1" applyBorder="1" applyAlignment="1" applyProtection="1">
      <alignment horizontal="center"/>
      <protection locked="0"/>
    </xf>
    <xf numFmtId="3" fontId="44" fillId="0" borderId="10" xfId="0" applyNumberFormat="1" applyFont="1" applyBorder="1"/>
    <xf numFmtId="166" fontId="44" fillId="0" borderId="39" xfId="2" applyNumberFormat="1" applyFont="1" applyBorder="1" applyProtection="1">
      <protection locked="0"/>
    </xf>
    <xf numFmtId="0" fontId="21" fillId="0" borderId="26" xfId="0" applyFont="1" applyBorder="1"/>
    <xf numFmtId="3" fontId="21" fillId="0" borderId="27" xfId="11" applyNumberFormat="1" applyFont="1" applyBorder="1" applyProtection="1">
      <protection locked="0"/>
    </xf>
    <xf numFmtId="3" fontId="21" fillId="0" borderId="27" xfId="11" applyNumberFormat="1" applyFont="1" applyFill="1" applyBorder="1" applyProtection="1">
      <protection locked="0"/>
    </xf>
    <xf numFmtId="3" fontId="21" fillId="0" borderId="27" xfId="11" applyNumberFormat="1" applyFont="1" applyBorder="1" applyAlignment="1" applyProtection="1">
      <alignment horizontal="center"/>
      <protection locked="0"/>
    </xf>
    <xf numFmtId="3" fontId="21" fillId="0" borderId="27" xfId="0" applyNumberFormat="1" applyFont="1" applyBorder="1"/>
    <xf numFmtId="0" fontId="21" fillId="0" borderId="27" xfId="0" applyFont="1" applyBorder="1"/>
    <xf numFmtId="0" fontId="44" fillId="0" borderId="32" xfId="0" applyFont="1" applyBorder="1"/>
    <xf numFmtId="3" fontId="44" fillId="0" borderId="25" xfId="0" applyNumberFormat="1" applyFont="1" applyBorder="1"/>
    <xf numFmtId="3" fontId="44" fillId="0" borderId="25" xfId="11" applyNumberFormat="1" applyFont="1" applyBorder="1" applyAlignment="1" applyProtection="1">
      <alignment horizontal="center"/>
      <protection locked="0"/>
    </xf>
    <xf numFmtId="166" fontId="21" fillId="0" borderId="40" xfId="2" applyNumberFormat="1" applyFont="1" applyBorder="1" applyProtection="1">
      <protection locked="0"/>
    </xf>
    <xf numFmtId="0" fontId="44" fillId="0" borderId="0" xfId="0" applyFont="1" applyBorder="1" applyAlignment="1">
      <alignment horizontal="center"/>
    </xf>
    <xf numFmtId="0" fontId="21" fillId="0" borderId="0" xfId="0" applyFont="1" applyAlignment="1">
      <alignment horizontal="right"/>
    </xf>
    <xf numFmtId="0" fontId="21" fillId="0" borderId="12" xfId="0" applyFont="1" applyBorder="1"/>
    <xf numFmtId="0" fontId="21" fillId="0" borderId="14" xfId="0" applyFont="1" applyBorder="1"/>
    <xf numFmtId="166" fontId="21" fillId="0" borderId="33" xfId="2" applyNumberFormat="1" applyFont="1" applyBorder="1" applyProtection="1">
      <protection locked="0"/>
    </xf>
    <xf numFmtId="0" fontId="44" fillId="0" borderId="10" xfId="0" applyFont="1" applyBorder="1"/>
    <xf numFmtId="0" fontId="44" fillId="0" borderId="25" xfId="0" applyFont="1" applyBorder="1"/>
    <xf numFmtId="0" fontId="21" fillId="0" borderId="11" xfId="0" applyFont="1" applyBorder="1"/>
    <xf numFmtId="0" fontId="21" fillId="0" borderId="38" xfId="0" applyFont="1" applyBorder="1"/>
    <xf numFmtId="1" fontId="44" fillId="0" borderId="14" xfId="11" applyNumberFormat="1" applyFont="1" applyBorder="1" applyAlignment="1" applyProtection="1">
      <alignment horizontal="center"/>
      <protection locked="0"/>
    </xf>
    <xf numFmtId="1" fontId="44" fillId="0" borderId="13" xfId="11" applyNumberFormat="1" applyFont="1" applyBorder="1" applyAlignment="1" applyProtection="1">
      <alignment horizontal="center"/>
      <protection locked="0"/>
    </xf>
    <xf numFmtId="3" fontId="45" fillId="0" borderId="36" xfId="0" applyNumberFormat="1" applyFont="1" applyBorder="1"/>
    <xf numFmtId="3" fontId="21" fillId="0" borderId="33" xfId="11" applyNumberFormat="1" applyFont="1" applyBorder="1" applyAlignment="1" applyProtection="1">
      <alignment horizontal="center"/>
      <protection locked="0"/>
    </xf>
    <xf numFmtId="3" fontId="45" fillId="0" borderId="10" xfId="0" applyNumberFormat="1" applyFont="1" applyBorder="1"/>
    <xf numFmtId="3" fontId="21" fillId="0" borderId="10" xfId="11" applyNumberFormat="1" applyFont="1" applyFill="1" applyBorder="1" applyProtection="1">
      <protection locked="0"/>
    </xf>
    <xf numFmtId="0" fontId="45" fillId="0" borderId="10" xfId="0" applyFont="1" applyBorder="1"/>
    <xf numFmtId="3" fontId="44" fillId="0" borderId="10" xfId="0" applyNumberFormat="1" applyFont="1" applyFill="1" applyBorder="1" applyAlignment="1">
      <alignment horizontal="right"/>
    </xf>
    <xf numFmtId="3" fontId="46" fillId="0" borderId="10" xfId="0" applyNumberFormat="1" applyFont="1" applyBorder="1"/>
    <xf numFmtId="3" fontId="44" fillId="0" borderId="33" xfId="11" applyNumberFormat="1" applyFont="1" applyBorder="1" applyAlignment="1" applyProtection="1">
      <alignment horizontal="center"/>
      <protection locked="0"/>
    </xf>
    <xf numFmtId="0" fontId="45" fillId="0" borderId="27" xfId="0" applyFont="1" applyBorder="1"/>
    <xf numFmtId="3" fontId="44" fillId="0" borderId="25" xfId="0" applyNumberFormat="1" applyFont="1" applyFill="1" applyBorder="1"/>
    <xf numFmtId="3" fontId="44" fillId="0" borderId="40" xfId="11" applyNumberFormat="1" applyFont="1" applyBorder="1" applyAlignment="1" applyProtection="1">
      <alignment horizontal="center"/>
      <protection locked="0"/>
    </xf>
    <xf numFmtId="0" fontId="21" fillId="0" borderId="31" xfId="0" applyFont="1" applyFill="1" applyBorder="1"/>
    <xf numFmtId="0" fontId="44" fillId="0" borderId="0" xfId="0" applyFont="1" applyBorder="1"/>
    <xf numFmtId="3" fontId="44" fillId="0" borderId="0" xfId="0" applyNumberFormat="1" applyFont="1" applyBorder="1"/>
    <xf numFmtId="3" fontId="44" fillId="0" borderId="0" xfId="11" applyNumberFormat="1" applyFont="1" applyBorder="1" applyAlignment="1" applyProtection="1">
      <alignment horizontal="center"/>
      <protection locked="0"/>
    </xf>
    <xf numFmtId="166" fontId="21" fillId="0" borderId="0" xfId="2" applyNumberFormat="1" applyFont="1" applyBorder="1" applyProtection="1">
      <protection locked="0"/>
    </xf>
    <xf numFmtId="3" fontId="21" fillId="0" borderId="10" xfId="11" applyNumberFormat="1" applyFont="1" applyFill="1" applyBorder="1" applyAlignment="1" applyProtection="1">
      <alignment horizontal="center"/>
      <protection locked="0"/>
    </xf>
    <xf numFmtId="0" fontId="21" fillId="0" borderId="10" xfId="0" applyFont="1" applyFill="1" applyBorder="1"/>
    <xf numFmtId="166" fontId="21" fillId="0" borderId="39" xfId="2" applyNumberFormat="1" applyFont="1" applyFill="1" applyBorder="1" applyProtection="1">
      <protection locked="0"/>
    </xf>
    <xf numFmtId="0" fontId="21" fillId="0" borderId="36" xfId="0" applyFont="1" applyFill="1" applyBorder="1"/>
    <xf numFmtId="0" fontId="33" fillId="0" borderId="48" xfId="0" applyFont="1" applyBorder="1"/>
    <xf numFmtId="0" fontId="33" fillId="0" borderId="49" xfId="0" applyFont="1" applyBorder="1"/>
    <xf numFmtId="0" fontId="33" fillId="0" borderId="49" xfId="0" applyFont="1" applyFill="1" applyBorder="1"/>
    <xf numFmtId="1" fontId="10" fillId="0" borderId="37" xfId="11" applyNumberFormat="1" applyFont="1" applyBorder="1" applyAlignment="1">
      <alignment horizontal="center"/>
    </xf>
    <xf numFmtId="3" fontId="36" fillId="0" borderId="30" xfId="0" applyNumberFormat="1" applyFont="1" applyBorder="1"/>
    <xf numFmtId="3" fontId="36" fillId="0" borderId="11" xfId="0" applyNumberFormat="1" applyFont="1" applyBorder="1"/>
    <xf numFmtId="3" fontId="36" fillId="0" borderId="38" xfId="0" applyNumberFormat="1" applyFont="1" applyBorder="1"/>
    <xf numFmtId="3" fontId="33" fillId="0" borderId="29" xfId="11" applyNumberFormat="1" applyFont="1" applyBorder="1"/>
    <xf numFmtId="3" fontId="33" fillId="0" borderId="29" xfId="11" applyNumberFormat="1" applyFont="1" applyFill="1" applyBorder="1"/>
    <xf numFmtId="3" fontId="33" fillId="0" borderId="12" xfId="11" applyNumberFormat="1" applyFont="1" applyBorder="1"/>
    <xf numFmtId="3" fontId="33" fillId="0" borderId="13" xfId="11" applyNumberFormat="1" applyFont="1" applyBorder="1"/>
    <xf numFmtId="3" fontId="33" fillId="0" borderId="30" xfId="0" applyNumberFormat="1" applyFont="1" applyBorder="1"/>
    <xf numFmtId="3" fontId="33" fillId="0" borderId="26" xfId="0" applyNumberFormat="1" applyFont="1" applyBorder="1"/>
    <xf numFmtId="164" fontId="34" fillId="0" borderId="28" xfId="2" applyNumberFormat="1" applyFont="1" applyBorder="1"/>
    <xf numFmtId="3" fontId="33" fillId="0" borderId="29" xfId="0" applyNumberFormat="1" applyFont="1" applyFill="1" applyBorder="1"/>
    <xf numFmtId="49" fontId="47" fillId="0" borderId="10" xfId="0" applyNumberFormat="1" applyFont="1" applyFill="1" applyBorder="1" applyAlignment="1" applyProtection="1">
      <alignment vertical="center" wrapText="1"/>
    </xf>
    <xf numFmtId="3" fontId="47" fillId="0" borderId="10" xfId="0" applyNumberFormat="1" applyFont="1" applyFill="1" applyBorder="1" applyAlignment="1" applyProtection="1">
      <alignment vertical="center" wrapText="1"/>
    </xf>
    <xf numFmtId="0" fontId="49" fillId="0" borderId="50" xfId="0" applyFont="1" applyFill="1" applyBorder="1"/>
    <xf numFmtId="0" fontId="0" fillId="0" borderId="0" xfId="0" applyFill="1"/>
    <xf numFmtId="3" fontId="47" fillId="0" borderId="36" xfId="0" applyNumberFormat="1" applyFont="1" applyFill="1" applyBorder="1" applyAlignment="1" applyProtection="1">
      <alignment vertical="center" wrapText="1"/>
    </xf>
    <xf numFmtId="49" fontId="47" fillId="0" borderId="31" xfId="0" applyNumberFormat="1" applyFont="1" applyFill="1" applyBorder="1" applyAlignment="1" applyProtection="1">
      <alignment vertical="center" wrapText="1"/>
    </xf>
    <xf numFmtId="49" fontId="47" fillId="0" borderId="29" xfId="0" applyNumberFormat="1" applyFont="1" applyFill="1" applyBorder="1" applyAlignment="1" applyProtection="1">
      <alignment vertical="center" wrapText="1"/>
    </xf>
    <xf numFmtId="49" fontId="36" fillId="0" borderId="25" xfId="0" applyNumberFormat="1" applyFont="1" applyFill="1" applyBorder="1" applyAlignment="1" applyProtection="1">
      <alignment horizontal="center" vertical="center" wrapText="1" shrinkToFit="1"/>
    </xf>
    <xf numFmtId="49" fontId="36" fillId="0" borderId="42" xfId="0" applyNumberFormat="1" applyFont="1" applyFill="1" applyBorder="1" applyAlignment="1" applyProtection="1">
      <alignment horizontal="center" vertical="center" wrapText="1" shrinkToFit="1"/>
    </xf>
    <xf numFmtId="49" fontId="36" fillId="0" borderId="1" xfId="0" applyNumberFormat="1" applyFont="1" applyFill="1" applyBorder="1" applyAlignment="1" applyProtection="1">
      <alignment horizontal="center" vertical="center" wrapText="1" shrinkToFit="1"/>
    </xf>
    <xf numFmtId="0" fontId="19" fillId="0" borderId="0" xfId="0" applyFont="1" applyFill="1"/>
    <xf numFmtId="0" fontId="41" fillId="0" borderId="0" xfId="0" applyFont="1" applyFill="1" applyAlignment="1">
      <alignment horizontal="right"/>
    </xf>
    <xf numFmtId="49" fontId="47" fillId="0" borderId="10" xfId="0" applyNumberFormat="1" applyFont="1" applyFill="1" applyBorder="1" applyAlignment="1" applyProtection="1">
      <alignment horizontal="left" vertical="center" wrapText="1"/>
    </xf>
    <xf numFmtId="3" fontId="47" fillId="0" borderId="10" xfId="0" applyNumberFormat="1" applyFont="1" applyFill="1" applyBorder="1" applyAlignment="1" applyProtection="1">
      <alignment horizontal="right" vertical="center" wrapText="1"/>
    </xf>
    <xf numFmtId="49" fontId="42" fillId="4" borderId="10" xfId="0" applyNumberFormat="1" applyFont="1" applyFill="1" applyBorder="1" applyAlignment="1" applyProtection="1">
      <alignment horizontal="center" vertical="center" wrapText="1" shrinkToFit="1"/>
    </xf>
    <xf numFmtId="0" fontId="39" fillId="4" borderId="10" xfId="0" applyNumberFormat="1" applyFont="1" applyFill="1" applyBorder="1" applyAlignment="1" applyProtection="1">
      <alignment horizontal="center" vertical="center" wrapText="1" shrinkToFit="1"/>
    </xf>
    <xf numFmtId="0" fontId="52" fillId="0" borderId="10" xfId="0" applyFont="1" applyBorder="1"/>
    <xf numFmtId="3" fontId="36" fillId="4" borderId="10" xfId="0" applyNumberFormat="1" applyFont="1" applyFill="1" applyBorder="1" applyAlignment="1" applyProtection="1">
      <alignment horizontal="center" vertical="center" wrapText="1" shrinkToFit="1"/>
    </xf>
    <xf numFmtId="3" fontId="39" fillId="4" borderId="10" xfId="0" applyNumberFormat="1" applyFont="1" applyFill="1" applyBorder="1" applyAlignment="1" applyProtection="1">
      <alignment horizontal="center" vertical="center" wrapText="1" shrinkToFit="1"/>
    </xf>
    <xf numFmtId="49" fontId="36" fillId="4" borderId="10" xfId="0" applyNumberFormat="1" applyFont="1" applyFill="1" applyBorder="1" applyAlignment="1" applyProtection="1">
      <alignment vertical="center" wrapText="1" shrinkToFit="1"/>
    </xf>
    <xf numFmtId="49" fontId="39" fillId="4" borderId="10" xfId="0" applyNumberFormat="1" applyFont="1" applyFill="1" applyBorder="1" applyAlignment="1" applyProtection="1">
      <alignment vertical="center" wrapText="1" shrinkToFit="1"/>
    </xf>
    <xf numFmtId="3" fontId="51" fillId="0" borderId="10" xfId="11" applyNumberFormat="1" applyFont="1" applyBorder="1"/>
    <xf numFmtId="3" fontId="51" fillId="0" borderId="10" xfId="11" applyNumberFormat="1" applyFont="1" applyFill="1" applyBorder="1"/>
    <xf numFmtId="0" fontId="52" fillId="0" borderId="10" xfId="0" applyFont="1" applyBorder="1" applyAlignment="1">
      <alignment horizontal="right"/>
    </xf>
    <xf numFmtId="3" fontId="52" fillId="0" borderId="10" xfId="0" applyNumberFormat="1" applyFont="1" applyBorder="1" applyAlignment="1">
      <alignment horizontal="right"/>
    </xf>
    <xf numFmtId="0" fontId="52" fillId="4" borderId="10" xfId="0" applyFont="1" applyFill="1" applyBorder="1" applyAlignment="1">
      <alignment horizontal="right"/>
    </xf>
    <xf numFmtId="49" fontId="39" fillId="0" borderId="10" xfId="0" applyNumberFormat="1" applyFont="1" applyFill="1" applyBorder="1" applyAlignment="1" applyProtection="1">
      <alignment vertical="center" wrapText="1" shrinkToFit="1"/>
    </xf>
    <xf numFmtId="3" fontId="39" fillId="0" borderId="10" xfId="0" applyNumberFormat="1" applyFont="1" applyFill="1" applyBorder="1" applyAlignment="1" applyProtection="1">
      <alignment horizontal="center" vertical="center" wrapText="1" shrinkToFit="1"/>
    </xf>
    <xf numFmtId="49" fontId="43" fillId="0" borderId="10" xfId="0" applyNumberFormat="1" applyFont="1" applyFill="1" applyBorder="1" applyAlignment="1" applyProtection="1">
      <alignment vertical="center" wrapText="1" shrinkToFit="1"/>
    </xf>
    <xf numFmtId="49" fontId="43" fillId="4" borderId="10" xfId="0" applyNumberFormat="1" applyFont="1" applyFill="1" applyBorder="1" applyAlignment="1" applyProtection="1">
      <alignment vertical="center" wrapText="1" shrinkToFit="1"/>
    </xf>
    <xf numFmtId="3" fontId="40" fillId="0" borderId="10" xfId="0" applyNumberFormat="1" applyFont="1" applyFill="1" applyBorder="1" applyAlignment="1" applyProtection="1">
      <alignment horizontal="left" vertical="center" wrapText="1" shrinkToFit="1"/>
    </xf>
    <xf numFmtId="3" fontId="43" fillId="0" borderId="10" xfId="0" applyNumberFormat="1" applyFont="1" applyFill="1" applyBorder="1" applyAlignment="1" applyProtection="1">
      <alignment horizontal="left" vertical="center" wrapText="1" shrinkToFit="1"/>
    </xf>
    <xf numFmtId="3" fontId="43" fillId="4" borderId="10" xfId="0" applyNumberFormat="1" applyFont="1" applyFill="1" applyBorder="1" applyAlignment="1" applyProtection="1">
      <alignment horizontal="left" vertical="center" wrapText="1" shrinkToFit="1"/>
    </xf>
    <xf numFmtId="3" fontId="43" fillId="0" borderId="10" xfId="0" applyNumberFormat="1" applyFont="1" applyFill="1" applyBorder="1" applyAlignment="1" applyProtection="1">
      <alignment horizontal="center" vertical="center" wrapText="1" shrinkToFit="1"/>
    </xf>
    <xf numFmtId="3" fontId="53" fillId="0" borderId="10" xfId="0" applyNumberFormat="1" applyFont="1" applyFill="1" applyBorder="1" applyAlignment="1" applyProtection="1">
      <alignment horizontal="right" vertical="center" wrapText="1"/>
    </xf>
    <xf numFmtId="0" fontId="52" fillId="0" borderId="10" xfId="0" applyFont="1" applyFill="1" applyBorder="1"/>
    <xf numFmtId="0" fontId="52" fillId="0" borderId="10" xfId="0" applyFont="1" applyFill="1" applyBorder="1" applyAlignment="1">
      <alignment horizontal="right"/>
    </xf>
    <xf numFmtId="0" fontId="21" fillId="0" borderId="26" xfId="0" applyFont="1" applyFill="1" applyBorder="1"/>
    <xf numFmtId="166" fontId="21" fillId="0" borderId="27" xfId="2" applyNumberFormat="1" applyFont="1" applyFill="1" applyBorder="1" applyProtection="1">
      <protection locked="0"/>
    </xf>
    <xf numFmtId="3" fontId="21" fillId="0" borderId="27" xfId="11" applyNumberFormat="1" applyFont="1" applyFill="1" applyBorder="1" applyAlignment="1" applyProtection="1">
      <alignment horizontal="center" vertical="center"/>
      <protection locked="0"/>
    </xf>
    <xf numFmtId="0" fontId="21" fillId="0" borderId="27" xfId="0" applyFont="1" applyFill="1" applyBorder="1"/>
    <xf numFmtId="1" fontId="21" fillId="0" borderId="28" xfId="2" applyNumberFormat="1" applyFont="1" applyFill="1" applyBorder="1" applyAlignment="1" applyProtection="1">
      <alignment vertical="center"/>
      <protection locked="0"/>
    </xf>
    <xf numFmtId="0" fontId="44" fillId="0" borderId="32" xfId="0" applyFont="1" applyFill="1" applyBorder="1" applyAlignment="1">
      <alignment vertical="center"/>
    </xf>
    <xf numFmtId="166" fontId="44" fillId="0" borderId="25" xfId="2" applyNumberFormat="1" applyFont="1" applyFill="1" applyBorder="1" applyAlignment="1" applyProtection="1">
      <alignment vertical="center"/>
      <protection locked="0"/>
    </xf>
    <xf numFmtId="3" fontId="44" fillId="0" borderId="25" xfId="11" applyNumberFormat="1" applyFont="1" applyFill="1" applyBorder="1" applyAlignment="1" applyProtection="1">
      <alignment horizontal="center" vertical="center"/>
      <protection locked="0"/>
    </xf>
    <xf numFmtId="3" fontId="44" fillId="0" borderId="25" xfId="0" applyNumberFormat="1" applyFont="1" applyFill="1" applyBorder="1" applyAlignment="1">
      <alignment vertical="center"/>
    </xf>
    <xf numFmtId="1" fontId="44" fillId="0" borderId="40" xfId="2" applyNumberFormat="1" applyFont="1" applyFill="1" applyBorder="1" applyAlignment="1" applyProtection="1">
      <alignment vertical="center"/>
      <protection locked="0"/>
    </xf>
    <xf numFmtId="0" fontId="44" fillId="0" borderId="26" xfId="0" applyFont="1" applyBorder="1"/>
    <xf numFmtId="3" fontId="44" fillId="0" borderId="27" xfId="0" applyNumberFormat="1" applyFont="1" applyBorder="1" applyAlignment="1">
      <alignment horizontal="right"/>
    </xf>
    <xf numFmtId="3" fontId="44" fillId="0" borderId="27" xfId="11" applyNumberFormat="1" applyFont="1" applyBorder="1" applyAlignment="1" applyProtection="1">
      <alignment horizontal="center"/>
      <protection locked="0"/>
    </xf>
    <xf numFmtId="3" fontId="21" fillId="0" borderId="10" xfId="0" applyNumberFormat="1" applyFont="1" applyBorder="1" applyAlignment="1">
      <alignment wrapText="1"/>
    </xf>
    <xf numFmtId="3" fontId="21" fillId="0" borderId="27" xfId="0" applyNumberFormat="1" applyFont="1" applyBorder="1" applyAlignment="1">
      <alignment horizontal="right"/>
    </xf>
    <xf numFmtId="3" fontId="38" fillId="0" borderId="39" xfId="9" applyNumberFormat="1" applyFont="1" applyFill="1" applyBorder="1" applyAlignment="1">
      <alignment vertical="center" wrapText="1"/>
    </xf>
    <xf numFmtId="3" fontId="38" fillId="0" borderId="33" xfId="9" applyNumberFormat="1" applyFont="1" applyFill="1" applyBorder="1" applyAlignment="1">
      <alignment vertical="center" wrapText="1"/>
    </xf>
    <xf numFmtId="3" fontId="38" fillId="0" borderId="13" xfId="9" applyNumberFormat="1" applyFont="1" applyFill="1" applyBorder="1" applyAlignment="1">
      <alignment vertical="center" wrapText="1"/>
    </xf>
    <xf numFmtId="0" fontId="14" fillId="0" borderId="0" xfId="0" applyFont="1"/>
    <xf numFmtId="0" fontId="56" fillId="0" borderId="33" xfId="8" applyFont="1" applyFill="1" applyBorder="1" applyAlignment="1"/>
    <xf numFmtId="3" fontId="60" fillId="5" borderId="10" xfId="0" applyNumberFormat="1" applyFont="1" applyFill="1" applyBorder="1" applyAlignment="1" applyProtection="1">
      <alignment vertical="center" wrapText="1"/>
    </xf>
    <xf numFmtId="3" fontId="54" fillId="5" borderId="10" xfId="0" applyNumberFormat="1" applyFont="1" applyFill="1" applyBorder="1" applyAlignment="1" applyProtection="1">
      <alignment vertical="center" wrapText="1"/>
    </xf>
    <xf numFmtId="3" fontId="60" fillId="4" borderId="10" xfId="0" applyNumberFormat="1" applyFont="1" applyFill="1" applyBorder="1" applyAlignment="1" applyProtection="1">
      <alignment vertical="center" wrapText="1"/>
    </xf>
    <xf numFmtId="3" fontId="61" fillId="5" borderId="10" xfId="0" applyNumberFormat="1" applyFont="1" applyFill="1" applyBorder="1" applyAlignment="1" applyProtection="1">
      <alignment horizontal="left" vertical="center" wrapText="1"/>
    </xf>
    <xf numFmtId="3" fontId="62" fillId="5" borderId="10" xfId="0" applyNumberFormat="1" applyFont="1" applyFill="1" applyBorder="1" applyAlignment="1" applyProtection="1">
      <alignment horizontal="left" vertical="center" wrapText="1"/>
    </xf>
    <xf numFmtId="3" fontId="54" fillId="0" borderId="10" xfId="0" applyNumberFormat="1" applyFont="1" applyFill="1" applyBorder="1" applyAlignment="1" applyProtection="1">
      <alignment vertical="center" wrapText="1"/>
    </xf>
    <xf numFmtId="49" fontId="47" fillId="0" borderId="0" xfId="0" applyNumberFormat="1" applyFont="1" applyFill="1" applyBorder="1" applyAlignment="1" applyProtection="1">
      <alignment horizontal="left" vertical="center" wrapText="1"/>
    </xf>
    <xf numFmtId="3" fontId="47" fillId="0" borderId="0" xfId="0" applyNumberFormat="1" applyFont="1" applyFill="1" applyBorder="1" applyAlignment="1" applyProtection="1">
      <alignment horizontal="right" vertical="center" wrapText="1"/>
    </xf>
    <xf numFmtId="3" fontId="36" fillId="4" borderId="0" xfId="0" applyNumberFormat="1" applyFont="1" applyFill="1" applyBorder="1" applyAlignment="1" applyProtection="1">
      <alignment horizontal="center" vertical="center" wrapText="1" shrinkToFit="1"/>
    </xf>
    <xf numFmtId="3" fontId="50" fillId="0" borderId="0" xfId="0" applyNumberFormat="1" applyFont="1" applyFill="1" applyBorder="1" applyAlignment="1" applyProtection="1">
      <alignment horizontal="left" vertical="center" wrapText="1"/>
    </xf>
    <xf numFmtId="3" fontId="43" fillId="4" borderId="0" xfId="0" applyNumberFormat="1" applyFont="1" applyFill="1" applyBorder="1" applyAlignment="1" applyProtection="1">
      <alignment horizontal="center" vertical="center" wrapText="1" shrinkToFit="1"/>
    </xf>
    <xf numFmtId="49" fontId="39" fillId="0" borderId="0" xfId="0" applyNumberFormat="1" applyFont="1" applyFill="1" applyBorder="1" applyAlignment="1" applyProtection="1">
      <alignment horizontal="center" vertical="center" wrapText="1" shrinkToFit="1"/>
    </xf>
    <xf numFmtId="3" fontId="39" fillId="4" borderId="0" xfId="0" applyNumberFormat="1" applyFont="1" applyFill="1" applyBorder="1" applyAlignment="1" applyProtection="1">
      <alignment horizontal="center" vertical="center" wrapText="1" shrinkToFit="1"/>
    </xf>
    <xf numFmtId="3" fontId="39" fillId="4" borderId="0" xfId="0" applyNumberFormat="1" applyFont="1" applyFill="1" applyBorder="1" applyAlignment="1" applyProtection="1">
      <alignment vertical="center" wrapText="1" shrinkToFit="1"/>
    </xf>
    <xf numFmtId="49" fontId="43" fillId="0" borderId="0" xfId="0" applyNumberFormat="1" applyFont="1" applyFill="1" applyBorder="1" applyAlignment="1" applyProtection="1">
      <alignment horizontal="center" vertical="center" wrapText="1" shrinkToFit="1"/>
    </xf>
    <xf numFmtId="3" fontId="43" fillId="0" borderId="0" xfId="0" applyNumberFormat="1" applyFont="1" applyFill="1" applyBorder="1" applyAlignment="1" applyProtection="1">
      <alignment vertical="center" wrapText="1" shrinkToFit="1"/>
    </xf>
    <xf numFmtId="49" fontId="40" fillId="4" borderId="0" xfId="0" applyNumberFormat="1" applyFont="1" applyFill="1" applyBorder="1" applyAlignment="1" applyProtection="1">
      <alignment horizontal="center" vertical="center" wrapText="1" shrinkToFit="1"/>
    </xf>
    <xf numFmtId="3" fontId="40" fillId="4" borderId="0" xfId="0" applyNumberFormat="1" applyFont="1" applyFill="1" applyBorder="1" applyAlignment="1" applyProtection="1">
      <alignment vertical="center" wrapText="1" shrinkToFit="1"/>
    </xf>
    <xf numFmtId="3" fontId="40" fillId="4" borderId="0" xfId="0" applyNumberFormat="1" applyFont="1" applyFill="1" applyBorder="1" applyAlignment="1" applyProtection="1">
      <alignment horizontal="center" vertical="center" wrapText="1" shrinkToFit="1"/>
    </xf>
    <xf numFmtId="49" fontId="60" fillId="5" borderId="29" xfId="0" applyNumberFormat="1" applyFont="1" applyFill="1" applyBorder="1" applyAlignment="1" applyProtection="1">
      <alignment vertical="center" wrapText="1"/>
    </xf>
    <xf numFmtId="49" fontId="43" fillId="4" borderId="29" xfId="0" applyNumberFormat="1" applyFont="1" applyFill="1" applyBorder="1" applyAlignment="1" applyProtection="1">
      <alignment vertical="center" wrapText="1" shrinkToFit="1"/>
    </xf>
    <xf numFmtId="49" fontId="50" fillId="0" borderId="29" xfId="0" applyNumberFormat="1" applyFont="1" applyFill="1" applyBorder="1" applyAlignment="1" applyProtection="1">
      <alignment horizontal="left" vertical="center" wrapText="1"/>
    </xf>
    <xf numFmtId="49" fontId="60" fillId="0" borderId="29" xfId="0" applyNumberFormat="1" applyFont="1" applyBorder="1" applyAlignment="1" applyProtection="1">
      <alignment vertical="center" wrapText="1"/>
    </xf>
    <xf numFmtId="49" fontId="60" fillId="4" borderId="29" xfId="0" applyNumberFormat="1" applyFont="1" applyFill="1" applyBorder="1" applyAlignment="1" applyProtection="1">
      <alignment vertical="center" wrapText="1"/>
    </xf>
    <xf numFmtId="49" fontId="47" fillId="0" borderId="29" xfId="0" applyNumberFormat="1" applyFont="1" applyFill="1" applyBorder="1" applyAlignment="1" applyProtection="1">
      <alignment horizontal="left" vertical="center" wrapText="1"/>
    </xf>
    <xf numFmtId="49" fontId="47" fillId="0" borderId="26" xfId="0" applyNumberFormat="1" applyFont="1" applyFill="1" applyBorder="1" applyAlignment="1" applyProtection="1">
      <alignment horizontal="left" vertical="center" wrapText="1"/>
    </xf>
    <xf numFmtId="3" fontId="47" fillId="0" borderId="27" xfId="0" applyNumberFormat="1" applyFont="1" applyFill="1" applyBorder="1" applyAlignment="1" applyProtection="1">
      <alignment horizontal="right" vertical="center" wrapText="1"/>
    </xf>
    <xf numFmtId="49" fontId="53" fillId="0" borderId="32" xfId="0" applyNumberFormat="1" applyFont="1" applyFill="1" applyBorder="1" applyAlignment="1" applyProtection="1">
      <alignment horizontal="left" vertical="center" wrapText="1"/>
    </xf>
    <xf numFmtId="3" fontId="53" fillId="0" borderId="25" xfId="0" applyNumberFormat="1" applyFont="1" applyFill="1" applyBorder="1" applyAlignment="1" applyProtection="1">
      <alignment horizontal="right" vertical="center" wrapText="1"/>
    </xf>
    <xf numFmtId="3" fontId="62" fillId="4" borderId="10" xfId="0" applyNumberFormat="1" applyFont="1" applyFill="1" applyBorder="1" applyAlignment="1" applyProtection="1">
      <alignment horizontal="left" vertical="center" wrapText="1"/>
    </xf>
    <xf numFmtId="49" fontId="60" fillId="5" borderId="31" xfId="0" applyNumberFormat="1" applyFont="1" applyFill="1" applyBorder="1" applyAlignment="1" applyProtection="1">
      <alignment vertical="center" wrapText="1"/>
    </xf>
    <xf numFmtId="3" fontId="60" fillId="5" borderId="36" xfId="0" applyNumberFormat="1" applyFont="1" applyFill="1" applyBorder="1" applyAlignment="1" applyProtection="1">
      <alignment vertical="center" wrapText="1"/>
    </xf>
    <xf numFmtId="3" fontId="53" fillId="0" borderId="36" xfId="0" applyNumberFormat="1" applyFont="1" applyFill="1" applyBorder="1" applyAlignment="1" applyProtection="1">
      <alignment horizontal="right" vertical="center" wrapText="1"/>
    </xf>
    <xf numFmtId="3" fontId="60" fillId="5" borderId="40" xfId="0" applyNumberFormat="1" applyFont="1" applyFill="1" applyBorder="1" applyAlignment="1" applyProtection="1">
      <alignment horizontal="center" vertical="center" wrapText="1"/>
    </xf>
    <xf numFmtId="3" fontId="60" fillId="5" borderId="27" xfId="0" applyNumberFormat="1" applyFont="1" applyFill="1" applyBorder="1" applyAlignment="1" applyProtection="1">
      <alignment vertical="center" wrapText="1"/>
    </xf>
    <xf numFmtId="3" fontId="60" fillId="0" borderId="25" xfId="0" applyNumberFormat="1" applyFont="1" applyFill="1" applyBorder="1" applyAlignment="1" applyProtection="1">
      <alignment vertical="center" wrapText="1"/>
    </xf>
    <xf numFmtId="3" fontId="53" fillId="0" borderId="27" xfId="0" applyNumberFormat="1" applyFont="1" applyFill="1" applyBorder="1" applyAlignment="1" applyProtection="1">
      <alignment horizontal="right" vertical="center" wrapText="1"/>
    </xf>
    <xf numFmtId="3" fontId="60" fillId="5" borderId="39" xfId="0" applyNumberFormat="1" applyFont="1" applyFill="1" applyBorder="1" applyAlignment="1" applyProtection="1">
      <alignment horizontal="center" vertical="center" wrapText="1"/>
    </xf>
    <xf numFmtId="3" fontId="54" fillId="5" borderId="33" xfId="0" applyNumberFormat="1" applyFont="1" applyFill="1" applyBorder="1" applyAlignment="1" applyProtection="1">
      <alignment horizontal="center" vertical="center" wrapText="1"/>
    </xf>
    <xf numFmtId="3" fontId="60" fillId="5" borderId="33" xfId="0" applyNumberFormat="1" applyFont="1" applyFill="1" applyBorder="1" applyAlignment="1" applyProtection="1">
      <alignment horizontal="center" vertical="center" wrapText="1"/>
    </xf>
    <xf numFmtId="3" fontId="54" fillId="5" borderId="28" xfId="0" applyNumberFormat="1" applyFont="1" applyFill="1" applyBorder="1" applyAlignment="1" applyProtection="1">
      <alignment horizontal="center" vertical="center" wrapText="1"/>
    </xf>
    <xf numFmtId="49" fontId="53" fillId="0" borderId="31" xfId="0" applyNumberFormat="1" applyFont="1" applyFill="1" applyBorder="1" applyAlignment="1" applyProtection="1">
      <alignment horizontal="left" vertical="center" wrapText="1"/>
    </xf>
    <xf numFmtId="49" fontId="53" fillId="0" borderId="29" xfId="0" applyNumberFormat="1" applyFont="1" applyFill="1" applyBorder="1" applyAlignment="1" applyProtection="1">
      <alignment horizontal="left" vertical="center" wrapText="1"/>
    </xf>
    <xf numFmtId="49" fontId="53" fillId="0" borderId="26" xfId="0" applyNumberFormat="1" applyFont="1" applyFill="1" applyBorder="1" applyAlignment="1" applyProtection="1">
      <alignment horizontal="left" vertical="center" wrapText="1"/>
    </xf>
    <xf numFmtId="3" fontId="60" fillId="5" borderId="28" xfId="0" applyNumberFormat="1" applyFont="1" applyFill="1" applyBorder="1" applyAlignment="1" applyProtection="1">
      <alignment horizontal="center" vertical="center" wrapText="1"/>
    </xf>
    <xf numFmtId="49" fontId="60" fillId="0" borderId="31" xfId="0" applyNumberFormat="1" applyFont="1" applyBorder="1" applyAlignment="1" applyProtection="1">
      <alignment vertical="center" wrapText="1"/>
    </xf>
    <xf numFmtId="3" fontId="62" fillId="5" borderId="33" xfId="0" applyNumberFormat="1" applyFont="1" applyFill="1" applyBorder="1" applyAlignment="1" applyProtection="1">
      <alignment horizontal="center" vertical="center" wrapText="1"/>
    </xf>
    <xf numFmtId="49" fontId="43" fillId="4" borderId="29" xfId="0" applyNumberFormat="1" applyFont="1" applyFill="1" applyBorder="1" applyAlignment="1" applyProtection="1">
      <alignment horizontal="left" vertical="center" wrapText="1" shrinkToFit="1"/>
    </xf>
    <xf numFmtId="49" fontId="60" fillId="0" borderId="26" xfId="0" applyNumberFormat="1" applyFont="1" applyBorder="1" applyAlignment="1" applyProtection="1">
      <alignment vertical="center" wrapText="1"/>
    </xf>
    <xf numFmtId="0" fontId="11" fillId="0" borderId="3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3" fontId="20" fillId="0" borderId="0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3" fontId="7" fillId="0" borderId="0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3" borderId="51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29" fillId="3" borderId="30" xfId="0" applyNumberFormat="1" applyFont="1" applyFill="1" applyBorder="1" applyAlignment="1" applyProtection="1">
      <alignment horizontal="center" vertical="center" wrapText="1" shrinkToFit="1"/>
    </xf>
    <xf numFmtId="0" fontId="29" fillId="3" borderId="35" xfId="0" applyNumberFormat="1" applyFont="1" applyFill="1" applyBorder="1" applyAlignment="1" applyProtection="1">
      <alignment horizontal="center" vertical="center" wrapText="1" shrinkToFit="1"/>
    </xf>
    <xf numFmtId="0" fontId="13" fillId="3" borderId="30" xfId="0" applyFont="1" applyFill="1" applyBorder="1" applyAlignment="1">
      <alignment horizontal="center" vertical="center"/>
    </xf>
    <xf numFmtId="0" fontId="13" fillId="3" borderId="38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3" fontId="26" fillId="0" borderId="29" xfId="0" applyNumberFormat="1" applyFont="1" applyFill="1" applyBorder="1" applyAlignment="1">
      <alignment horizontal="center"/>
    </xf>
    <xf numFmtId="3" fontId="26" fillId="0" borderId="10" xfId="0" applyNumberFormat="1" applyFont="1" applyFill="1" applyBorder="1" applyAlignment="1">
      <alignment horizontal="center"/>
    </xf>
    <xf numFmtId="3" fontId="26" fillId="0" borderId="30" xfId="0" applyNumberFormat="1" applyFont="1" applyFill="1" applyBorder="1" applyAlignment="1">
      <alignment horizontal="center"/>
    </xf>
    <xf numFmtId="3" fontId="26" fillId="0" borderId="11" xfId="0" applyNumberFormat="1" applyFont="1" applyFill="1" applyBorder="1" applyAlignment="1">
      <alignment horizontal="center"/>
    </xf>
    <xf numFmtId="0" fontId="13" fillId="3" borderId="24" xfId="0" applyFont="1" applyFill="1" applyBorder="1" applyAlignment="1">
      <alignment horizontal="center"/>
    </xf>
    <xf numFmtId="0" fontId="13" fillId="3" borderId="23" xfId="0" applyFont="1" applyFill="1" applyBorder="1" applyAlignment="1">
      <alignment horizontal="center"/>
    </xf>
    <xf numFmtId="3" fontId="26" fillId="0" borderId="26" xfId="0" applyNumberFormat="1" applyFont="1" applyFill="1" applyBorder="1" applyAlignment="1">
      <alignment horizontal="center"/>
    </xf>
    <xf numFmtId="3" fontId="26" fillId="0" borderId="27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49" fontId="60" fillId="4" borderId="52" xfId="0" applyNumberFormat="1" applyFont="1" applyFill="1" applyBorder="1" applyAlignment="1" applyProtection="1">
      <alignment horizontal="center" vertical="center" wrapText="1"/>
    </xf>
    <xf numFmtId="49" fontId="60" fillId="4" borderId="53" xfId="0" applyNumberFormat="1" applyFont="1" applyFill="1" applyBorder="1" applyAlignment="1" applyProtection="1">
      <alignment horizontal="center" vertical="center" wrapText="1"/>
    </xf>
    <xf numFmtId="49" fontId="60" fillId="4" borderId="2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9" fontId="42" fillId="4" borderId="52" xfId="0" applyNumberFormat="1" applyFont="1" applyFill="1" applyBorder="1" applyAlignment="1" applyProtection="1">
      <alignment horizontal="center" vertical="center" wrapText="1" shrinkToFit="1"/>
    </xf>
    <xf numFmtId="49" fontId="42" fillId="4" borderId="53" xfId="0" applyNumberFormat="1" applyFont="1" applyFill="1" applyBorder="1" applyAlignment="1" applyProtection="1">
      <alignment horizontal="center" vertical="center" wrapText="1" shrinkToFit="1"/>
    </xf>
    <xf numFmtId="49" fontId="42" fillId="4" borderId="2" xfId="0" applyNumberFormat="1" applyFont="1" applyFill="1" applyBorder="1" applyAlignment="1" applyProtection="1">
      <alignment horizontal="center" vertical="center" wrapText="1" shrinkToFit="1"/>
    </xf>
    <xf numFmtId="0" fontId="7" fillId="0" borderId="0" xfId="0" applyFont="1" applyAlignment="1">
      <alignment horizontal="center"/>
    </xf>
    <xf numFmtId="0" fontId="57" fillId="0" borderId="29" xfId="7" applyFont="1" applyBorder="1" applyAlignment="1">
      <alignment horizontal="left" vertical="center" wrapText="1"/>
    </xf>
    <xf numFmtId="0" fontId="57" fillId="0" borderId="10" xfId="7" applyFont="1" applyBorder="1" applyAlignment="1">
      <alignment horizontal="left" vertical="center" wrapText="1"/>
    </xf>
    <xf numFmtId="0" fontId="57" fillId="0" borderId="12" xfId="7" applyFont="1" applyFill="1" applyBorder="1" applyAlignment="1">
      <alignment horizontal="left" vertical="center" wrapText="1"/>
    </xf>
    <xf numFmtId="0" fontId="57" fillId="0" borderId="14" xfId="7" applyFont="1" applyFill="1" applyBorder="1" applyAlignment="1">
      <alignment horizontal="left" vertical="center" wrapText="1"/>
    </xf>
    <xf numFmtId="0" fontId="59" fillId="0" borderId="29" xfId="7" applyFont="1" applyBorder="1" applyAlignment="1">
      <alignment horizontal="left" vertical="center" wrapText="1"/>
    </xf>
    <xf numFmtId="0" fontId="59" fillId="0" borderId="10" xfId="7" applyFont="1" applyBorder="1" applyAlignment="1">
      <alignment horizontal="left" vertical="center" wrapText="1"/>
    </xf>
    <xf numFmtId="0" fontId="57" fillId="0" borderId="29" xfId="7" applyFont="1" applyFill="1" applyBorder="1" applyAlignment="1">
      <alignment horizontal="left" vertical="center" wrapText="1"/>
    </xf>
    <xf numFmtId="0" fontId="57" fillId="0" borderId="10" xfId="7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59" fillId="0" borderId="29" xfId="7" applyFont="1" applyFill="1" applyBorder="1" applyAlignment="1">
      <alignment horizontal="left" vertical="center" wrapText="1"/>
    </xf>
    <xf numFmtId="0" fontId="59" fillId="0" borderId="10" xfId="7" applyFont="1" applyFill="1" applyBorder="1" applyAlignment="1">
      <alignment horizontal="left" vertical="center" wrapText="1"/>
    </xf>
    <xf numFmtId="0" fontId="58" fillId="0" borderId="29" xfId="8" applyFont="1" applyFill="1" applyBorder="1" applyAlignment="1">
      <alignment horizontal="left" vertical="center" wrapText="1"/>
    </xf>
    <xf numFmtId="0" fontId="58" fillId="0" borderId="10" xfId="8" applyFont="1" applyFill="1" applyBorder="1" applyAlignment="1">
      <alignment horizontal="left" vertical="center" wrapText="1"/>
    </xf>
    <xf numFmtId="0" fontId="56" fillId="0" borderId="29" xfId="8" applyFont="1" applyFill="1" applyBorder="1" applyAlignment="1">
      <alignment horizontal="left" vertical="center" wrapText="1"/>
    </xf>
    <xf numFmtId="0" fontId="56" fillId="0" borderId="10" xfId="8" applyFont="1" applyFill="1" applyBorder="1" applyAlignment="1">
      <alignment horizontal="left" vertical="center" wrapText="1"/>
    </xf>
    <xf numFmtId="0" fontId="57" fillId="0" borderId="29" xfId="8" applyFont="1" applyFill="1" applyBorder="1" applyAlignment="1">
      <alignment horizontal="left" vertical="center" wrapText="1"/>
    </xf>
    <xf numFmtId="0" fontId="57" fillId="0" borderId="10" xfId="8" applyFont="1" applyFill="1" applyBorder="1" applyAlignment="1">
      <alignment horizontal="left" vertical="center" wrapText="1"/>
    </xf>
    <xf numFmtId="0" fontId="46" fillId="0" borderId="52" xfId="7" applyFont="1" applyBorder="1" applyAlignment="1">
      <alignment horizontal="center" vertical="center" wrapText="1"/>
    </xf>
    <xf numFmtId="0" fontId="46" fillId="0" borderId="53" xfId="7" applyFont="1" applyBorder="1" applyAlignment="1">
      <alignment horizontal="center" vertical="center" wrapText="1"/>
    </xf>
    <xf numFmtId="0" fontId="46" fillId="0" borderId="2" xfId="7" applyFont="1" applyBorder="1" applyAlignment="1">
      <alignment horizontal="center" vertical="center" wrapText="1"/>
    </xf>
    <xf numFmtId="0" fontId="56" fillId="0" borderId="31" xfId="8" applyFont="1" applyFill="1" applyBorder="1" applyAlignment="1">
      <alignment horizontal="left" vertical="center"/>
    </xf>
    <xf numFmtId="0" fontId="56" fillId="0" borderId="36" xfId="8" applyFont="1" applyFill="1" applyBorder="1" applyAlignment="1">
      <alignment horizontal="left" vertical="center"/>
    </xf>
    <xf numFmtId="0" fontId="56" fillId="0" borderId="31" xfId="8" applyFont="1" applyFill="1" applyBorder="1" applyAlignment="1">
      <alignment horizontal="left" vertical="center" wrapText="1"/>
    </xf>
    <xf numFmtId="0" fontId="56" fillId="0" borderId="36" xfId="8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4" fillId="0" borderId="48" xfId="0" applyFont="1" applyBorder="1" applyAlignment="1">
      <alignment horizontal="center" vertical="center"/>
    </xf>
    <xf numFmtId="0" fontId="44" fillId="0" borderId="54" xfId="0" applyFont="1" applyBorder="1" applyAlignment="1">
      <alignment horizontal="center" vertical="center"/>
    </xf>
    <xf numFmtId="0" fontId="44" fillId="0" borderId="51" xfId="0" applyFont="1" applyBorder="1" applyAlignment="1">
      <alignment horizontal="center" vertical="center"/>
    </xf>
    <xf numFmtId="0" fontId="44" fillId="0" borderId="35" xfId="0" applyFont="1" applyBorder="1" applyAlignment="1">
      <alignment horizontal="center" vertical="center"/>
    </xf>
    <xf numFmtId="0" fontId="44" fillId="0" borderId="55" xfId="0" applyFont="1" applyBorder="1" applyAlignment="1">
      <alignment horizontal="center" vertical="center"/>
    </xf>
    <xf numFmtId="0" fontId="44" fillId="0" borderId="30" xfId="0" applyFont="1" applyBorder="1" applyAlignment="1">
      <alignment horizontal="center" vertical="center"/>
    </xf>
    <xf numFmtId="0" fontId="44" fillId="0" borderId="11" xfId="0" applyFont="1" applyBorder="1" applyAlignment="1">
      <alignment horizontal="center" vertical="center"/>
    </xf>
    <xf numFmtId="0" fontId="44" fillId="0" borderId="30" xfId="0" applyFont="1" applyFill="1" applyBorder="1" applyAlignment="1">
      <alignment horizontal="center" vertical="center"/>
    </xf>
    <xf numFmtId="0" fontId="44" fillId="0" borderId="11" xfId="0" applyFont="1" applyFill="1" applyBorder="1" applyAlignment="1">
      <alignment horizontal="center" vertical="center"/>
    </xf>
    <xf numFmtId="0" fontId="44" fillId="0" borderId="38" xfId="0" applyFont="1" applyFill="1" applyBorder="1" applyAlignment="1">
      <alignment horizontal="center" vertical="center"/>
    </xf>
    <xf numFmtId="0" fontId="44" fillId="0" borderId="30" xfId="0" applyFont="1" applyBorder="1" applyAlignment="1">
      <alignment horizontal="center"/>
    </xf>
    <xf numFmtId="0" fontId="44" fillId="0" borderId="11" xfId="0" applyFont="1" applyBorder="1" applyAlignment="1">
      <alignment horizontal="center"/>
    </xf>
    <xf numFmtId="0" fontId="44" fillId="0" borderId="38" xfId="0" applyFont="1" applyBorder="1" applyAlignment="1">
      <alignment horizontal="center"/>
    </xf>
    <xf numFmtId="0" fontId="0" fillId="6" borderId="32" xfId="0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6" borderId="31" xfId="0" applyFill="1" applyBorder="1"/>
    <xf numFmtId="0" fontId="0" fillId="6" borderId="39" xfId="0" applyFill="1" applyBorder="1"/>
    <xf numFmtId="0" fontId="0" fillId="6" borderId="29" xfId="0" applyFill="1" applyBorder="1"/>
    <xf numFmtId="0" fontId="0" fillId="6" borderId="33" xfId="0" applyFill="1" applyBorder="1"/>
    <xf numFmtId="0" fontId="0" fillId="6" borderId="26" xfId="0" applyFill="1" applyBorder="1"/>
    <xf numFmtId="0" fontId="0" fillId="6" borderId="28" xfId="0" applyFill="1" applyBorder="1"/>
    <xf numFmtId="0" fontId="0" fillId="6" borderId="32" xfId="0" applyFill="1" applyBorder="1"/>
    <xf numFmtId="0" fontId="0" fillId="6" borderId="40" xfId="0" applyFill="1" applyBorder="1"/>
    <xf numFmtId="0" fontId="0" fillId="6" borderId="0" xfId="0" applyFill="1"/>
    <xf numFmtId="166" fontId="27" fillId="0" borderId="25" xfId="0" applyNumberFormat="1" applyFont="1" applyBorder="1" applyAlignment="1">
      <alignment horizontal="center"/>
    </xf>
    <xf numFmtId="166" fontId="27" fillId="0" borderId="40" xfId="2" applyNumberFormat="1" applyFont="1" applyFill="1" applyBorder="1" applyAlignment="1">
      <alignment horizontal="right"/>
    </xf>
    <xf numFmtId="49" fontId="50" fillId="6" borderId="0" xfId="0" applyNumberFormat="1" applyFont="1" applyFill="1" applyBorder="1" applyAlignment="1" applyProtection="1">
      <alignment horizontal="left" vertical="center" wrapText="1"/>
    </xf>
    <xf numFmtId="0" fontId="0" fillId="6" borderId="0" xfId="0" applyFill="1" applyAlignment="1">
      <alignment horizontal="right"/>
    </xf>
    <xf numFmtId="0" fontId="0" fillId="6" borderId="0" xfId="0" applyFill="1" applyBorder="1"/>
  </cellXfs>
  <cellStyles count="12">
    <cellStyle name="Excel Built-in Comma" xfId="1"/>
    <cellStyle name="Ezres" xfId="2" builtinId="3"/>
    <cellStyle name="Ezres 2" xfId="3"/>
    <cellStyle name="Ezres 3" xfId="4"/>
    <cellStyle name="Normál" xfId="0" builtinId="0"/>
    <cellStyle name="Normál 2" xfId="5"/>
    <cellStyle name="Normál 3" xfId="6"/>
    <cellStyle name="Normál 4" xfId="7"/>
    <cellStyle name="Normál_12_urlap_Mérleg_MJEL 01R_ABCDEF_2014re_nov19" xfId="8"/>
    <cellStyle name="Normál_12dmelléklet 2" xfId="9"/>
    <cellStyle name="Pénznem" xfId="10" builtinId="4"/>
    <cellStyle name="Százalék" xfId="1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workbookViewId="0">
      <selection activeCell="A3" sqref="A3:H3"/>
    </sheetView>
  </sheetViews>
  <sheetFormatPr defaultRowHeight="12.75"/>
  <cols>
    <col min="1" max="1" width="42.7109375" customWidth="1"/>
    <col min="2" max="3" width="9.42578125" customWidth="1"/>
    <col min="4" max="4" width="9.85546875" customWidth="1"/>
    <col min="5" max="5" width="45.42578125" customWidth="1"/>
    <col min="6" max="6" width="9.28515625" style="6" customWidth="1"/>
    <col min="7" max="7" width="9.7109375" customWidth="1"/>
    <col min="8" max="8" width="9.28515625" customWidth="1"/>
    <col min="9" max="9" width="11.28515625" customWidth="1"/>
    <col min="10" max="11" width="10.28515625" customWidth="1"/>
    <col min="12" max="12" width="6" customWidth="1"/>
    <col min="13" max="13" width="10" customWidth="1"/>
  </cols>
  <sheetData>
    <row r="1" spans="1:14" s="3" customFormat="1" ht="15.75" customHeight="1">
      <c r="A1" s="405" t="s">
        <v>307</v>
      </c>
      <c r="B1" s="405"/>
      <c r="C1" s="405"/>
      <c r="D1" s="405"/>
      <c r="E1" s="405"/>
      <c r="F1" s="405"/>
      <c r="G1" s="405"/>
      <c r="H1" s="405"/>
      <c r="I1" s="38"/>
      <c r="J1" s="38"/>
      <c r="K1" s="38"/>
      <c r="L1" s="38"/>
      <c r="M1" s="4"/>
      <c r="N1" s="4"/>
    </row>
    <row r="2" spans="1:14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4" ht="18">
      <c r="A3" s="406" t="s">
        <v>30</v>
      </c>
      <c r="B3" s="406"/>
      <c r="C3" s="406"/>
      <c r="D3" s="406"/>
      <c r="E3" s="406"/>
      <c r="F3" s="406"/>
      <c r="G3" s="406"/>
      <c r="H3" s="406"/>
      <c r="I3" s="2"/>
      <c r="J3" s="2"/>
      <c r="K3" s="2"/>
      <c r="L3" s="2"/>
    </row>
    <row r="4" spans="1:14" ht="15.75">
      <c r="A4" s="407" t="s">
        <v>195</v>
      </c>
      <c r="B4" s="407"/>
      <c r="C4" s="407"/>
      <c r="D4" s="407"/>
      <c r="E4" s="407"/>
      <c r="F4" s="407"/>
      <c r="G4" s="407"/>
      <c r="H4" s="407"/>
      <c r="I4" s="2"/>
      <c r="J4" s="2"/>
      <c r="K4" s="2"/>
      <c r="L4" s="2"/>
    </row>
    <row r="5" spans="1:14" ht="18">
      <c r="A5" s="408" t="s">
        <v>108</v>
      </c>
      <c r="B5" s="408"/>
      <c r="C5" s="408"/>
      <c r="D5" s="408"/>
      <c r="E5" s="408"/>
      <c r="F5" s="408"/>
      <c r="G5" s="408"/>
      <c r="H5" s="408"/>
      <c r="I5" s="2"/>
      <c r="J5" s="2"/>
      <c r="K5" s="2"/>
      <c r="L5" s="2"/>
    </row>
    <row r="6" spans="1:14" ht="18.75" thickBot="1">
      <c r="A6" s="46"/>
      <c r="B6" s="46"/>
      <c r="C6" s="46"/>
      <c r="D6" s="46"/>
      <c r="E6" s="46"/>
      <c r="G6" s="20"/>
      <c r="H6" s="47" t="s">
        <v>17</v>
      </c>
      <c r="I6" s="2"/>
      <c r="J6" s="2"/>
      <c r="K6" s="2"/>
      <c r="L6" s="2"/>
    </row>
    <row r="7" spans="1:14" ht="15">
      <c r="A7" s="401" t="s">
        <v>39</v>
      </c>
      <c r="B7" s="402"/>
      <c r="C7" s="402"/>
      <c r="D7" s="403"/>
      <c r="E7" s="401" t="s">
        <v>40</v>
      </c>
      <c r="F7" s="402"/>
      <c r="G7" s="402"/>
      <c r="H7" s="404"/>
      <c r="I7" s="2"/>
      <c r="J7" s="2"/>
      <c r="K7" s="2"/>
      <c r="L7" s="2"/>
    </row>
    <row r="8" spans="1:14" ht="15.75" thickBot="1">
      <c r="A8" s="68"/>
      <c r="B8" s="69" t="s">
        <v>41</v>
      </c>
      <c r="C8" s="69" t="s">
        <v>42</v>
      </c>
      <c r="D8" s="283" t="s">
        <v>43</v>
      </c>
      <c r="E8" s="70"/>
      <c r="F8" s="69" t="s">
        <v>41</v>
      </c>
      <c r="G8" s="69" t="s">
        <v>42</v>
      </c>
      <c r="H8" s="71" t="s">
        <v>43</v>
      </c>
      <c r="I8" s="2"/>
      <c r="J8" s="2"/>
      <c r="K8" s="2"/>
      <c r="L8" s="2"/>
    </row>
    <row r="9" spans="1:14" ht="13.5">
      <c r="A9" s="280" t="s">
        <v>48</v>
      </c>
      <c r="B9" s="284">
        <v>148463</v>
      </c>
      <c r="C9" s="285">
        <v>149550</v>
      </c>
      <c r="D9" s="286">
        <v>149550</v>
      </c>
      <c r="E9" s="291" t="s">
        <v>59</v>
      </c>
      <c r="F9" s="97">
        <v>105912</v>
      </c>
      <c r="G9" s="97">
        <v>131204</v>
      </c>
      <c r="H9" s="98">
        <v>126190</v>
      </c>
      <c r="I9" s="2"/>
      <c r="J9" s="2"/>
      <c r="K9" s="2"/>
      <c r="L9" s="2"/>
    </row>
    <row r="10" spans="1:14" ht="13.5">
      <c r="A10" s="281" t="s">
        <v>49</v>
      </c>
      <c r="B10" s="287">
        <v>4069</v>
      </c>
      <c r="C10" s="80">
        <v>40185</v>
      </c>
      <c r="D10" s="81">
        <v>40185</v>
      </c>
      <c r="E10" s="94" t="s">
        <v>60</v>
      </c>
      <c r="F10" s="99">
        <v>28778</v>
      </c>
      <c r="G10" s="99">
        <v>32906</v>
      </c>
      <c r="H10" s="100">
        <v>30945</v>
      </c>
      <c r="I10" s="2"/>
      <c r="J10" s="2"/>
      <c r="K10" s="2"/>
      <c r="L10" s="2"/>
    </row>
    <row r="11" spans="1:14" ht="13.5">
      <c r="A11" s="281" t="s">
        <v>50</v>
      </c>
      <c r="B11" s="287">
        <v>60400</v>
      </c>
      <c r="C11" s="80">
        <v>82390</v>
      </c>
      <c r="D11" s="82">
        <v>83095</v>
      </c>
      <c r="E11" s="94" t="s">
        <v>61</v>
      </c>
      <c r="F11" s="99">
        <v>62578</v>
      </c>
      <c r="G11" s="99">
        <v>68591</v>
      </c>
      <c r="H11" s="100">
        <v>62973</v>
      </c>
      <c r="I11" s="2"/>
      <c r="J11" s="2"/>
      <c r="K11" s="2"/>
      <c r="L11" s="2"/>
    </row>
    <row r="12" spans="1:14" ht="13.5">
      <c r="A12" s="281" t="s">
        <v>51</v>
      </c>
      <c r="B12" s="287">
        <v>7679</v>
      </c>
      <c r="C12" s="83">
        <v>14806</v>
      </c>
      <c r="D12" s="82">
        <v>16487</v>
      </c>
      <c r="E12" s="94" t="s">
        <v>62</v>
      </c>
      <c r="F12" s="99">
        <v>9200</v>
      </c>
      <c r="G12" s="99">
        <v>10338</v>
      </c>
      <c r="H12" s="100">
        <v>10133</v>
      </c>
      <c r="I12" s="2"/>
      <c r="J12" s="2"/>
      <c r="K12" s="2"/>
      <c r="L12" s="2"/>
    </row>
    <row r="13" spans="1:14" ht="13.5">
      <c r="A13" s="282" t="s">
        <v>52</v>
      </c>
      <c r="B13" s="288">
        <v>5000</v>
      </c>
      <c r="C13" s="83">
        <v>88820</v>
      </c>
      <c r="D13" s="82">
        <v>89202</v>
      </c>
      <c r="E13" s="94" t="s">
        <v>63</v>
      </c>
      <c r="F13" s="99">
        <v>3835</v>
      </c>
      <c r="G13" s="99">
        <v>4761</v>
      </c>
      <c r="H13" s="100">
        <v>4540</v>
      </c>
      <c r="I13" s="2"/>
      <c r="J13" s="2"/>
      <c r="K13" s="2"/>
      <c r="L13" s="2"/>
    </row>
    <row r="14" spans="1:14" ht="13.5">
      <c r="A14" s="282"/>
      <c r="B14" s="288"/>
      <c r="C14" s="83"/>
      <c r="D14" s="109"/>
      <c r="E14" s="94" t="s">
        <v>64</v>
      </c>
      <c r="F14" s="99">
        <v>6000</v>
      </c>
      <c r="G14" s="99">
        <v>5917</v>
      </c>
      <c r="H14" s="100">
        <v>5602</v>
      </c>
      <c r="I14" s="2"/>
      <c r="J14" s="2"/>
      <c r="K14" s="2"/>
      <c r="L14" s="2"/>
    </row>
    <row r="15" spans="1:14" ht="13.5">
      <c r="A15" s="282"/>
      <c r="B15" s="288"/>
      <c r="C15" s="83"/>
      <c r="D15" s="82"/>
      <c r="E15" s="94"/>
      <c r="F15" s="99"/>
      <c r="G15" s="99"/>
      <c r="H15" s="100"/>
      <c r="I15" s="2"/>
      <c r="J15" s="2"/>
      <c r="K15" s="2"/>
      <c r="L15" s="2"/>
    </row>
    <row r="16" spans="1:14" ht="14.25" thickBot="1">
      <c r="A16" s="282" t="s">
        <v>53</v>
      </c>
      <c r="B16" s="289">
        <v>115997</v>
      </c>
      <c r="C16" s="88">
        <v>115367</v>
      </c>
      <c r="D16" s="290">
        <v>111291</v>
      </c>
      <c r="E16" s="292" t="s">
        <v>65</v>
      </c>
      <c r="F16" s="289">
        <v>115997</v>
      </c>
      <c r="G16" s="88">
        <v>115367</v>
      </c>
      <c r="H16" s="290">
        <v>111291</v>
      </c>
      <c r="I16" s="2"/>
      <c r="J16" s="2"/>
      <c r="K16" s="2"/>
      <c r="L16" s="2"/>
    </row>
    <row r="17" spans="1:12" ht="14.25" thickBot="1">
      <c r="A17" s="74" t="s">
        <v>44</v>
      </c>
      <c r="B17" s="84">
        <f>SUM(B9:B16)</f>
        <v>341608</v>
      </c>
      <c r="C17" s="84">
        <f>SUM(C9:C16)</f>
        <v>491118</v>
      </c>
      <c r="D17" s="120">
        <f>SUM(D9:D16)</f>
        <v>489810</v>
      </c>
      <c r="E17" s="124" t="s">
        <v>45</v>
      </c>
      <c r="F17" s="125">
        <f>SUM(F9:F16)</f>
        <v>332300</v>
      </c>
      <c r="G17" s="126">
        <f>SUM(G9:G16)</f>
        <v>369084</v>
      </c>
      <c r="H17" s="127">
        <f>SUM(H9:H16)</f>
        <v>351674</v>
      </c>
      <c r="I17" s="2"/>
      <c r="J17" s="2"/>
      <c r="K17" s="2"/>
      <c r="L17" s="2"/>
    </row>
    <row r="18" spans="1:12" ht="13.5">
      <c r="A18" s="75" t="s">
        <v>54</v>
      </c>
      <c r="B18" s="85"/>
      <c r="C18" s="85"/>
      <c r="D18" s="86">
        <v>5280</v>
      </c>
      <c r="E18" s="119" t="s">
        <v>67</v>
      </c>
      <c r="F18" s="121"/>
      <c r="G18" s="122">
        <v>10046</v>
      </c>
      <c r="H18" s="123">
        <v>10046</v>
      </c>
      <c r="I18" s="2"/>
      <c r="J18" s="2"/>
      <c r="K18" s="2"/>
      <c r="L18" s="2"/>
    </row>
    <row r="19" spans="1:12" ht="13.5">
      <c r="A19" s="72" t="s">
        <v>55</v>
      </c>
      <c r="B19" s="80">
        <v>31315</v>
      </c>
      <c r="C19" s="80">
        <v>31323</v>
      </c>
      <c r="D19" s="87">
        <v>31323</v>
      </c>
      <c r="E19" s="94" t="s">
        <v>109</v>
      </c>
      <c r="F19" s="101">
        <v>31000</v>
      </c>
      <c r="G19" s="101">
        <v>106161</v>
      </c>
      <c r="H19" s="100">
        <v>42140</v>
      </c>
      <c r="I19" s="2"/>
      <c r="J19" s="2"/>
      <c r="K19" s="2"/>
      <c r="L19" s="2"/>
    </row>
    <row r="20" spans="1:12" ht="13.5">
      <c r="A20" s="72" t="s">
        <v>56</v>
      </c>
      <c r="B20" s="80">
        <v>2110</v>
      </c>
      <c r="C20" s="80">
        <v>2110</v>
      </c>
      <c r="D20" s="87">
        <v>2110</v>
      </c>
      <c r="E20" s="294" t="s">
        <v>110</v>
      </c>
      <c r="F20" s="101">
        <v>1900</v>
      </c>
      <c r="G20" s="101">
        <v>1900</v>
      </c>
      <c r="H20" s="100">
        <v>1900</v>
      </c>
      <c r="I20" s="2"/>
      <c r="J20" s="2"/>
      <c r="K20" s="2"/>
      <c r="L20" s="2"/>
    </row>
    <row r="21" spans="1:12" ht="13.5">
      <c r="A21" s="72" t="s">
        <v>57</v>
      </c>
      <c r="B21" s="80">
        <v>287</v>
      </c>
      <c r="C21" s="80">
        <v>287</v>
      </c>
      <c r="D21" s="87">
        <v>287</v>
      </c>
      <c r="E21" s="73" t="s">
        <v>66</v>
      </c>
      <c r="F21" s="101"/>
      <c r="G21" s="101">
        <v>5288</v>
      </c>
      <c r="H21" s="110">
        <v>5288</v>
      </c>
      <c r="I21" s="2"/>
      <c r="J21" s="2"/>
      <c r="K21" s="2"/>
      <c r="L21" s="2"/>
    </row>
    <row r="22" spans="1:12" ht="14.25" thickBot="1">
      <c r="A22" s="76" t="s">
        <v>58</v>
      </c>
      <c r="B22" s="88">
        <v>2359</v>
      </c>
      <c r="C22" s="88">
        <v>2359</v>
      </c>
      <c r="D22" s="89">
        <v>2359</v>
      </c>
      <c r="E22" s="95" t="s">
        <v>68</v>
      </c>
      <c r="F22" s="102">
        <v>12479</v>
      </c>
      <c r="G22" s="103">
        <v>34718</v>
      </c>
      <c r="H22" s="104"/>
      <c r="I22" s="2"/>
      <c r="J22" s="2"/>
      <c r="K22" s="2"/>
      <c r="L22" s="2"/>
    </row>
    <row r="23" spans="1:12">
      <c r="A23" s="77" t="s">
        <v>46</v>
      </c>
      <c r="B23" s="90">
        <f>SUM(B17:B22)</f>
        <v>377679</v>
      </c>
      <c r="C23" s="90">
        <f>SUM(C17:C22)</f>
        <v>527197</v>
      </c>
      <c r="D23" s="90">
        <f>SUM(D17:D22)</f>
        <v>531169</v>
      </c>
      <c r="E23" s="96" t="s">
        <v>46</v>
      </c>
      <c r="F23" s="90">
        <f>SUM(F17:F22)</f>
        <v>377679</v>
      </c>
      <c r="G23" s="105">
        <f>SUM(G17:G22)</f>
        <v>527197</v>
      </c>
      <c r="H23" s="106">
        <f>SUM(H17:H22)</f>
        <v>411048</v>
      </c>
      <c r="I23" s="2"/>
      <c r="J23" s="2"/>
      <c r="K23" s="2"/>
      <c r="L23" s="2"/>
    </row>
    <row r="24" spans="1:12" ht="13.5" thickBot="1">
      <c r="A24" s="78" t="s">
        <v>111</v>
      </c>
      <c r="B24" s="91">
        <v>-115997</v>
      </c>
      <c r="C24" s="91">
        <v>-115367</v>
      </c>
      <c r="D24" s="92">
        <v>-111291</v>
      </c>
      <c r="E24" s="78" t="s">
        <v>111</v>
      </c>
      <c r="F24" s="91">
        <v>-115997</v>
      </c>
      <c r="G24" s="91">
        <v>-115367</v>
      </c>
      <c r="H24" s="293">
        <v>-111291</v>
      </c>
      <c r="I24" s="2"/>
      <c r="J24" s="2"/>
      <c r="K24" s="2"/>
      <c r="L24" s="2"/>
    </row>
    <row r="25" spans="1:12" ht="13.5" thickBot="1">
      <c r="A25" s="79" t="s">
        <v>47</v>
      </c>
      <c r="B25" s="93">
        <f>SUM(B23:B24)</f>
        <v>261682</v>
      </c>
      <c r="C25" s="93">
        <f>SUM(C23:C24)</f>
        <v>411830</v>
      </c>
      <c r="D25" s="93">
        <f>SUM(D23:D24)</f>
        <v>419878</v>
      </c>
      <c r="E25" s="79" t="s">
        <v>47</v>
      </c>
      <c r="F25" s="93">
        <f>SUM(F23:F24)</f>
        <v>261682</v>
      </c>
      <c r="G25" s="107">
        <f>SUM(G23:G24)</f>
        <v>411830</v>
      </c>
      <c r="H25" s="108">
        <f>SUM(H23:H24)</f>
        <v>299757</v>
      </c>
      <c r="I25" s="2"/>
      <c r="J25" s="2"/>
      <c r="K25" s="2"/>
      <c r="L25" s="2"/>
    </row>
    <row r="26" spans="1:12">
      <c r="A26" s="2"/>
      <c r="B26" s="2"/>
      <c r="C26" s="2"/>
      <c r="D26" s="2"/>
      <c r="E26" s="2"/>
      <c r="F26" s="19"/>
      <c r="G26" s="2"/>
      <c r="H26" s="2"/>
      <c r="I26" s="2"/>
      <c r="J26" s="2"/>
      <c r="K26" s="2"/>
      <c r="L26" s="2"/>
    </row>
    <row r="27" spans="1:12">
      <c r="A27" s="2"/>
      <c r="B27" s="2"/>
      <c r="C27" s="2"/>
      <c r="D27" s="2"/>
      <c r="E27" s="2"/>
      <c r="F27" s="19"/>
      <c r="G27" s="2"/>
      <c r="H27" s="2"/>
      <c r="I27" s="2"/>
      <c r="J27" s="2"/>
      <c r="K27" s="2"/>
      <c r="L27" s="2"/>
    </row>
    <row r="28" spans="1:12">
      <c r="A28" s="2"/>
      <c r="B28" s="2"/>
      <c r="C28" s="2"/>
      <c r="D28" s="2"/>
      <c r="E28" s="2"/>
      <c r="F28" s="19"/>
      <c r="G28" s="2"/>
      <c r="H28" s="2"/>
      <c r="I28" s="2"/>
      <c r="J28" s="2"/>
      <c r="K28" s="2"/>
      <c r="L28" s="2"/>
    </row>
    <row r="29" spans="1:12">
      <c r="A29" s="2"/>
      <c r="B29" s="2"/>
      <c r="C29" s="2"/>
      <c r="D29" s="2"/>
      <c r="E29" s="2"/>
      <c r="F29" s="19"/>
      <c r="G29" s="2"/>
      <c r="H29" s="2"/>
      <c r="I29" s="2"/>
      <c r="J29" s="2"/>
      <c r="K29" s="2"/>
      <c r="L29" s="2"/>
    </row>
    <row r="30" spans="1:12">
      <c r="A30" s="494"/>
      <c r="B30" s="2"/>
      <c r="C30" s="2"/>
      <c r="D30" s="2"/>
      <c r="E30" s="2"/>
      <c r="F30" s="19"/>
      <c r="G30" s="2"/>
      <c r="H30" s="2"/>
      <c r="I30" s="2"/>
      <c r="J30" s="2"/>
      <c r="K30" s="2"/>
      <c r="L30" s="2"/>
    </row>
    <row r="31" spans="1:12">
      <c r="A31" s="2"/>
      <c r="B31" s="2"/>
      <c r="C31" s="2"/>
      <c r="D31" s="2"/>
      <c r="E31" s="2"/>
      <c r="F31" s="19"/>
      <c r="G31" s="2"/>
      <c r="H31" s="2"/>
      <c r="I31" s="2"/>
      <c r="J31" s="2"/>
      <c r="K31" s="2"/>
      <c r="L31" s="2"/>
    </row>
    <row r="32" spans="1:12">
      <c r="A32" s="2"/>
      <c r="B32" s="2"/>
      <c r="C32" s="2"/>
      <c r="D32" s="2"/>
      <c r="E32" s="2"/>
      <c r="F32" s="19"/>
      <c r="G32" s="2"/>
      <c r="H32" s="2"/>
      <c r="I32" s="2"/>
      <c r="J32" s="2"/>
      <c r="K32" s="2"/>
      <c r="L32" s="2"/>
    </row>
    <row r="33" spans="1:12">
      <c r="A33" s="2"/>
      <c r="B33" s="2"/>
      <c r="C33" s="2"/>
      <c r="D33" s="2"/>
      <c r="E33" s="2"/>
      <c r="F33" s="19"/>
      <c r="G33" s="2"/>
      <c r="H33" s="2"/>
      <c r="I33" s="2"/>
      <c r="J33" s="2"/>
      <c r="K33" s="2"/>
      <c r="L33" s="2"/>
    </row>
    <row r="34" spans="1:12">
      <c r="A34" s="2"/>
      <c r="B34" s="2"/>
      <c r="C34" s="2"/>
      <c r="D34" s="2"/>
      <c r="E34" s="2"/>
      <c r="F34" s="19"/>
      <c r="G34" s="2"/>
      <c r="H34" s="2"/>
      <c r="I34" s="2"/>
      <c r="J34" s="2"/>
      <c r="K34" s="2"/>
      <c r="L34" s="2"/>
    </row>
    <row r="35" spans="1:12">
      <c r="A35" s="2"/>
      <c r="B35" s="2"/>
      <c r="C35" s="2"/>
      <c r="D35" s="2"/>
      <c r="E35" s="2"/>
      <c r="F35" s="19"/>
      <c r="G35" s="2"/>
      <c r="H35" s="2"/>
      <c r="I35" s="2"/>
      <c r="J35" s="2"/>
      <c r="K35" s="2"/>
      <c r="L35" s="2"/>
    </row>
    <row r="36" spans="1:12">
      <c r="A36" s="2"/>
      <c r="B36" s="2"/>
      <c r="C36" s="2"/>
      <c r="D36" s="2"/>
      <c r="E36" s="2"/>
      <c r="F36" s="19"/>
      <c r="G36" s="2"/>
      <c r="H36" s="2"/>
      <c r="I36" s="2"/>
      <c r="J36" s="2"/>
      <c r="K36" s="2"/>
      <c r="L36" s="2"/>
    </row>
    <row r="37" spans="1:12">
      <c r="A37" s="2"/>
      <c r="B37" s="2"/>
      <c r="C37" s="2"/>
      <c r="D37" s="2"/>
      <c r="E37" s="2"/>
      <c r="F37" s="19"/>
      <c r="G37" s="2"/>
      <c r="H37" s="2"/>
      <c r="I37" s="2"/>
      <c r="J37" s="2"/>
      <c r="K37" s="2"/>
      <c r="L37" s="2"/>
    </row>
    <row r="38" spans="1:12">
      <c r="A38" s="2"/>
      <c r="B38" s="2"/>
      <c r="C38" s="2"/>
      <c r="D38" s="2"/>
      <c r="E38" s="2"/>
      <c r="F38" s="19"/>
      <c r="G38" s="2"/>
      <c r="H38" s="2"/>
      <c r="I38" s="2"/>
      <c r="J38" s="2"/>
      <c r="K38" s="2"/>
      <c r="L38" s="2"/>
    </row>
    <row r="39" spans="1:12">
      <c r="A39" s="2"/>
      <c r="B39" s="2"/>
      <c r="C39" s="2"/>
      <c r="D39" s="2"/>
      <c r="E39" s="2"/>
      <c r="F39" s="19"/>
      <c r="G39" s="2"/>
      <c r="H39" s="2"/>
      <c r="I39" s="2"/>
      <c r="J39" s="2"/>
      <c r="K39" s="2"/>
      <c r="L39" s="2"/>
    </row>
    <row r="40" spans="1:12">
      <c r="A40" s="2"/>
      <c r="B40" s="2"/>
      <c r="C40" s="2"/>
      <c r="D40" s="2"/>
      <c r="E40" s="2"/>
      <c r="F40" s="19"/>
      <c r="G40" s="2"/>
      <c r="H40" s="2"/>
      <c r="I40" s="2"/>
      <c r="J40" s="2"/>
      <c r="K40" s="2"/>
      <c r="L40" s="2"/>
    </row>
    <row r="41" spans="1:12">
      <c r="A41" s="2"/>
      <c r="B41" s="2"/>
      <c r="C41" s="2"/>
      <c r="D41" s="2"/>
      <c r="E41" s="2"/>
      <c r="F41" s="19"/>
      <c r="G41" s="2"/>
      <c r="H41" s="2"/>
      <c r="I41" s="2"/>
      <c r="J41" s="2"/>
      <c r="K41" s="2"/>
      <c r="L41" s="2"/>
    </row>
    <row r="42" spans="1:12">
      <c r="A42" s="2"/>
      <c r="B42" s="2"/>
      <c r="C42" s="2"/>
      <c r="D42" s="2"/>
      <c r="E42" s="2"/>
      <c r="F42" s="19"/>
      <c r="G42" s="2"/>
      <c r="H42" s="2"/>
      <c r="I42" s="2"/>
      <c r="J42" s="2"/>
      <c r="K42" s="2"/>
      <c r="L42" s="2"/>
    </row>
    <row r="43" spans="1:12">
      <c r="A43" s="2"/>
      <c r="B43" s="2"/>
      <c r="C43" s="2"/>
      <c r="D43" s="2"/>
      <c r="E43" s="2"/>
      <c r="F43" s="19"/>
      <c r="G43" s="2"/>
      <c r="H43" s="2"/>
      <c r="I43" s="2"/>
      <c r="J43" s="2"/>
      <c r="K43" s="2"/>
      <c r="L43" s="2"/>
    </row>
    <row r="44" spans="1:12">
      <c r="A44" s="2"/>
      <c r="B44" s="2"/>
      <c r="C44" s="2"/>
      <c r="D44" s="2"/>
      <c r="E44" s="2"/>
      <c r="F44" s="19"/>
      <c r="G44" s="2"/>
      <c r="H44" s="2"/>
      <c r="I44" s="2"/>
      <c r="J44" s="2"/>
      <c r="K44" s="2"/>
      <c r="L44" s="2"/>
    </row>
    <row r="45" spans="1:12">
      <c r="A45" s="2"/>
      <c r="B45" s="2"/>
      <c r="C45" s="2"/>
      <c r="D45" s="2"/>
      <c r="E45" s="2"/>
      <c r="F45" s="19"/>
      <c r="G45" s="2"/>
      <c r="H45" s="2"/>
      <c r="I45" s="2"/>
      <c r="J45" s="2"/>
      <c r="K45" s="2"/>
      <c r="L45" s="2"/>
    </row>
    <row r="46" spans="1:12">
      <c r="A46" s="2"/>
      <c r="B46" s="2"/>
      <c r="C46" s="2"/>
      <c r="D46" s="2"/>
      <c r="E46" s="2"/>
      <c r="F46" s="19"/>
      <c r="G46" s="2"/>
      <c r="H46" s="2"/>
      <c r="I46" s="2"/>
      <c r="J46" s="2"/>
      <c r="K46" s="2"/>
      <c r="L46" s="2"/>
    </row>
    <row r="47" spans="1:12">
      <c r="A47" s="2"/>
      <c r="B47" s="2"/>
      <c r="C47" s="2"/>
      <c r="D47" s="2"/>
      <c r="E47" s="2"/>
      <c r="F47" s="19"/>
      <c r="G47" s="2"/>
      <c r="H47" s="2"/>
      <c r="I47" s="2"/>
      <c r="J47" s="2"/>
      <c r="K47" s="2"/>
      <c r="L47" s="2"/>
    </row>
    <row r="48" spans="1:12">
      <c r="A48" s="2"/>
      <c r="B48" s="2"/>
      <c r="C48" s="2"/>
      <c r="D48" s="2"/>
      <c r="E48" s="2"/>
      <c r="F48" s="19"/>
      <c r="G48" s="2"/>
      <c r="H48" s="2"/>
      <c r="I48" s="2"/>
      <c r="J48" s="2"/>
      <c r="K48" s="2"/>
      <c r="L48" s="2"/>
    </row>
    <row r="49" spans="1:12">
      <c r="A49" s="2"/>
      <c r="B49" s="2"/>
      <c r="C49" s="2"/>
      <c r="D49" s="2"/>
      <c r="E49" s="2"/>
      <c r="F49" s="19"/>
      <c r="G49" s="2"/>
      <c r="H49" s="2"/>
      <c r="I49" s="2"/>
      <c r="J49" s="2"/>
      <c r="K49" s="2"/>
      <c r="L49" s="2"/>
    </row>
    <row r="50" spans="1:12">
      <c r="A50" s="2"/>
      <c r="B50" s="2"/>
      <c r="C50" s="2"/>
      <c r="D50" s="2"/>
      <c r="E50" s="2"/>
      <c r="F50" s="19"/>
      <c r="G50" s="2"/>
      <c r="H50" s="2"/>
      <c r="I50" s="2"/>
      <c r="J50" s="2"/>
      <c r="K50" s="2"/>
      <c r="L50" s="2"/>
    </row>
    <row r="51" spans="1:12">
      <c r="A51" s="2"/>
      <c r="B51" s="2"/>
      <c r="C51" s="2"/>
      <c r="D51" s="2"/>
      <c r="E51" s="2"/>
      <c r="F51" s="19"/>
      <c r="G51" s="2"/>
      <c r="H51" s="2"/>
      <c r="I51" s="2"/>
      <c r="J51" s="2"/>
      <c r="K51" s="2"/>
      <c r="L51" s="2"/>
    </row>
    <row r="52" spans="1:12">
      <c r="A52" s="2"/>
      <c r="B52" s="2"/>
      <c r="C52" s="2"/>
      <c r="D52" s="2"/>
      <c r="E52" s="2"/>
      <c r="F52" s="19"/>
      <c r="G52" s="2"/>
      <c r="H52" s="2"/>
      <c r="I52" s="2"/>
      <c r="J52" s="2"/>
      <c r="K52" s="2"/>
      <c r="L52" s="2"/>
    </row>
    <row r="53" spans="1:12">
      <c r="A53" s="2"/>
      <c r="B53" s="2"/>
      <c r="C53" s="2"/>
      <c r="D53" s="2"/>
      <c r="E53" s="2"/>
      <c r="F53" s="19"/>
      <c r="G53" s="2"/>
      <c r="H53" s="2"/>
      <c r="I53" s="2"/>
      <c r="J53" s="2"/>
      <c r="K53" s="2"/>
      <c r="L53" s="2"/>
    </row>
    <row r="54" spans="1:12">
      <c r="A54" s="2"/>
      <c r="B54" s="2"/>
      <c r="C54" s="2"/>
      <c r="D54" s="2"/>
      <c r="E54" s="2"/>
      <c r="F54" s="19"/>
      <c r="G54" s="2"/>
      <c r="H54" s="2"/>
      <c r="I54" s="2"/>
      <c r="J54" s="2"/>
      <c r="K54" s="2"/>
      <c r="L54" s="2"/>
    </row>
    <row r="55" spans="1:12">
      <c r="A55" s="2"/>
      <c r="B55" s="2"/>
      <c r="C55" s="2"/>
      <c r="D55" s="2"/>
      <c r="E55" s="2"/>
      <c r="F55" s="19"/>
      <c r="G55" s="2"/>
      <c r="H55" s="2"/>
      <c r="I55" s="2"/>
      <c r="J55" s="2"/>
      <c r="K55" s="2"/>
      <c r="L55" s="2"/>
    </row>
    <row r="56" spans="1:12">
      <c r="A56" s="2"/>
      <c r="B56" s="2"/>
      <c r="C56" s="2"/>
      <c r="D56" s="2"/>
      <c r="E56" s="2"/>
      <c r="F56" s="19"/>
      <c r="G56" s="2"/>
      <c r="H56" s="2"/>
      <c r="I56" s="2"/>
      <c r="J56" s="2"/>
      <c r="K56" s="2"/>
      <c r="L56" s="2"/>
    </row>
    <row r="57" spans="1:12">
      <c r="A57" s="2"/>
      <c r="B57" s="2"/>
      <c r="C57" s="2"/>
      <c r="D57" s="2"/>
      <c r="E57" s="2"/>
      <c r="F57" s="19"/>
      <c r="G57" s="2"/>
      <c r="H57" s="2"/>
      <c r="I57" s="2"/>
      <c r="J57" s="2"/>
      <c r="K57" s="2"/>
      <c r="L57" s="2"/>
    </row>
    <row r="58" spans="1:12">
      <c r="A58" s="2"/>
      <c r="B58" s="2"/>
      <c r="C58" s="2"/>
      <c r="D58" s="2"/>
      <c r="E58" s="2"/>
      <c r="F58" s="19"/>
      <c r="G58" s="2"/>
      <c r="H58" s="2"/>
      <c r="I58" s="2"/>
      <c r="J58" s="2"/>
      <c r="K58" s="2"/>
      <c r="L58" s="2"/>
    </row>
    <row r="59" spans="1:12">
      <c r="A59" s="2"/>
      <c r="B59" s="2"/>
      <c r="C59" s="2"/>
      <c r="D59" s="2"/>
      <c r="E59" s="2"/>
      <c r="F59" s="19"/>
      <c r="G59" s="2"/>
      <c r="H59" s="2"/>
      <c r="I59" s="2"/>
      <c r="J59" s="2"/>
      <c r="K59" s="2"/>
      <c r="L59" s="2"/>
    </row>
    <row r="60" spans="1:12">
      <c r="A60" s="2"/>
      <c r="B60" s="2"/>
      <c r="C60" s="2"/>
      <c r="D60" s="2"/>
      <c r="E60" s="2"/>
      <c r="F60" s="19"/>
      <c r="G60" s="2"/>
      <c r="H60" s="2"/>
      <c r="I60" s="2"/>
      <c r="J60" s="2"/>
      <c r="K60" s="2"/>
      <c r="L60" s="2"/>
    </row>
    <row r="61" spans="1:12">
      <c r="A61" s="2"/>
      <c r="B61" s="2"/>
      <c r="C61" s="2"/>
      <c r="D61" s="2"/>
      <c r="E61" s="2"/>
      <c r="F61" s="19"/>
      <c r="G61" s="2"/>
      <c r="H61" s="2"/>
      <c r="I61" s="2"/>
      <c r="J61" s="2"/>
      <c r="K61" s="2"/>
      <c r="L61" s="2"/>
    </row>
    <row r="62" spans="1:12">
      <c r="A62" s="2"/>
      <c r="B62" s="2"/>
      <c r="C62" s="2"/>
      <c r="D62" s="2"/>
      <c r="E62" s="2"/>
      <c r="F62" s="19"/>
      <c r="G62" s="2"/>
      <c r="H62" s="2"/>
      <c r="I62" s="2"/>
      <c r="J62" s="2"/>
      <c r="K62" s="2"/>
      <c r="L62" s="2"/>
    </row>
  </sheetData>
  <mergeCells count="6">
    <mergeCell ref="A7:D7"/>
    <mergeCell ref="E7:H7"/>
    <mergeCell ref="A1:H1"/>
    <mergeCell ref="A3:H3"/>
    <mergeCell ref="A4:H4"/>
    <mergeCell ref="A5:H5"/>
  </mergeCells>
  <phoneticPr fontId="0" type="noConversion"/>
  <pageMargins left="0.19685039370078741" right="0.19685039370078741" top="0.39370078740157483" bottom="0.39370078740157483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G29" sqref="G29"/>
    </sheetView>
  </sheetViews>
  <sheetFormatPr defaultRowHeight="12.75"/>
  <cols>
    <col min="1" max="1" width="16.140625" customWidth="1"/>
    <col min="2" max="2" width="39.7109375" customWidth="1"/>
  </cols>
  <sheetData>
    <row r="1" spans="1:5" ht="15.75">
      <c r="A1" s="407" t="s">
        <v>316</v>
      </c>
      <c r="B1" s="407"/>
      <c r="C1" s="407"/>
      <c r="D1" s="407"/>
      <c r="E1" s="407"/>
    </row>
    <row r="3" spans="1:5" ht="15">
      <c r="A3" s="464" t="s">
        <v>192</v>
      </c>
      <c r="B3" s="464"/>
      <c r="C3" s="464"/>
      <c r="D3" s="464"/>
      <c r="E3" s="464"/>
    </row>
    <row r="4" spans="1:5" ht="15">
      <c r="A4" s="464">
        <v>2016</v>
      </c>
      <c r="B4" s="464"/>
      <c r="C4" s="464"/>
      <c r="D4" s="464"/>
      <c r="E4" s="464"/>
    </row>
    <row r="5" spans="1:5" ht="13.5" thickBot="1"/>
    <row r="6" spans="1:5" ht="13.5" thickBot="1">
      <c r="B6" s="479" t="s">
        <v>19</v>
      </c>
      <c r="C6" s="480" t="s">
        <v>17</v>
      </c>
    </row>
    <row r="7" spans="1:5">
      <c r="B7" s="481" t="s">
        <v>20</v>
      </c>
      <c r="C7" s="482">
        <v>0</v>
      </c>
    </row>
    <row r="8" spans="1:5">
      <c r="B8" s="483" t="s">
        <v>21</v>
      </c>
      <c r="C8" s="484">
        <v>654</v>
      </c>
    </row>
    <row r="9" spans="1:5">
      <c r="B9" s="483" t="s">
        <v>22</v>
      </c>
      <c r="C9" s="484">
        <v>0</v>
      </c>
    </row>
    <row r="10" spans="1:5" ht="13.5" thickBot="1">
      <c r="B10" s="485" t="s">
        <v>23</v>
      </c>
      <c r="C10" s="486">
        <v>0</v>
      </c>
    </row>
    <row r="11" spans="1:5" ht="13.5" thickBot="1">
      <c r="B11" s="487" t="s">
        <v>0</v>
      </c>
      <c r="C11" s="488">
        <f>SUM(C8:C10)</f>
        <v>654</v>
      </c>
    </row>
    <row r="12" spans="1:5">
      <c r="B12" s="489"/>
      <c r="C12" s="489"/>
    </row>
    <row r="17" spans="1:5" ht="15.75">
      <c r="A17" s="407" t="s">
        <v>317</v>
      </c>
      <c r="B17" s="407"/>
      <c r="C17" s="407"/>
      <c r="D17" s="407"/>
      <c r="E17" s="407"/>
    </row>
    <row r="19" spans="1:5" ht="15">
      <c r="A19" s="463" t="s">
        <v>193</v>
      </c>
      <c r="B19" s="463"/>
      <c r="C19" s="463"/>
      <c r="D19" s="463"/>
      <c r="E19" s="463"/>
    </row>
    <row r="20" spans="1:5" ht="15">
      <c r="A20" s="463">
        <v>2016</v>
      </c>
      <c r="B20" s="463"/>
      <c r="C20" s="463"/>
      <c r="D20" s="463"/>
      <c r="E20" s="463"/>
    </row>
    <row r="21" spans="1:5">
      <c r="D21" s="5" t="s">
        <v>24</v>
      </c>
    </row>
    <row r="22" spans="1:5" ht="13.5" thickBot="1"/>
    <row r="23" spans="1:5" ht="13.5" thickBot="1">
      <c r="B23" s="22" t="s">
        <v>25</v>
      </c>
      <c r="C23" s="22" t="s">
        <v>26</v>
      </c>
      <c r="D23" s="23" t="s">
        <v>27</v>
      </c>
    </row>
    <row r="24" spans="1:5">
      <c r="B24" s="24"/>
      <c r="C24" s="24"/>
      <c r="D24" s="25"/>
    </row>
    <row r="25" spans="1:5">
      <c r="B25" s="26" t="s">
        <v>28</v>
      </c>
      <c r="C25" s="27">
        <v>0</v>
      </c>
      <c r="D25" s="28"/>
    </row>
    <row r="26" spans="1:5" ht="13.5" thickBot="1">
      <c r="B26" s="29"/>
      <c r="C26" s="30"/>
      <c r="D26" s="31"/>
    </row>
    <row r="27" spans="1:5" ht="13.5" thickBot="1">
      <c r="B27" s="32" t="s">
        <v>0</v>
      </c>
      <c r="C27" s="33">
        <f>SUM(C25:C26)</f>
        <v>0</v>
      </c>
      <c r="D27" s="34"/>
    </row>
    <row r="28" spans="1:5">
      <c r="C28" s="12"/>
    </row>
  </sheetData>
  <mergeCells count="6">
    <mergeCell ref="A19:E19"/>
    <mergeCell ref="A20:E20"/>
    <mergeCell ref="A1:E1"/>
    <mergeCell ref="A17:E17"/>
    <mergeCell ref="A3:E3"/>
    <mergeCell ref="A4:E4"/>
  </mergeCells>
  <phoneticPr fontId="1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opLeftCell="A28" workbookViewId="0">
      <selection activeCell="A63" sqref="A63"/>
    </sheetView>
  </sheetViews>
  <sheetFormatPr defaultRowHeight="12.75"/>
  <cols>
    <col min="1" max="1" width="31.85546875" customWidth="1"/>
    <col min="2" max="2" width="11.140625" customWidth="1"/>
    <col min="3" max="3" width="10.85546875" customWidth="1"/>
    <col min="4" max="4" width="11.140625" customWidth="1"/>
    <col min="5" max="5" width="7.5703125" customWidth="1"/>
    <col min="6" max="6" width="27.5703125" customWidth="1"/>
    <col min="7" max="7" width="11.85546875" customWidth="1"/>
    <col min="8" max="8" width="10.7109375" customWidth="1"/>
    <col min="9" max="9" width="11.28515625" customWidth="1"/>
    <col min="10" max="10" width="7.7109375" customWidth="1"/>
  </cols>
  <sheetData>
    <row r="1" spans="1:10" ht="15.75">
      <c r="A1" s="407" t="s">
        <v>318</v>
      </c>
      <c r="B1" s="407"/>
      <c r="C1" s="407"/>
      <c r="D1" s="407"/>
      <c r="E1" s="407"/>
      <c r="F1" s="407"/>
      <c r="G1" s="407"/>
      <c r="H1" s="407"/>
      <c r="I1" s="407"/>
      <c r="J1" s="407"/>
    </row>
    <row r="2" spans="1:10">
      <c r="A2" s="465" t="s">
        <v>30</v>
      </c>
      <c r="B2" s="465"/>
      <c r="C2" s="465"/>
      <c r="D2" s="465"/>
      <c r="E2" s="465"/>
      <c r="F2" s="465"/>
      <c r="G2" s="465"/>
      <c r="H2" s="465"/>
      <c r="I2" s="465"/>
      <c r="J2" s="465"/>
    </row>
    <row r="3" spans="1:10">
      <c r="A3" s="465" t="s">
        <v>241</v>
      </c>
      <c r="B3" s="465"/>
      <c r="C3" s="465"/>
      <c r="D3" s="465"/>
      <c r="E3" s="465"/>
      <c r="F3" s="465"/>
      <c r="G3" s="465"/>
      <c r="H3" s="465"/>
      <c r="I3" s="465"/>
      <c r="J3" s="465"/>
    </row>
    <row r="4" spans="1:10" ht="13.5" thickBot="1">
      <c r="A4" s="197"/>
      <c r="B4" s="197"/>
      <c r="C4" s="197"/>
      <c r="D4" s="197"/>
      <c r="E4" s="197"/>
      <c r="F4" s="197"/>
      <c r="G4" s="197"/>
      <c r="H4" s="197"/>
      <c r="I4" s="198"/>
      <c r="J4" s="196" t="s">
        <v>17</v>
      </c>
    </row>
    <row r="5" spans="1:10" s="298" customFormat="1">
      <c r="A5" s="473" t="s">
        <v>39</v>
      </c>
      <c r="B5" s="474"/>
      <c r="C5" s="474"/>
      <c r="D5" s="474"/>
      <c r="E5" s="474"/>
      <c r="F5" s="474" t="s">
        <v>40</v>
      </c>
      <c r="G5" s="474"/>
      <c r="H5" s="474"/>
      <c r="I5" s="474"/>
      <c r="J5" s="475"/>
    </row>
    <row r="6" spans="1:10" s="298" customFormat="1" ht="13.5" thickBot="1">
      <c r="A6" s="200"/>
      <c r="B6" s="201" t="s">
        <v>174</v>
      </c>
      <c r="C6" s="201" t="s">
        <v>175</v>
      </c>
      <c r="D6" s="201" t="s">
        <v>77</v>
      </c>
      <c r="E6" s="201" t="s">
        <v>15</v>
      </c>
      <c r="F6" s="202"/>
      <c r="G6" s="201" t="s">
        <v>174</v>
      </c>
      <c r="H6" s="201" t="s">
        <v>175</v>
      </c>
      <c r="I6" s="201" t="s">
        <v>77</v>
      </c>
      <c r="J6" s="203" t="s">
        <v>15</v>
      </c>
    </row>
    <row r="7" spans="1:10" s="298" customFormat="1">
      <c r="A7" s="271" t="s">
        <v>176</v>
      </c>
      <c r="B7" s="204">
        <v>148463</v>
      </c>
      <c r="C7" s="204">
        <v>149550</v>
      </c>
      <c r="D7" s="204">
        <v>149550</v>
      </c>
      <c r="E7" s="205">
        <f>D7/C7*100</f>
        <v>100</v>
      </c>
      <c r="F7" s="206" t="s">
        <v>70</v>
      </c>
      <c r="G7" s="204">
        <v>25058</v>
      </c>
      <c r="H7" s="204">
        <v>49991</v>
      </c>
      <c r="I7" s="204">
        <v>45670</v>
      </c>
      <c r="J7" s="207">
        <f>I7/H7*100</f>
        <v>91.356444159948794</v>
      </c>
    </row>
    <row r="8" spans="1:10" s="298" customFormat="1">
      <c r="A8" s="218" t="s">
        <v>256</v>
      </c>
      <c r="B8" s="208">
        <v>4068</v>
      </c>
      <c r="C8" s="208">
        <v>39272</v>
      </c>
      <c r="D8" s="208">
        <v>39272</v>
      </c>
      <c r="E8" s="209">
        <f t="shared" ref="E8:E18" si="0">D8/C8*100</f>
        <v>100</v>
      </c>
      <c r="F8" s="210" t="s">
        <v>177</v>
      </c>
      <c r="G8" s="208">
        <v>6899</v>
      </c>
      <c r="H8" s="208">
        <v>10648</v>
      </c>
      <c r="I8" s="208">
        <v>9327</v>
      </c>
      <c r="J8" s="211">
        <f t="shared" ref="J8:J18" si="1">I8/H8*100</f>
        <v>87.593914350112698</v>
      </c>
    </row>
    <row r="9" spans="1:10" s="298" customFormat="1">
      <c r="A9" s="218" t="s">
        <v>97</v>
      </c>
      <c r="B9" s="208">
        <v>60400</v>
      </c>
      <c r="C9" s="208">
        <v>82390</v>
      </c>
      <c r="D9" s="208">
        <v>83095</v>
      </c>
      <c r="E9" s="209">
        <f t="shared" si="0"/>
        <v>100.85568636970505</v>
      </c>
      <c r="F9" s="210" t="s">
        <v>72</v>
      </c>
      <c r="G9" s="208">
        <v>46006</v>
      </c>
      <c r="H9" s="208">
        <v>53349</v>
      </c>
      <c r="I9" s="208">
        <v>51215</v>
      </c>
      <c r="J9" s="211">
        <f t="shared" si="1"/>
        <v>95.999925022024783</v>
      </c>
    </row>
    <row r="10" spans="1:10" s="298" customFormat="1">
      <c r="A10" s="218" t="s">
        <v>178</v>
      </c>
      <c r="B10" s="208">
        <v>7228</v>
      </c>
      <c r="C10" s="208">
        <v>14330</v>
      </c>
      <c r="D10" s="208">
        <v>16022</v>
      </c>
      <c r="E10" s="209">
        <f t="shared" si="0"/>
        <v>111.80739706908582</v>
      </c>
      <c r="F10" s="210" t="s">
        <v>179</v>
      </c>
      <c r="G10" s="208">
        <v>9200</v>
      </c>
      <c r="H10" s="208">
        <v>10338</v>
      </c>
      <c r="I10" s="208">
        <v>10133</v>
      </c>
      <c r="J10" s="211">
        <f t="shared" si="1"/>
        <v>98.017024569549235</v>
      </c>
    </row>
    <row r="11" spans="1:10" s="298" customFormat="1">
      <c r="A11" s="218" t="s">
        <v>1</v>
      </c>
      <c r="B11" s="208">
        <v>5000</v>
      </c>
      <c r="C11" s="208">
        <v>88820</v>
      </c>
      <c r="D11" s="208">
        <v>89202</v>
      </c>
      <c r="E11" s="209">
        <f t="shared" si="0"/>
        <v>100.43008331456879</v>
      </c>
      <c r="F11" s="210" t="s">
        <v>180</v>
      </c>
      <c r="G11" s="208">
        <v>9835</v>
      </c>
      <c r="H11" s="208">
        <v>10651</v>
      </c>
      <c r="I11" s="208">
        <v>10115</v>
      </c>
      <c r="J11" s="211">
        <f t="shared" si="1"/>
        <v>94.967608675241763</v>
      </c>
    </row>
    <row r="12" spans="1:10" s="298" customFormat="1">
      <c r="A12" s="218"/>
      <c r="B12" s="208"/>
      <c r="C12" s="208"/>
      <c r="D12" s="208"/>
      <c r="E12" s="209"/>
      <c r="F12" s="210" t="s">
        <v>181</v>
      </c>
      <c r="G12" s="208">
        <v>115997</v>
      </c>
      <c r="H12" s="208">
        <v>115367</v>
      </c>
      <c r="I12" s="208">
        <v>111290</v>
      </c>
      <c r="J12" s="211">
        <f t="shared" si="1"/>
        <v>96.466060485234081</v>
      </c>
    </row>
    <row r="13" spans="1:10" s="298" customFormat="1">
      <c r="A13" s="212" t="s">
        <v>44</v>
      </c>
      <c r="B13" s="213">
        <f>SUM(B7:B12)</f>
        <v>225159</v>
      </c>
      <c r="C13" s="213">
        <f>SUM(C7:C12)</f>
        <v>374362</v>
      </c>
      <c r="D13" s="213">
        <f>SUM(D7:D12)</f>
        <v>377141</v>
      </c>
      <c r="E13" s="214">
        <f t="shared" si="0"/>
        <v>100.74232961678801</v>
      </c>
      <c r="F13" s="215" t="s">
        <v>45</v>
      </c>
      <c r="G13" s="216">
        <f>SUM(G7:G12)</f>
        <v>212995</v>
      </c>
      <c r="H13" s="216">
        <f>SUM(H7:H12)</f>
        <v>250344</v>
      </c>
      <c r="I13" s="216">
        <f>SUM(I7:I12)</f>
        <v>237750</v>
      </c>
      <c r="J13" s="217">
        <f t="shared" si="1"/>
        <v>94.969322212635404</v>
      </c>
    </row>
    <row r="14" spans="1:10" s="298" customFormat="1">
      <c r="A14" s="218" t="s">
        <v>182</v>
      </c>
      <c r="B14" s="208">
        <v>31315</v>
      </c>
      <c r="C14" s="208">
        <v>31323</v>
      </c>
      <c r="D14" s="208">
        <v>31323</v>
      </c>
      <c r="E14" s="209">
        <f t="shared" si="0"/>
        <v>100</v>
      </c>
      <c r="F14" s="210" t="s">
        <v>183</v>
      </c>
      <c r="G14" s="208">
        <v>31000</v>
      </c>
      <c r="H14" s="208">
        <v>115335</v>
      </c>
      <c r="I14" s="208">
        <v>51314</v>
      </c>
      <c r="J14" s="211">
        <f t="shared" si="1"/>
        <v>44.491264577101489</v>
      </c>
    </row>
    <row r="15" spans="1:10" s="298" customFormat="1">
      <c r="A15" s="218" t="s">
        <v>54</v>
      </c>
      <c r="B15" s="208"/>
      <c r="C15" s="208"/>
      <c r="D15" s="208">
        <v>5280</v>
      </c>
      <c r="E15" s="209"/>
      <c r="F15" s="210" t="s">
        <v>184</v>
      </c>
      <c r="G15" s="208">
        <v>7444</v>
      </c>
      <c r="H15" s="208"/>
      <c r="I15" s="208"/>
      <c r="J15" s="211"/>
    </row>
    <row r="16" spans="1:10" s="298" customFormat="1">
      <c r="A16" s="218"/>
      <c r="B16" s="208"/>
      <c r="C16" s="208"/>
      <c r="D16" s="208"/>
      <c r="E16" s="209"/>
      <c r="F16" s="210" t="s">
        <v>185</v>
      </c>
      <c r="G16" s="208">
        <v>5035</v>
      </c>
      <c r="H16" s="208">
        <v>34718</v>
      </c>
      <c r="I16" s="208"/>
      <c r="J16" s="211"/>
    </row>
    <row r="17" spans="1:10" s="298" customFormat="1" ht="13.5" thickBot="1">
      <c r="A17" s="332"/>
      <c r="B17" s="333"/>
      <c r="C17" s="333"/>
      <c r="D17" s="333"/>
      <c r="E17" s="334"/>
      <c r="F17" s="335" t="s">
        <v>186</v>
      </c>
      <c r="G17" s="333"/>
      <c r="H17" s="333">
        <v>5288</v>
      </c>
      <c r="I17" s="333">
        <v>5288</v>
      </c>
      <c r="J17" s="336">
        <f t="shared" si="1"/>
        <v>100</v>
      </c>
    </row>
    <row r="18" spans="1:10" s="298" customFormat="1" ht="13.5" thickBot="1">
      <c r="A18" s="337" t="s">
        <v>46</v>
      </c>
      <c r="B18" s="338">
        <f>SUM(B13:B16)</f>
        <v>256474</v>
      </c>
      <c r="C18" s="338">
        <f>SUM(C13:C16)</f>
        <v>405685</v>
      </c>
      <c r="D18" s="338">
        <f>SUM(D13:D16)</f>
        <v>413744</v>
      </c>
      <c r="E18" s="339">
        <f t="shared" si="0"/>
        <v>101.98651663236255</v>
      </c>
      <c r="F18" s="340" t="s">
        <v>46</v>
      </c>
      <c r="G18" s="338">
        <f>SUM(G13:G17)</f>
        <v>256474</v>
      </c>
      <c r="H18" s="338">
        <f>SUM(H13:H17)</f>
        <v>405685</v>
      </c>
      <c r="I18" s="338">
        <f>SUM(I13:I17)</f>
        <v>294352</v>
      </c>
      <c r="J18" s="341">
        <f t="shared" si="1"/>
        <v>72.556786669460294</v>
      </c>
    </row>
    <row r="20" spans="1:10" ht="15.75">
      <c r="A20" s="407" t="s">
        <v>319</v>
      </c>
      <c r="B20" s="407"/>
      <c r="C20" s="407"/>
      <c r="D20" s="407"/>
      <c r="E20" s="407"/>
      <c r="F20" s="407"/>
      <c r="G20" s="407"/>
      <c r="H20" s="407"/>
      <c r="I20" s="407"/>
      <c r="J20" s="407"/>
    </row>
    <row r="21" spans="1:10">
      <c r="A21" s="465" t="s">
        <v>187</v>
      </c>
      <c r="B21" s="465"/>
      <c r="C21" s="465"/>
      <c r="D21" s="465"/>
      <c r="E21" s="465"/>
      <c r="F21" s="465"/>
      <c r="G21" s="465"/>
      <c r="H21" s="465"/>
      <c r="I21" s="465"/>
      <c r="J21" s="465"/>
    </row>
    <row r="22" spans="1:10">
      <c r="A22" s="465" t="s">
        <v>195</v>
      </c>
      <c r="B22" s="465"/>
      <c r="C22" s="465"/>
      <c r="D22" s="465"/>
      <c r="E22" s="465"/>
      <c r="F22" s="465"/>
      <c r="G22" s="465"/>
      <c r="H22" s="465"/>
      <c r="I22" s="465"/>
      <c r="J22" s="465"/>
    </row>
    <row r="23" spans="1:10" ht="13.5" thickBot="1">
      <c r="A23" s="197"/>
      <c r="B23" s="197"/>
      <c r="C23" s="197"/>
      <c r="D23" s="197"/>
      <c r="E23" s="197"/>
      <c r="F23" s="197"/>
      <c r="G23" s="197"/>
      <c r="H23" s="219"/>
      <c r="I23" s="219"/>
      <c r="J23" s="219" t="s">
        <v>17</v>
      </c>
    </row>
    <row r="24" spans="1:10">
      <c r="A24" s="466" t="s">
        <v>39</v>
      </c>
      <c r="B24" s="467"/>
      <c r="C24" s="467"/>
      <c r="D24" s="467"/>
      <c r="E24" s="468"/>
      <c r="F24" s="469" t="s">
        <v>40</v>
      </c>
      <c r="G24" s="467"/>
      <c r="H24" s="467"/>
      <c r="I24" s="467"/>
      <c r="J24" s="470"/>
    </row>
    <row r="25" spans="1:10" ht="13.5" thickBot="1">
      <c r="A25" s="220"/>
      <c r="B25" s="221" t="s">
        <v>174</v>
      </c>
      <c r="C25" s="221" t="s">
        <v>175</v>
      </c>
      <c r="D25" s="221" t="s">
        <v>77</v>
      </c>
      <c r="E25" s="221" t="s">
        <v>15</v>
      </c>
      <c r="F25" s="222"/>
      <c r="G25" s="221" t="s">
        <v>174</v>
      </c>
      <c r="H25" s="221" t="s">
        <v>175</v>
      </c>
      <c r="I25" s="221" t="s">
        <v>77</v>
      </c>
      <c r="J25" s="223" t="s">
        <v>15</v>
      </c>
    </row>
    <row r="26" spans="1:10">
      <c r="A26" s="218" t="s">
        <v>178</v>
      </c>
      <c r="B26" s="230"/>
      <c r="C26" s="230">
        <v>5</v>
      </c>
      <c r="D26" s="263">
        <v>12</v>
      </c>
      <c r="E26" s="225"/>
      <c r="F26" s="226" t="s">
        <v>70</v>
      </c>
      <c r="G26" s="206">
        <v>40741</v>
      </c>
      <c r="H26" s="206">
        <v>41461</v>
      </c>
      <c r="I26" s="227">
        <v>40978</v>
      </c>
      <c r="J26" s="228">
        <f>I26/H26*100</f>
        <v>98.835049805841635</v>
      </c>
    </row>
    <row r="27" spans="1:10">
      <c r="A27" s="218" t="s">
        <v>256</v>
      </c>
      <c r="B27" s="230"/>
      <c r="C27" s="230">
        <v>873</v>
      </c>
      <c r="D27" s="263">
        <v>873</v>
      </c>
      <c r="E27" s="276"/>
      <c r="F27" s="210" t="s">
        <v>177</v>
      </c>
      <c r="G27" s="210">
        <v>10999</v>
      </c>
      <c r="H27" s="210">
        <v>11207</v>
      </c>
      <c r="I27" s="277">
        <v>11060</v>
      </c>
      <c r="J27" s="278">
        <f t="shared" ref="J27:J32" si="2">I27/H27*100</f>
        <v>98.68831980012493</v>
      </c>
    </row>
    <row r="28" spans="1:10">
      <c r="A28" s="229" t="s">
        <v>181</v>
      </c>
      <c r="B28" s="230">
        <v>55281</v>
      </c>
      <c r="C28" s="230">
        <v>55628</v>
      </c>
      <c r="D28" s="263">
        <v>55494</v>
      </c>
      <c r="E28" s="276">
        <f>D27/C27*100</f>
        <v>100</v>
      </c>
      <c r="F28" s="210" t="s">
        <v>72</v>
      </c>
      <c r="G28" s="210">
        <v>4000</v>
      </c>
      <c r="H28" s="210">
        <v>4270</v>
      </c>
      <c r="I28" s="277">
        <v>4269</v>
      </c>
      <c r="J28" s="278">
        <f t="shared" si="2"/>
        <v>99.976580796252918</v>
      </c>
    </row>
    <row r="29" spans="1:10">
      <c r="A29" s="234" t="s">
        <v>44</v>
      </c>
      <c r="B29" s="235">
        <f>SUM(B26:B28)</f>
        <v>55281</v>
      </c>
      <c r="C29" s="235">
        <f>SUM(C26:C28)</f>
        <v>56506</v>
      </c>
      <c r="D29" s="235">
        <f>SUM(D26:D28)</f>
        <v>56379</v>
      </c>
      <c r="E29" s="236">
        <f>D29/C29*100</f>
        <v>99.775245106714323</v>
      </c>
      <c r="F29" s="237" t="s">
        <v>45</v>
      </c>
      <c r="G29" s="235">
        <f>SUM(G26:G28)</f>
        <v>55740</v>
      </c>
      <c r="H29" s="235">
        <f>SUM(H26:H28)</f>
        <v>56938</v>
      </c>
      <c r="I29" s="235">
        <f>SUM(I26:I28)</f>
        <v>56307</v>
      </c>
      <c r="J29" s="238">
        <f t="shared" si="2"/>
        <v>98.891777020618918</v>
      </c>
    </row>
    <row r="30" spans="1:10" ht="25.5">
      <c r="A30" s="342"/>
      <c r="B30" s="343"/>
      <c r="C30" s="343"/>
      <c r="D30" s="343"/>
      <c r="E30" s="344"/>
      <c r="F30" s="345" t="s">
        <v>258</v>
      </c>
      <c r="G30" s="346">
        <v>1900</v>
      </c>
      <c r="H30" s="346">
        <v>1900</v>
      </c>
      <c r="I30" s="346">
        <v>1900</v>
      </c>
      <c r="J30" s="228">
        <f t="shared" si="2"/>
        <v>100</v>
      </c>
    </row>
    <row r="31" spans="1:10" ht="13.5" thickBot="1">
      <c r="A31" s="239" t="s">
        <v>188</v>
      </c>
      <c r="B31" s="240">
        <v>2359</v>
      </c>
      <c r="C31" s="241">
        <v>2359</v>
      </c>
      <c r="D31" s="241">
        <v>2359</v>
      </c>
      <c r="E31" s="242">
        <f>D31/C31*100</f>
        <v>100</v>
      </c>
      <c r="F31" s="210" t="s">
        <v>257</v>
      </c>
      <c r="G31" s="243"/>
      <c r="H31" s="243">
        <v>27</v>
      </c>
      <c r="I31" s="244">
        <v>27</v>
      </c>
      <c r="J31" s="228">
        <f t="shared" si="2"/>
        <v>100</v>
      </c>
    </row>
    <row r="32" spans="1:10" ht="13.5" thickBot="1">
      <c r="A32" s="245" t="s">
        <v>46</v>
      </c>
      <c r="B32" s="246">
        <f>SUM(B29:B31)</f>
        <v>57640</v>
      </c>
      <c r="C32" s="246">
        <f>SUM(C29:C31)</f>
        <v>58865</v>
      </c>
      <c r="D32" s="246">
        <f>SUM(D29:D31)</f>
        <v>58738</v>
      </c>
      <c r="E32" s="247">
        <f>D32/C32*100</f>
        <v>99.784252102267899</v>
      </c>
      <c r="F32" s="246" t="s">
        <v>46</v>
      </c>
      <c r="G32" s="246">
        <f>SUM(G29:G31)</f>
        <v>57640</v>
      </c>
      <c r="H32" s="246">
        <f>SUM(H29:H31)</f>
        <v>58865</v>
      </c>
      <c r="I32" s="246">
        <f>SUM(I29:I31)</f>
        <v>58234</v>
      </c>
      <c r="J32" s="248">
        <f t="shared" si="2"/>
        <v>98.928055720716884</v>
      </c>
    </row>
    <row r="33" spans="1:10">
      <c r="A33" s="272"/>
      <c r="B33" s="273"/>
      <c r="C33" s="273"/>
      <c r="D33" s="273"/>
      <c r="E33" s="274"/>
      <c r="F33" s="273"/>
      <c r="G33" s="273"/>
      <c r="H33" s="273"/>
      <c r="I33" s="273"/>
      <c r="J33" s="275"/>
    </row>
    <row r="34" spans="1:10">
      <c r="A34" s="272"/>
      <c r="B34" s="273"/>
      <c r="C34" s="273"/>
      <c r="D34" s="273"/>
      <c r="E34" s="274"/>
      <c r="F34" s="273"/>
      <c r="G34" s="273"/>
      <c r="H34" s="273"/>
      <c r="I34" s="273"/>
      <c r="J34" s="275"/>
    </row>
    <row r="35" spans="1:10" ht="15.75">
      <c r="A35" s="407" t="s">
        <v>320</v>
      </c>
      <c r="B35" s="407"/>
      <c r="C35" s="407"/>
      <c r="D35" s="407"/>
      <c r="E35" s="407"/>
      <c r="F35" s="407"/>
      <c r="G35" s="407"/>
      <c r="H35" s="407"/>
      <c r="I35" s="407"/>
      <c r="J35" s="407"/>
    </row>
    <row r="36" spans="1:10">
      <c r="A36" s="465" t="s">
        <v>189</v>
      </c>
      <c r="B36" s="465"/>
      <c r="C36" s="465"/>
      <c r="D36" s="465"/>
      <c r="E36" s="465"/>
      <c r="F36" s="465"/>
      <c r="G36" s="465"/>
      <c r="H36" s="465"/>
      <c r="I36" s="465"/>
      <c r="J36" s="465"/>
    </row>
    <row r="37" spans="1:10">
      <c r="A37" s="465" t="s">
        <v>195</v>
      </c>
      <c r="B37" s="465"/>
      <c r="C37" s="465"/>
      <c r="D37" s="465"/>
      <c r="E37" s="465"/>
      <c r="F37" s="465"/>
      <c r="G37" s="465"/>
      <c r="H37" s="465"/>
      <c r="I37" s="465"/>
      <c r="J37" s="465"/>
    </row>
    <row r="38" spans="1:10" ht="13.5" thickBot="1">
      <c r="A38" s="249"/>
      <c r="B38" s="249"/>
      <c r="C38" s="249"/>
      <c r="D38" s="249"/>
      <c r="E38" s="249"/>
      <c r="F38" s="249"/>
      <c r="G38" s="249"/>
      <c r="H38" s="196"/>
      <c r="I38" s="196"/>
      <c r="J38" s="250" t="s">
        <v>17</v>
      </c>
    </row>
    <row r="39" spans="1:10">
      <c r="A39" s="476" t="s">
        <v>39</v>
      </c>
      <c r="B39" s="477"/>
      <c r="C39" s="477"/>
      <c r="D39" s="477"/>
      <c r="E39" s="477"/>
      <c r="F39" s="477" t="s">
        <v>40</v>
      </c>
      <c r="G39" s="477"/>
      <c r="H39" s="477"/>
      <c r="I39" s="477"/>
      <c r="J39" s="478"/>
    </row>
    <row r="40" spans="1:10" ht="13.5" thickBot="1">
      <c r="A40" s="251"/>
      <c r="B40" s="221" t="s">
        <v>174</v>
      </c>
      <c r="C40" s="221" t="s">
        <v>175</v>
      </c>
      <c r="D40" s="221" t="s">
        <v>77</v>
      </c>
      <c r="E40" s="221" t="s">
        <v>15</v>
      </c>
      <c r="F40" s="252"/>
      <c r="G40" s="221" t="s">
        <v>174</v>
      </c>
      <c r="H40" s="221" t="s">
        <v>175</v>
      </c>
      <c r="I40" s="221" t="s">
        <v>77</v>
      </c>
      <c r="J40" s="223" t="s">
        <v>15</v>
      </c>
    </row>
    <row r="41" spans="1:10">
      <c r="A41" s="218" t="s">
        <v>178</v>
      </c>
      <c r="B41" s="279">
        <v>450</v>
      </c>
      <c r="C41" s="206">
        <v>450</v>
      </c>
      <c r="D41" s="206">
        <v>431</v>
      </c>
      <c r="E41" s="226">
        <f>D41/C41*100</f>
        <v>95.777777777777771</v>
      </c>
      <c r="F41" s="227" t="s">
        <v>70</v>
      </c>
      <c r="G41" s="226">
        <v>5042</v>
      </c>
      <c r="H41" s="226">
        <v>5042</v>
      </c>
      <c r="I41" s="227">
        <v>5026</v>
      </c>
      <c r="J41" s="228">
        <f t="shared" ref="J41:J46" si="3">I41/H41*100</f>
        <v>99.682665608885372</v>
      </c>
    </row>
    <row r="42" spans="1:10">
      <c r="A42" s="229" t="s">
        <v>181</v>
      </c>
      <c r="B42" s="210">
        <v>10256</v>
      </c>
      <c r="C42" s="210">
        <v>10374</v>
      </c>
      <c r="D42" s="210">
        <v>9351</v>
      </c>
      <c r="E42" s="232">
        <f>D42/C42*100</f>
        <v>90.138808559861189</v>
      </c>
      <c r="F42" s="233" t="s">
        <v>177</v>
      </c>
      <c r="G42" s="232">
        <v>1381</v>
      </c>
      <c r="H42" s="232">
        <v>1383</v>
      </c>
      <c r="I42" s="233">
        <v>1294</v>
      </c>
      <c r="J42" s="253">
        <f t="shared" si="3"/>
        <v>93.564714389009396</v>
      </c>
    </row>
    <row r="43" spans="1:10">
      <c r="A43" s="229"/>
      <c r="B43" s="277"/>
      <c r="C43" s="277"/>
      <c r="D43" s="277"/>
      <c r="E43" s="232"/>
      <c r="F43" s="233" t="s">
        <v>72</v>
      </c>
      <c r="G43" s="232">
        <v>4570</v>
      </c>
      <c r="H43" s="232">
        <v>4410</v>
      </c>
      <c r="I43" s="233">
        <v>3311</v>
      </c>
      <c r="J43" s="253">
        <f t="shared" si="3"/>
        <v>75.079365079365076</v>
      </c>
    </row>
    <row r="44" spans="1:10">
      <c r="A44" s="234" t="s">
        <v>44</v>
      </c>
      <c r="B44" s="215">
        <f>SUM(B41:B43)</f>
        <v>10706</v>
      </c>
      <c r="C44" s="215">
        <f>SUM(C41:C43)</f>
        <v>10824</v>
      </c>
      <c r="D44" s="215">
        <f>SUM(D41:D43)</f>
        <v>9782</v>
      </c>
      <c r="E44" s="237">
        <f>D44/C44*100</f>
        <v>90.373244641537326</v>
      </c>
      <c r="F44" s="254" t="s">
        <v>45</v>
      </c>
      <c r="G44" s="237">
        <f>SUM(G41:G43)</f>
        <v>10993</v>
      </c>
      <c r="H44" s="237">
        <f>SUM(H41:H43)</f>
        <v>10835</v>
      </c>
      <c r="I44" s="237">
        <f>SUM(I41:I43)</f>
        <v>9631</v>
      </c>
      <c r="J44" s="253">
        <f t="shared" si="3"/>
        <v>88.887863405629901</v>
      </c>
    </row>
    <row r="45" spans="1:10" ht="13.5" thickBot="1">
      <c r="A45" s="229" t="s">
        <v>190</v>
      </c>
      <c r="B45" s="210">
        <v>287</v>
      </c>
      <c r="C45" s="277">
        <v>287</v>
      </c>
      <c r="D45" s="277">
        <v>287</v>
      </c>
      <c r="E45" s="232">
        <f>D45/C45*100</f>
        <v>100</v>
      </c>
      <c r="F45" s="243" t="s">
        <v>183</v>
      </c>
      <c r="G45" s="232"/>
      <c r="H45" s="233">
        <v>276</v>
      </c>
      <c r="I45" s="233">
        <v>276</v>
      </c>
      <c r="J45" s="253">
        <f t="shared" si="3"/>
        <v>100</v>
      </c>
    </row>
    <row r="46" spans="1:10" ht="13.5" thickBot="1">
      <c r="A46" s="245" t="s">
        <v>46</v>
      </c>
      <c r="B46" s="246">
        <f>SUM(B44:B45)</f>
        <v>10993</v>
      </c>
      <c r="C46" s="246">
        <f>SUM(C44:C45)</f>
        <v>11111</v>
      </c>
      <c r="D46" s="246">
        <f>SUM(D44:D45)</f>
        <v>10069</v>
      </c>
      <c r="E46" s="246">
        <f>D46/C46*100</f>
        <v>90.621906219062183</v>
      </c>
      <c r="F46" s="255" t="s">
        <v>46</v>
      </c>
      <c r="G46" s="246">
        <f>SUM(G44:G45)</f>
        <v>10993</v>
      </c>
      <c r="H46" s="246">
        <f>SUM(H44:H45)</f>
        <v>11111</v>
      </c>
      <c r="I46" s="246">
        <f>SUM(I44:I45)</f>
        <v>9907</v>
      </c>
      <c r="J46" s="248">
        <f t="shared" si="3"/>
        <v>89.163891638916397</v>
      </c>
    </row>
    <row r="47" spans="1:10">
      <c r="A47" s="272"/>
      <c r="B47" s="273"/>
      <c r="C47" s="273"/>
      <c r="D47" s="273"/>
      <c r="E47" s="273"/>
      <c r="F47" s="272"/>
      <c r="G47" s="273"/>
      <c r="H47" s="273"/>
      <c r="I47" s="273"/>
      <c r="J47" s="275"/>
    </row>
    <row r="48" spans="1:10" ht="15.75">
      <c r="A48" s="407" t="s">
        <v>321</v>
      </c>
      <c r="B48" s="407"/>
      <c r="C48" s="407"/>
      <c r="D48" s="407"/>
      <c r="E48" s="407"/>
      <c r="F48" s="407"/>
      <c r="G48" s="407"/>
      <c r="H48" s="407"/>
      <c r="I48" s="407"/>
      <c r="J48" s="407"/>
    </row>
    <row r="49" spans="1:10">
      <c r="A49" s="465" t="s">
        <v>306</v>
      </c>
      <c r="B49" s="465"/>
      <c r="C49" s="465"/>
      <c r="D49" s="465"/>
      <c r="E49" s="465"/>
      <c r="F49" s="465"/>
      <c r="G49" s="465"/>
      <c r="H49" s="465"/>
      <c r="I49" s="465"/>
      <c r="J49" s="465"/>
    </row>
    <row r="50" spans="1:10">
      <c r="A50" s="465" t="s">
        <v>195</v>
      </c>
      <c r="B50" s="465"/>
      <c r="C50" s="465"/>
      <c r="D50" s="465"/>
      <c r="E50" s="465"/>
      <c r="F50" s="465"/>
      <c r="G50" s="465"/>
      <c r="H50" s="465"/>
      <c r="I50" s="465"/>
      <c r="J50" s="465"/>
    </row>
    <row r="51" spans="1:10" ht="13.5" thickBot="1">
      <c r="A51" s="197"/>
      <c r="B51" s="197"/>
      <c r="C51" s="197"/>
      <c r="D51" s="197"/>
      <c r="E51" s="197"/>
      <c r="F51" s="197"/>
      <c r="G51" s="197"/>
      <c r="H51" s="196"/>
      <c r="I51" s="196"/>
      <c r="J51" s="250" t="s">
        <v>17</v>
      </c>
    </row>
    <row r="52" spans="1:10">
      <c r="A52" s="471" t="s">
        <v>39</v>
      </c>
      <c r="B52" s="472"/>
      <c r="C52" s="472"/>
      <c r="D52" s="199"/>
      <c r="E52" s="199"/>
      <c r="F52" s="472" t="s">
        <v>40</v>
      </c>
      <c r="G52" s="472"/>
      <c r="H52" s="472"/>
      <c r="I52" s="256"/>
      <c r="J52" s="257"/>
    </row>
    <row r="53" spans="1:10" ht="13.5" thickBot="1">
      <c r="A53" s="251"/>
      <c r="B53" s="258" t="s">
        <v>174</v>
      </c>
      <c r="C53" s="258" t="s">
        <v>175</v>
      </c>
      <c r="D53" s="258" t="s">
        <v>77</v>
      </c>
      <c r="E53" s="258" t="s">
        <v>15</v>
      </c>
      <c r="F53" s="252"/>
      <c r="G53" s="258" t="s">
        <v>174</v>
      </c>
      <c r="H53" s="258" t="s">
        <v>175</v>
      </c>
      <c r="I53" s="258" t="s">
        <v>77</v>
      </c>
      <c r="J53" s="259" t="s">
        <v>15</v>
      </c>
    </row>
    <row r="54" spans="1:10">
      <c r="A54" s="218" t="s">
        <v>178</v>
      </c>
      <c r="B54" s="224"/>
      <c r="C54" s="224">
        <v>22</v>
      </c>
      <c r="D54" s="224">
        <v>22</v>
      </c>
      <c r="E54" s="231">
        <f t="shared" ref="E54:E59" si="4">D54/C54*100</f>
        <v>100</v>
      </c>
      <c r="F54" s="226" t="s">
        <v>70</v>
      </c>
      <c r="G54" s="206">
        <v>35071</v>
      </c>
      <c r="H54" s="260">
        <v>34710</v>
      </c>
      <c r="I54" s="260">
        <v>34516</v>
      </c>
      <c r="J54" s="261">
        <f t="shared" ref="J54:J59" si="5">I54/H54*100</f>
        <v>99.44108326130798</v>
      </c>
    </row>
    <row r="55" spans="1:10">
      <c r="A55" s="229" t="s">
        <v>181</v>
      </c>
      <c r="B55" s="230">
        <v>50461</v>
      </c>
      <c r="C55" s="230">
        <v>49365</v>
      </c>
      <c r="D55" s="230">
        <v>46446</v>
      </c>
      <c r="E55" s="231">
        <f t="shared" si="4"/>
        <v>94.086903676694007</v>
      </c>
      <c r="F55" s="232" t="s">
        <v>177</v>
      </c>
      <c r="G55" s="210">
        <v>9499</v>
      </c>
      <c r="H55" s="262">
        <v>9668</v>
      </c>
      <c r="I55" s="262">
        <v>9264</v>
      </c>
      <c r="J55" s="261">
        <f t="shared" si="5"/>
        <v>95.82126603227141</v>
      </c>
    </row>
    <row r="56" spans="1:10">
      <c r="A56" s="229" t="s">
        <v>191</v>
      </c>
      <c r="B56" s="230"/>
      <c r="C56" s="263">
        <v>40</v>
      </c>
      <c r="D56" s="263">
        <v>40</v>
      </c>
      <c r="E56" s="231">
        <f t="shared" si="4"/>
        <v>100</v>
      </c>
      <c r="F56" s="232" t="s">
        <v>72</v>
      </c>
      <c r="G56" s="210">
        <v>8001</v>
      </c>
      <c r="H56" s="264">
        <v>6561</v>
      </c>
      <c r="I56" s="262">
        <v>4178</v>
      </c>
      <c r="J56" s="261">
        <f t="shared" si="5"/>
        <v>63.679317177259563</v>
      </c>
    </row>
    <row r="57" spans="1:10">
      <c r="A57" s="234" t="s">
        <v>44</v>
      </c>
      <c r="B57" s="235">
        <f>SUM(B54:B56)</f>
        <v>50461</v>
      </c>
      <c r="C57" s="265">
        <f>SUM(C54:C56)</f>
        <v>49427</v>
      </c>
      <c r="D57" s="265">
        <f>SUM(D54:D56)</f>
        <v>46508</v>
      </c>
      <c r="E57" s="236">
        <f t="shared" si="4"/>
        <v>94.094320917717027</v>
      </c>
      <c r="F57" s="237" t="s">
        <v>45</v>
      </c>
      <c r="G57" s="235">
        <f>SUM(G54:G56)</f>
        <v>52571</v>
      </c>
      <c r="H57" s="266">
        <f>SUM(H54:H56)</f>
        <v>50939</v>
      </c>
      <c r="I57" s="266">
        <f>SUM(I54:I56)</f>
        <v>47958</v>
      </c>
      <c r="J57" s="267">
        <f t="shared" si="5"/>
        <v>94.147902393058374</v>
      </c>
    </row>
    <row r="58" spans="1:10" ht="13.5" thickBot="1">
      <c r="A58" s="239" t="s">
        <v>188</v>
      </c>
      <c r="B58" s="240">
        <v>2110</v>
      </c>
      <c r="C58" s="241">
        <v>2110</v>
      </c>
      <c r="D58" s="241">
        <v>2110</v>
      </c>
      <c r="E58" s="242">
        <f t="shared" si="4"/>
        <v>100</v>
      </c>
      <c r="F58" s="243" t="s">
        <v>183</v>
      </c>
      <c r="G58" s="243"/>
      <c r="H58" s="268">
        <v>598</v>
      </c>
      <c r="I58" s="244">
        <v>597</v>
      </c>
      <c r="J58" s="261">
        <f t="shared" si="5"/>
        <v>99.832775919732441</v>
      </c>
    </row>
    <row r="59" spans="1:10" ht="13.5" thickBot="1">
      <c r="A59" s="245" t="s">
        <v>46</v>
      </c>
      <c r="B59" s="246">
        <f>SUM(B57:B58)</f>
        <v>52571</v>
      </c>
      <c r="C59" s="269">
        <f>SUM(C57:C58)</f>
        <v>51537</v>
      </c>
      <c r="D59" s="269">
        <f>SUM(D57:D58)</f>
        <v>48618</v>
      </c>
      <c r="E59" s="247">
        <f t="shared" si="4"/>
        <v>94.336108038884674</v>
      </c>
      <c r="F59" s="246" t="s">
        <v>46</v>
      </c>
      <c r="G59" s="246">
        <f>SUM(G57:G58)</f>
        <v>52571</v>
      </c>
      <c r="H59" s="246">
        <f>SUM(H57:H58)</f>
        <v>51537</v>
      </c>
      <c r="I59" s="246">
        <f>SUM(I57:I58)</f>
        <v>48555</v>
      </c>
      <c r="J59" s="270">
        <f t="shared" si="5"/>
        <v>94.213865766342636</v>
      </c>
    </row>
    <row r="63" spans="1:10">
      <c r="A63" s="489"/>
    </row>
  </sheetData>
  <mergeCells count="20">
    <mergeCell ref="A52:C52"/>
    <mergeCell ref="F52:H52"/>
    <mergeCell ref="A50:J50"/>
    <mergeCell ref="A2:J2"/>
    <mergeCell ref="A3:J3"/>
    <mergeCell ref="A21:J21"/>
    <mergeCell ref="A22:J22"/>
    <mergeCell ref="A5:E5"/>
    <mergeCell ref="F5:J5"/>
    <mergeCell ref="A49:J49"/>
    <mergeCell ref="A48:J48"/>
    <mergeCell ref="A39:E39"/>
    <mergeCell ref="F39:J39"/>
    <mergeCell ref="A36:J36"/>
    <mergeCell ref="A37:J37"/>
    <mergeCell ref="A24:E24"/>
    <mergeCell ref="F24:J24"/>
    <mergeCell ref="A1:J1"/>
    <mergeCell ref="A20:J20"/>
    <mergeCell ref="A35:J35"/>
  </mergeCells>
  <phoneticPr fontId="14" type="noConversion"/>
  <pageMargins left="0.19685039370078741" right="0.19685039370078741" top="0.98425196850393704" bottom="0.98425196850393704" header="0.51181102362204722" footer="0.51181102362204722"/>
  <pageSetup paperSize="9" orientation="landscape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31" workbookViewId="0">
      <selection activeCell="A56" sqref="A56"/>
    </sheetView>
  </sheetViews>
  <sheetFormatPr defaultRowHeight="12.75"/>
  <cols>
    <col min="1" max="1" width="55" customWidth="1"/>
    <col min="2" max="2" width="11.7109375" customWidth="1"/>
    <col min="3" max="3" width="10.28515625" customWidth="1"/>
    <col min="4" max="4" width="11.5703125" customWidth="1"/>
    <col min="5" max="5" width="7.42578125" customWidth="1"/>
    <col min="7" max="7" width="10.140625" bestFit="1" customWidth="1"/>
  </cols>
  <sheetData>
    <row r="1" spans="1:11" ht="14.25" customHeight="1">
      <c r="A1" s="407" t="s">
        <v>308</v>
      </c>
      <c r="B1" s="407"/>
      <c r="C1" s="407"/>
      <c r="D1" s="407"/>
      <c r="E1" s="407"/>
      <c r="F1" s="35"/>
      <c r="G1" s="35"/>
      <c r="H1" s="35"/>
      <c r="I1" s="35"/>
      <c r="J1" s="35"/>
      <c r="K1" s="35"/>
    </row>
    <row r="2" spans="1:11" ht="16.5" customHeight="1">
      <c r="A2" s="406" t="s">
        <v>30</v>
      </c>
      <c r="B2" s="406"/>
      <c r="C2" s="406"/>
      <c r="D2" s="406"/>
      <c r="E2" s="406"/>
      <c r="F2" s="39"/>
      <c r="G2" s="39"/>
      <c r="H2" s="39"/>
      <c r="I2" s="35"/>
      <c r="J2" s="35"/>
      <c r="K2" s="35"/>
    </row>
    <row r="3" spans="1:11" ht="14.25" customHeight="1">
      <c r="A3" s="407" t="s">
        <v>196</v>
      </c>
      <c r="B3" s="407"/>
      <c r="C3" s="407"/>
      <c r="D3" s="407"/>
      <c r="E3" s="407"/>
      <c r="F3" s="35"/>
      <c r="G3" s="35"/>
      <c r="H3" s="35"/>
      <c r="I3" s="35"/>
      <c r="J3" s="35"/>
      <c r="K3" s="35"/>
    </row>
    <row r="4" spans="1:11" ht="14.25" customHeight="1" thickBot="1">
      <c r="A4" s="36"/>
      <c r="B4" s="36"/>
      <c r="C4" s="36"/>
      <c r="D4" s="36"/>
      <c r="E4" s="130" t="s">
        <v>107</v>
      </c>
      <c r="F4" s="35"/>
      <c r="G4" s="35"/>
      <c r="H4" s="35"/>
      <c r="I4" s="35"/>
      <c r="J4" s="35"/>
      <c r="K4" s="35"/>
    </row>
    <row r="5" spans="1:11" ht="24.75" thickBot="1">
      <c r="A5" s="144"/>
      <c r="B5" s="150" t="s">
        <v>75</v>
      </c>
      <c r="C5" s="150" t="s">
        <v>76</v>
      </c>
      <c r="D5" s="150" t="s">
        <v>77</v>
      </c>
      <c r="E5" s="151" t="s">
        <v>15</v>
      </c>
    </row>
    <row r="6" spans="1:11" ht="15">
      <c r="A6" s="141" t="s">
        <v>2</v>
      </c>
      <c r="B6" s="142"/>
      <c r="C6" s="142"/>
      <c r="D6" s="142"/>
      <c r="E6" s="143"/>
    </row>
    <row r="7" spans="1:11">
      <c r="A7" s="295" t="s">
        <v>197</v>
      </c>
      <c r="B7" s="296">
        <v>100000</v>
      </c>
      <c r="C7" s="296">
        <v>100000</v>
      </c>
      <c r="D7" s="296">
        <v>85150</v>
      </c>
      <c r="E7" s="134">
        <f t="shared" ref="E7:E33" si="0">D7/C7*100</f>
        <v>85.15</v>
      </c>
    </row>
    <row r="8" spans="1:11">
      <c r="A8" s="295" t="s">
        <v>112</v>
      </c>
      <c r="B8" s="296">
        <v>250000</v>
      </c>
      <c r="C8" s="296">
        <v>250000</v>
      </c>
      <c r="D8" s="296">
        <v>442058</v>
      </c>
      <c r="E8" s="134">
        <f t="shared" si="0"/>
        <v>176.82320000000001</v>
      </c>
    </row>
    <row r="9" spans="1:11">
      <c r="A9" s="295" t="s">
        <v>198</v>
      </c>
      <c r="B9" s="296">
        <v>150000</v>
      </c>
      <c r="C9" s="296">
        <v>435000</v>
      </c>
      <c r="D9" s="296">
        <v>469819</v>
      </c>
      <c r="E9" s="134">
        <f t="shared" si="0"/>
        <v>108.00436781609196</v>
      </c>
      <c r="G9" s="298"/>
      <c r="H9" s="298"/>
    </row>
    <row r="10" spans="1:11">
      <c r="A10" s="295" t="s">
        <v>199</v>
      </c>
      <c r="B10" s="296">
        <v>1650000</v>
      </c>
      <c r="C10" s="296">
        <v>8288570</v>
      </c>
      <c r="D10" s="296">
        <v>8179570</v>
      </c>
      <c r="E10" s="134">
        <f t="shared" si="0"/>
        <v>98.684936002229577</v>
      </c>
      <c r="G10" s="298"/>
      <c r="H10" s="298"/>
    </row>
    <row r="11" spans="1:11">
      <c r="A11" s="295" t="s">
        <v>200</v>
      </c>
      <c r="B11" s="296">
        <v>2573000</v>
      </c>
      <c r="C11" s="296">
        <v>2573000</v>
      </c>
      <c r="D11" s="296">
        <v>2571393</v>
      </c>
      <c r="E11" s="134">
        <f t="shared" si="0"/>
        <v>99.937543723280214</v>
      </c>
      <c r="G11" s="298"/>
      <c r="H11" s="298"/>
    </row>
    <row r="12" spans="1:11">
      <c r="A12" s="295" t="s">
        <v>201</v>
      </c>
      <c r="B12" s="296">
        <v>695000</v>
      </c>
      <c r="C12" s="296">
        <v>895000</v>
      </c>
      <c r="D12" s="296">
        <v>695147</v>
      </c>
      <c r="E12" s="134">
        <f t="shared" si="0"/>
        <v>77.670055865921782</v>
      </c>
    </row>
    <row r="13" spans="1:11">
      <c r="A13" s="295" t="s">
        <v>202</v>
      </c>
      <c r="B13" s="296">
        <v>500000</v>
      </c>
      <c r="C13" s="296">
        <v>500000</v>
      </c>
      <c r="D13" s="296">
        <v>612000</v>
      </c>
      <c r="E13" s="134">
        <f t="shared" si="0"/>
        <v>122.39999999999999</v>
      </c>
    </row>
    <row r="14" spans="1:11">
      <c r="A14" s="295" t="s">
        <v>203</v>
      </c>
      <c r="B14" s="296">
        <v>300000</v>
      </c>
      <c r="C14" s="296">
        <v>305000</v>
      </c>
      <c r="D14" s="296">
        <v>37272</v>
      </c>
      <c r="E14" s="134">
        <f t="shared" si="0"/>
        <v>12.220327868852459</v>
      </c>
    </row>
    <row r="15" spans="1:11">
      <c r="A15" s="295" t="s">
        <v>113</v>
      </c>
      <c r="B15" s="296">
        <v>200000</v>
      </c>
      <c r="C15" s="296">
        <v>200000</v>
      </c>
      <c r="D15" s="296">
        <v>2035000</v>
      </c>
      <c r="E15" s="134"/>
    </row>
    <row r="16" spans="1:11" ht="25.5">
      <c r="A16" s="295" t="s">
        <v>204</v>
      </c>
      <c r="B16" s="296">
        <v>0</v>
      </c>
      <c r="C16" s="296">
        <v>100</v>
      </c>
      <c r="D16" s="296">
        <v>59</v>
      </c>
      <c r="E16" s="134">
        <f t="shared" si="0"/>
        <v>59</v>
      </c>
    </row>
    <row r="17" spans="1:5">
      <c r="A17" s="295" t="s">
        <v>114</v>
      </c>
      <c r="B17" s="296">
        <v>1260000</v>
      </c>
      <c r="C17" s="296">
        <v>1260000</v>
      </c>
      <c r="D17" s="296">
        <v>1360000</v>
      </c>
      <c r="E17" s="134">
        <f t="shared" si="0"/>
        <v>107.93650793650794</v>
      </c>
    </row>
    <row r="18" spans="1:5">
      <c r="A18" s="132" t="s">
        <v>31</v>
      </c>
      <c r="B18" s="129">
        <f>SUM(B7:B17)</f>
        <v>7678000</v>
      </c>
      <c r="C18" s="129">
        <f>SUM(C7:C17)</f>
        <v>14806670</v>
      </c>
      <c r="D18" s="129">
        <f>SUM(D7:D17)</f>
        <v>16487468</v>
      </c>
      <c r="E18" s="134">
        <f t="shared" si="0"/>
        <v>111.35162734092134</v>
      </c>
    </row>
    <row r="19" spans="1:5" ht="11.25" customHeight="1">
      <c r="A19" s="135"/>
      <c r="B19" s="40"/>
      <c r="C19" s="40"/>
      <c r="D19" s="40"/>
      <c r="E19" s="134"/>
    </row>
    <row r="20" spans="1:5" ht="15.75">
      <c r="A20" s="132" t="s">
        <v>97</v>
      </c>
      <c r="B20" s="131"/>
      <c r="C20" s="41"/>
      <c r="D20" s="41"/>
      <c r="E20" s="134"/>
    </row>
    <row r="21" spans="1:5">
      <c r="A21" s="295" t="s">
        <v>115</v>
      </c>
      <c r="B21" s="296">
        <v>4300000</v>
      </c>
      <c r="C21" s="296">
        <v>4800000</v>
      </c>
      <c r="D21" s="296">
        <v>4828023</v>
      </c>
      <c r="E21" s="134">
        <f t="shared" si="0"/>
        <v>100.58381249999999</v>
      </c>
    </row>
    <row r="22" spans="1:5" ht="16.5" customHeight="1">
      <c r="A22" s="295" t="s">
        <v>116</v>
      </c>
      <c r="B22" s="296">
        <v>50000000</v>
      </c>
      <c r="C22" s="296">
        <v>71000000</v>
      </c>
      <c r="D22" s="296">
        <v>71706526</v>
      </c>
      <c r="E22" s="134">
        <f t="shared" si="0"/>
        <v>100.99510704225352</v>
      </c>
    </row>
    <row r="23" spans="1:5" ht="20.25" customHeight="1">
      <c r="A23" s="295" t="s">
        <v>117</v>
      </c>
      <c r="B23" s="296">
        <v>5500000</v>
      </c>
      <c r="C23" s="296">
        <v>6000000</v>
      </c>
      <c r="D23" s="296">
        <v>6129829</v>
      </c>
      <c r="E23" s="134">
        <f t="shared" si="0"/>
        <v>102.16381666666668</v>
      </c>
    </row>
    <row r="24" spans="1:5">
      <c r="A24" s="295" t="s">
        <v>118</v>
      </c>
      <c r="B24" s="296">
        <v>150000</v>
      </c>
      <c r="C24" s="296">
        <v>150000</v>
      </c>
      <c r="D24" s="296">
        <v>102700</v>
      </c>
      <c r="E24" s="134">
        <f t="shared" si="0"/>
        <v>68.466666666666669</v>
      </c>
    </row>
    <row r="25" spans="1:5">
      <c r="A25" s="295" t="s">
        <v>205</v>
      </c>
      <c r="B25" s="296">
        <v>50000</v>
      </c>
      <c r="C25" s="296">
        <v>0</v>
      </c>
      <c r="D25" s="296">
        <v>0</v>
      </c>
      <c r="E25" s="134"/>
    </row>
    <row r="26" spans="1:5">
      <c r="A26" s="295" t="s">
        <v>206</v>
      </c>
      <c r="B26" s="296">
        <v>0</v>
      </c>
      <c r="C26" s="296">
        <v>50000</v>
      </c>
      <c r="D26" s="296">
        <v>20000</v>
      </c>
      <c r="E26" s="134">
        <f t="shared" si="0"/>
        <v>40</v>
      </c>
    </row>
    <row r="27" spans="1:5" ht="38.25">
      <c r="A27" s="295" t="s">
        <v>119</v>
      </c>
      <c r="B27" s="296">
        <v>100000</v>
      </c>
      <c r="C27" s="296">
        <v>100000</v>
      </c>
      <c r="D27" s="296">
        <v>111800</v>
      </c>
      <c r="E27" s="134">
        <f t="shared" si="0"/>
        <v>111.80000000000001</v>
      </c>
    </row>
    <row r="28" spans="1:5">
      <c r="A28" s="295" t="s">
        <v>120</v>
      </c>
      <c r="B28" s="296">
        <v>0</v>
      </c>
      <c r="C28" s="296">
        <v>0</v>
      </c>
      <c r="D28" s="296">
        <v>31400</v>
      </c>
      <c r="E28" s="134"/>
    </row>
    <row r="29" spans="1:5">
      <c r="A29" s="295" t="s">
        <v>207</v>
      </c>
      <c r="B29" s="296">
        <v>300000</v>
      </c>
      <c r="C29" s="296">
        <v>290000</v>
      </c>
      <c r="D29" s="296">
        <v>164888</v>
      </c>
      <c r="E29" s="134">
        <f t="shared" si="0"/>
        <v>56.857931034482753</v>
      </c>
    </row>
    <row r="30" spans="1:5">
      <c r="A30" s="132" t="s">
        <v>98</v>
      </c>
      <c r="B30" s="129">
        <f>SUM(B21:B29)</f>
        <v>60400000</v>
      </c>
      <c r="C30" s="129">
        <f>SUM(C21:C29)</f>
        <v>82390000</v>
      </c>
      <c r="D30" s="129">
        <f>SUM(D21:D29)</f>
        <v>83095166</v>
      </c>
      <c r="E30" s="136">
        <f t="shared" si="0"/>
        <v>100.85588785046728</v>
      </c>
    </row>
    <row r="31" spans="1:5" ht="15.75">
      <c r="A31" s="137"/>
      <c r="B31" s="111"/>
      <c r="C31" s="41"/>
      <c r="D31" s="41"/>
      <c r="E31" s="134"/>
    </row>
    <row r="32" spans="1:5" ht="15.75">
      <c r="A32" s="132"/>
      <c r="B32" s="131"/>
      <c r="C32" s="41"/>
      <c r="D32" s="41"/>
      <c r="E32" s="134"/>
    </row>
    <row r="33" spans="1:7">
      <c r="A33" s="132" t="s">
        <v>99</v>
      </c>
      <c r="B33" s="129">
        <v>148463458</v>
      </c>
      <c r="C33" s="129">
        <v>149549760</v>
      </c>
      <c r="D33" s="129">
        <v>149549760</v>
      </c>
      <c r="E33" s="136">
        <f t="shared" si="0"/>
        <v>100</v>
      </c>
    </row>
    <row r="34" spans="1:7">
      <c r="A34" s="132"/>
      <c r="B34" s="129"/>
      <c r="C34" s="129"/>
      <c r="D34" s="129"/>
      <c r="E34" s="136"/>
    </row>
    <row r="35" spans="1:7" ht="15">
      <c r="A35" s="132" t="s">
        <v>208</v>
      </c>
      <c r="B35" s="112"/>
      <c r="C35" s="112"/>
      <c r="D35" s="112"/>
      <c r="E35" s="134"/>
    </row>
    <row r="36" spans="1:7">
      <c r="A36" s="133" t="s">
        <v>209</v>
      </c>
      <c r="B36" s="128"/>
      <c r="C36" s="128">
        <v>44000000</v>
      </c>
      <c r="D36" s="128">
        <v>44000000</v>
      </c>
      <c r="E36" s="134">
        <f>D36/C36*100</f>
        <v>100</v>
      </c>
    </row>
    <row r="37" spans="1:7">
      <c r="A37" s="133" t="s">
        <v>121</v>
      </c>
      <c r="B37" s="128"/>
      <c r="C37" s="128">
        <v>35967413</v>
      </c>
      <c r="D37" s="128">
        <v>35967413</v>
      </c>
      <c r="E37" s="134">
        <f>D37/C37*100</f>
        <v>100</v>
      </c>
    </row>
    <row r="38" spans="1:7">
      <c r="A38" s="133" t="s">
        <v>210</v>
      </c>
      <c r="B38" s="128"/>
      <c r="C38" s="128">
        <v>9900</v>
      </c>
      <c r="D38" s="128">
        <v>92000</v>
      </c>
      <c r="E38" s="134"/>
    </row>
    <row r="39" spans="1:7">
      <c r="A39" s="132" t="s">
        <v>122</v>
      </c>
      <c r="B39" s="129">
        <v>0</v>
      </c>
      <c r="C39" s="129">
        <f>SUM(C36:C38)</f>
        <v>79977313</v>
      </c>
      <c r="D39" s="129">
        <f>SUM(D36:D38)</f>
        <v>80059413</v>
      </c>
      <c r="E39" s="136">
        <f>D39/C39*100</f>
        <v>100.10265411142282</v>
      </c>
      <c r="G39" s="12"/>
    </row>
    <row r="40" spans="1:7" ht="15.75">
      <c r="A40" s="137"/>
      <c r="B40" s="111"/>
      <c r="C40" s="41"/>
      <c r="D40" s="41"/>
      <c r="E40" s="134"/>
    </row>
    <row r="41" spans="1:7">
      <c r="A41" s="133" t="s">
        <v>211</v>
      </c>
      <c r="B41" s="128">
        <v>5000000</v>
      </c>
      <c r="C41" s="128">
        <v>8843000</v>
      </c>
      <c r="D41" s="128">
        <v>9143000</v>
      </c>
      <c r="E41" s="134">
        <f t="shared" ref="E41:E50" si="1">D41/C41*100</f>
        <v>103.39251385276489</v>
      </c>
    </row>
    <row r="42" spans="1:7">
      <c r="A42" s="132" t="s">
        <v>1</v>
      </c>
      <c r="B42" s="129">
        <f>SUM(B41:B41)</f>
        <v>5000000</v>
      </c>
      <c r="C42" s="129">
        <f>SUM(C41:C41)</f>
        <v>8843000</v>
      </c>
      <c r="D42" s="129">
        <f>SUM(D41:D41)</f>
        <v>9143000</v>
      </c>
      <c r="E42" s="136">
        <f t="shared" si="1"/>
        <v>103.39251385276489</v>
      </c>
    </row>
    <row r="43" spans="1:7" ht="15.75">
      <c r="A43" s="137"/>
      <c r="B43" s="111"/>
      <c r="C43" s="41"/>
      <c r="D43" s="41"/>
      <c r="E43" s="134"/>
    </row>
    <row r="44" spans="1:7">
      <c r="A44" s="133" t="s">
        <v>101</v>
      </c>
      <c r="B44" s="128"/>
      <c r="C44" s="128">
        <v>26540386</v>
      </c>
      <c r="D44" s="128">
        <v>26540386</v>
      </c>
      <c r="E44" s="134">
        <f t="shared" si="1"/>
        <v>100</v>
      </c>
    </row>
    <row r="45" spans="1:7">
      <c r="A45" s="133" t="s">
        <v>102</v>
      </c>
      <c r="B45" s="128">
        <v>4068000</v>
      </c>
      <c r="C45" s="128">
        <v>4431200</v>
      </c>
      <c r="D45" s="128">
        <v>4431200</v>
      </c>
      <c r="E45" s="134">
        <f t="shared" si="1"/>
        <v>100</v>
      </c>
    </row>
    <row r="46" spans="1:7">
      <c r="A46" s="133" t="s">
        <v>213</v>
      </c>
      <c r="B46" s="128"/>
      <c r="C46" s="128">
        <v>7000000</v>
      </c>
      <c r="D46" s="128">
        <v>7000000</v>
      </c>
      <c r="E46" s="134">
        <f t="shared" si="1"/>
        <v>100</v>
      </c>
    </row>
    <row r="47" spans="1:7">
      <c r="A47" s="133" t="s">
        <v>212</v>
      </c>
      <c r="B47" s="128"/>
      <c r="C47" s="128">
        <v>1300000</v>
      </c>
      <c r="D47" s="128">
        <v>1300000</v>
      </c>
      <c r="E47" s="134">
        <f t="shared" si="1"/>
        <v>100</v>
      </c>
    </row>
    <row r="48" spans="1:7">
      <c r="A48" s="133" t="s">
        <v>214</v>
      </c>
      <c r="B48" s="128"/>
      <c r="C48" s="128">
        <v>872636</v>
      </c>
      <c r="D48" s="128">
        <v>872636</v>
      </c>
      <c r="E48" s="134">
        <f t="shared" si="1"/>
        <v>100</v>
      </c>
    </row>
    <row r="49" spans="1:5">
      <c r="A49" s="297" t="s">
        <v>215</v>
      </c>
      <c r="B49" s="128"/>
      <c r="C49" s="128">
        <v>40000</v>
      </c>
      <c r="D49" s="128">
        <v>40000</v>
      </c>
      <c r="E49" s="134">
        <f t="shared" si="1"/>
        <v>100</v>
      </c>
    </row>
    <row r="50" spans="1:5" ht="13.5" thickBot="1">
      <c r="A50" s="138" t="s">
        <v>103</v>
      </c>
      <c r="B50" s="139">
        <f>SUM(B44:B49)</f>
        <v>4068000</v>
      </c>
      <c r="C50" s="139">
        <f>SUM(C44:C49)</f>
        <v>40184222</v>
      </c>
      <c r="D50" s="139">
        <f>SUM(D44:D49)</f>
        <v>40184222</v>
      </c>
      <c r="E50" s="140">
        <f t="shared" si="1"/>
        <v>100</v>
      </c>
    </row>
    <row r="52" spans="1:5">
      <c r="C52" s="12"/>
    </row>
    <row r="56" spans="1:5">
      <c r="A56" s="489"/>
    </row>
  </sheetData>
  <mergeCells count="3">
    <mergeCell ref="A1:E1"/>
    <mergeCell ref="A3:E3"/>
    <mergeCell ref="A2:E2"/>
  </mergeCells>
  <phoneticPr fontId="14" type="noConversion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B20" sqref="B20"/>
    </sheetView>
  </sheetViews>
  <sheetFormatPr defaultRowHeight="12.75"/>
  <cols>
    <col min="2" max="2" width="66.140625" customWidth="1"/>
    <col min="3" max="3" width="14.140625" customWidth="1"/>
    <col min="4" max="4" width="13.140625" customWidth="1"/>
    <col min="5" max="5" width="13.5703125" customWidth="1"/>
    <col min="6" max="6" width="5.85546875" style="6" customWidth="1"/>
    <col min="10" max="10" width="8.85546875" customWidth="1"/>
  </cols>
  <sheetData>
    <row r="1" spans="2:12" ht="15.75">
      <c r="B1" s="407" t="s">
        <v>309</v>
      </c>
      <c r="C1" s="407"/>
      <c r="D1" s="407"/>
      <c r="E1" s="407"/>
      <c r="F1" s="407"/>
      <c r="G1" s="35"/>
      <c r="H1" s="35"/>
      <c r="I1" s="35"/>
      <c r="J1" s="35"/>
      <c r="K1" s="35"/>
      <c r="L1" s="35"/>
    </row>
    <row r="2" spans="2:12" ht="10.5" customHeight="1">
      <c r="B2" s="36"/>
      <c r="C2" s="36"/>
      <c r="D2" s="36"/>
      <c r="E2" s="36"/>
      <c r="F2" s="36"/>
      <c r="G2" s="35"/>
      <c r="H2" s="35"/>
      <c r="I2" s="35"/>
      <c r="J2" s="35"/>
      <c r="K2" s="35"/>
      <c r="L2" s="35"/>
    </row>
    <row r="3" spans="2:12" ht="18">
      <c r="B3" s="406" t="s">
        <v>30</v>
      </c>
      <c r="C3" s="406"/>
      <c r="D3" s="406"/>
      <c r="E3" s="406"/>
      <c r="F3" s="406"/>
      <c r="G3" s="35"/>
      <c r="H3" s="35"/>
      <c r="I3" s="35"/>
      <c r="J3" s="35"/>
      <c r="K3" s="35"/>
      <c r="L3" s="35"/>
    </row>
    <row r="4" spans="2:12" ht="18">
      <c r="B4" s="406" t="s">
        <v>221</v>
      </c>
      <c r="C4" s="406"/>
      <c r="D4" s="406"/>
      <c r="E4" s="406"/>
      <c r="F4" s="406"/>
      <c r="G4" s="35"/>
      <c r="H4" s="35"/>
      <c r="I4" s="35"/>
      <c r="J4" s="35"/>
      <c r="K4" s="35"/>
      <c r="L4" s="35"/>
    </row>
    <row r="5" spans="2:12" ht="19.5" customHeight="1">
      <c r="B5" s="406" t="s">
        <v>100</v>
      </c>
      <c r="C5" s="406"/>
      <c r="D5" s="406"/>
      <c r="E5" s="406"/>
      <c r="F5" s="406"/>
    </row>
    <row r="6" spans="2:12">
      <c r="E6" s="5"/>
      <c r="F6" s="5" t="s">
        <v>107</v>
      </c>
    </row>
    <row r="7" spans="2:12" ht="13.5" thickBot="1"/>
    <row r="8" spans="2:12" ht="24.75" thickBot="1">
      <c r="B8" s="149" t="s">
        <v>3</v>
      </c>
      <c r="C8" s="150" t="s">
        <v>75</v>
      </c>
      <c r="D8" s="150" t="s">
        <v>76</v>
      </c>
      <c r="E8" s="150" t="s">
        <v>77</v>
      </c>
      <c r="F8" s="151" t="s">
        <v>15</v>
      </c>
    </row>
    <row r="9" spans="2:12">
      <c r="B9" s="300" t="s">
        <v>216</v>
      </c>
      <c r="C9" s="299">
        <v>70435092</v>
      </c>
      <c r="D9" s="299">
        <v>70435092</v>
      </c>
      <c r="E9" s="299">
        <v>70435092</v>
      </c>
      <c r="F9" s="147">
        <f t="shared" ref="F9:F14" si="0">E9/D9*100</f>
        <v>100</v>
      </c>
    </row>
    <row r="10" spans="2:12">
      <c r="B10" s="301" t="s">
        <v>217</v>
      </c>
      <c r="C10" s="296">
        <v>45519733</v>
      </c>
      <c r="D10" s="296">
        <v>42627334</v>
      </c>
      <c r="E10" s="296">
        <v>42627334</v>
      </c>
      <c r="F10" s="148">
        <f t="shared" si="0"/>
        <v>100</v>
      </c>
    </row>
    <row r="11" spans="2:12" ht="25.5">
      <c r="B11" s="301" t="s">
        <v>218</v>
      </c>
      <c r="C11" s="296">
        <v>29746413</v>
      </c>
      <c r="D11" s="296">
        <v>31299375</v>
      </c>
      <c r="E11" s="296">
        <v>31299375</v>
      </c>
      <c r="F11" s="148">
        <f t="shared" si="0"/>
        <v>100</v>
      </c>
    </row>
    <row r="12" spans="2:12">
      <c r="B12" s="301" t="s">
        <v>219</v>
      </c>
      <c r="C12" s="296">
        <v>2762220</v>
      </c>
      <c r="D12" s="296">
        <v>2878591</v>
      </c>
      <c r="E12" s="296">
        <v>2878591</v>
      </c>
      <c r="F12" s="148">
        <f t="shared" si="0"/>
        <v>100</v>
      </c>
    </row>
    <row r="13" spans="2:12">
      <c r="B13" s="301" t="s">
        <v>220</v>
      </c>
      <c r="C13" s="296">
        <v>0</v>
      </c>
      <c r="D13" s="296">
        <v>2309368</v>
      </c>
      <c r="E13" s="296">
        <v>2309368</v>
      </c>
      <c r="F13" s="148">
        <f t="shared" si="0"/>
        <v>100</v>
      </c>
    </row>
    <row r="14" spans="2:12" ht="13.5" thickBot="1">
      <c r="B14" s="152" t="s">
        <v>99</v>
      </c>
      <c r="C14" s="153">
        <f>SUM(C9:C13)</f>
        <v>148463458</v>
      </c>
      <c r="D14" s="153">
        <f>SUM(D9:D13)</f>
        <v>149549760</v>
      </c>
      <c r="E14" s="153">
        <f>SUM(E9:E13)</f>
        <v>149549760</v>
      </c>
      <c r="F14" s="154">
        <f t="shared" si="0"/>
        <v>100</v>
      </c>
    </row>
    <row r="20" spans="2:2">
      <c r="B20" s="489"/>
    </row>
  </sheetData>
  <mergeCells count="4">
    <mergeCell ref="B5:F5"/>
    <mergeCell ref="B3:F3"/>
    <mergeCell ref="B1:F1"/>
    <mergeCell ref="B4:F4"/>
  </mergeCells>
  <phoneticPr fontId="0" type="noConversion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activeCell="A25" sqref="A25"/>
    </sheetView>
  </sheetViews>
  <sheetFormatPr defaultRowHeight="12.75"/>
  <cols>
    <col min="1" max="1" width="30.85546875" customWidth="1"/>
    <col min="2" max="2" width="8.140625" customWidth="1"/>
    <col min="3" max="3" width="8.42578125" customWidth="1"/>
    <col min="4" max="4" width="11" customWidth="1"/>
    <col min="6" max="6" width="8.140625" customWidth="1"/>
    <col min="7" max="8" width="8.42578125" customWidth="1"/>
    <col min="9" max="9" width="9" customWidth="1"/>
    <col min="10" max="10" width="11.5703125" customWidth="1"/>
    <col min="11" max="11" width="15.42578125" customWidth="1"/>
  </cols>
  <sheetData>
    <row r="1" spans="1:11" ht="15.75">
      <c r="A1" s="407" t="s">
        <v>310</v>
      </c>
      <c r="B1" s="407"/>
      <c r="C1" s="407"/>
      <c r="D1" s="407"/>
      <c r="E1" s="407"/>
      <c r="F1" s="407"/>
      <c r="G1" s="407"/>
      <c r="H1" s="407"/>
      <c r="I1" s="407"/>
      <c r="J1" s="407"/>
      <c r="K1" s="35"/>
    </row>
    <row r="2" spans="1:11" ht="15.7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8">
      <c r="A3" s="406" t="s">
        <v>30</v>
      </c>
      <c r="B3" s="406"/>
      <c r="C3" s="406"/>
      <c r="D3" s="406"/>
      <c r="E3" s="406"/>
      <c r="F3" s="406"/>
      <c r="G3" s="406"/>
      <c r="H3" s="406"/>
      <c r="I3" s="406"/>
      <c r="J3" s="406"/>
      <c r="K3" s="36"/>
    </row>
    <row r="4" spans="1:11" ht="18">
      <c r="A4" s="406" t="s">
        <v>221</v>
      </c>
      <c r="B4" s="406"/>
      <c r="C4" s="406"/>
      <c r="D4" s="406"/>
      <c r="E4" s="406"/>
      <c r="F4" s="406"/>
      <c r="G4" s="406"/>
      <c r="H4" s="406"/>
      <c r="I4" s="406"/>
      <c r="J4" s="406"/>
      <c r="K4" s="36"/>
    </row>
    <row r="5" spans="1:11" ht="18">
      <c r="A5" s="44"/>
      <c r="B5" s="44"/>
      <c r="C5" s="44"/>
      <c r="D5" s="44"/>
      <c r="E5" s="44"/>
      <c r="F5" s="44"/>
      <c r="G5" s="44"/>
      <c r="H5" s="44"/>
      <c r="I5" s="44"/>
      <c r="J5" s="36"/>
      <c r="K5" s="36"/>
    </row>
    <row r="6" spans="1:11" ht="21.75" customHeight="1">
      <c r="A6" s="409" t="s">
        <v>35</v>
      </c>
      <c r="B6" s="409"/>
      <c r="C6" s="409"/>
      <c r="D6" s="409"/>
      <c r="E6" s="409"/>
      <c r="F6" s="409"/>
      <c r="G6" s="409"/>
      <c r="H6" s="409"/>
      <c r="I6" s="409"/>
      <c r="J6" s="409"/>
      <c r="K6" s="35"/>
    </row>
    <row r="7" spans="1:11" ht="16.5" thickBot="1">
      <c r="A7" s="15"/>
      <c r="B7" s="15"/>
      <c r="C7" s="15"/>
      <c r="D7" s="15"/>
      <c r="E7" s="305"/>
      <c r="F7" s="305"/>
      <c r="G7" s="305"/>
      <c r="H7" s="305"/>
      <c r="I7" s="305"/>
      <c r="J7" s="306" t="s">
        <v>17</v>
      </c>
      <c r="K7" s="37"/>
    </row>
    <row r="8" spans="1:11" ht="24.75" thickBot="1">
      <c r="A8" s="162" t="s">
        <v>13</v>
      </c>
      <c r="B8" s="158" t="s">
        <v>32</v>
      </c>
      <c r="C8" s="158" t="s">
        <v>126</v>
      </c>
      <c r="D8" s="158" t="s">
        <v>104</v>
      </c>
      <c r="E8" s="158" t="s">
        <v>123</v>
      </c>
      <c r="F8" s="302" t="s">
        <v>124</v>
      </c>
      <c r="G8" s="302" t="s">
        <v>29</v>
      </c>
      <c r="H8" s="302" t="s">
        <v>33</v>
      </c>
      <c r="I8" s="303" t="s">
        <v>34</v>
      </c>
      <c r="J8" s="304" t="s">
        <v>95</v>
      </c>
    </row>
    <row r="9" spans="1:11">
      <c r="A9" s="295" t="s">
        <v>197</v>
      </c>
      <c r="B9" s="296">
        <v>85</v>
      </c>
      <c r="C9" s="157"/>
      <c r="D9" s="157"/>
      <c r="E9" s="157"/>
      <c r="F9" s="157"/>
      <c r="G9" s="157">
        <v>431</v>
      </c>
      <c r="H9" s="157"/>
      <c r="I9" s="163"/>
      <c r="J9" s="167">
        <f>SUM(B9:I9)</f>
        <v>516</v>
      </c>
    </row>
    <row r="10" spans="1:11" ht="25.5">
      <c r="A10" s="295" t="s">
        <v>112</v>
      </c>
      <c r="B10" s="296">
        <v>442</v>
      </c>
      <c r="C10" s="156"/>
      <c r="D10" s="156"/>
      <c r="E10" s="156"/>
      <c r="F10" s="156"/>
      <c r="G10" s="156"/>
      <c r="H10" s="156"/>
      <c r="I10" s="164"/>
      <c r="J10" s="167">
        <f t="shared" ref="J10:J18" si="0">SUM(B10:I10)</f>
        <v>442</v>
      </c>
    </row>
    <row r="11" spans="1:11">
      <c r="A11" s="295" t="s">
        <v>198</v>
      </c>
      <c r="B11" s="296">
        <v>470</v>
      </c>
      <c r="C11" s="156"/>
      <c r="D11" s="156"/>
      <c r="E11" s="156"/>
      <c r="F11" s="156"/>
      <c r="G11" s="156"/>
      <c r="H11" s="156"/>
      <c r="I11" s="164"/>
      <c r="J11" s="167">
        <f t="shared" si="0"/>
        <v>470</v>
      </c>
    </row>
    <row r="12" spans="1:11">
      <c r="A12" s="295" t="s">
        <v>199</v>
      </c>
      <c r="B12" s="296"/>
      <c r="C12" s="155">
        <v>6617</v>
      </c>
      <c r="D12" s="155">
        <v>1110</v>
      </c>
      <c r="E12" s="156"/>
      <c r="F12" s="156"/>
      <c r="G12" s="156"/>
      <c r="H12" s="156">
        <v>22</v>
      </c>
      <c r="I12" s="164"/>
      <c r="J12" s="167">
        <f t="shared" si="0"/>
        <v>7749</v>
      </c>
    </row>
    <row r="13" spans="1:11">
      <c r="A13" s="295" t="s">
        <v>200</v>
      </c>
      <c r="B13" s="296"/>
      <c r="C13" s="156"/>
      <c r="D13" s="156"/>
      <c r="E13" s="156">
        <v>1140</v>
      </c>
      <c r="F13" s="156">
        <v>1431</v>
      </c>
      <c r="G13" s="156"/>
      <c r="H13" s="156"/>
      <c r="I13" s="164"/>
      <c r="J13" s="167">
        <f t="shared" si="0"/>
        <v>2571</v>
      </c>
    </row>
    <row r="14" spans="1:11">
      <c r="A14" s="295" t="s">
        <v>201</v>
      </c>
      <c r="B14" s="296"/>
      <c r="C14" s="156"/>
      <c r="D14" s="156"/>
      <c r="E14" s="156">
        <v>309</v>
      </c>
      <c r="F14" s="156">
        <v>386</v>
      </c>
      <c r="G14" s="156"/>
      <c r="H14" s="156"/>
      <c r="I14" s="164"/>
      <c r="J14" s="167">
        <f t="shared" si="0"/>
        <v>695</v>
      </c>
    </row>
    <row r="15" spans="1:11">
      <c r="A15" s="295" t="s">
        <v>202</v>
      </c>
      <c r="B15" s="296">
        <v>612</v>
      </c>
      <c r="C15" s="156"/>
      <c r="D15" s="156"/>
      <c r="E15" s="156"/>
      <c r="F15" s="156"/>
      <c r="G15" s="156"/>
      <c r="H15" s="156"/>
      <c r="I15" s="164"/>
      <c r="J15" s="167">
        <f t="shared" si="0"/>
        <v>612</v>
      </c>
    </row>
    <row r="16" spans="1:11" ht="25.5">
      <c r="A16" s="295" t="s">
        <v>203</v>
      </c>
      <c r="B16" s="296">
        <v>25</v>
      </c>
      <c r="C16" s="156"/>
      <c r="D16" s="156"/>
      <c r="E16" s="155"/>
      <c r="F16" s="156"/>
      <c r="G16" s="156"/>
      <c r="H16" s="156"/>
      <c r="I16" s="164">
        <v>12</v>
      </c>
      <c r="J16" s="167">
        <f t="shared" si="0"/>
        <v>37</v>
      </c>
    </row>
    <row r="17" spans="1:10">
      <c r="A17" s="295" t="s">
        <v>113</v>
      </c>
      <c r="B17" s="296">
        <v>2035</v>
      </c>
      <c r="C17" s="156"/>
      <c r="D17" s="156"/>
      <c r="E17" s="156"/>
      <c r="F17" s="156"/>
      <c r="G17" s="156"/>
      <c r="H17" s="156"/>
      <c r="I17" s="164"/>
      <c r="J17" s="167">
        <f t="shared" si="0"/>
        <v>2035</v>
      </c>
    </row>
    <row r="18" spans="1:10" ht="18" customHeight="1" thickBot="1">
      <c r="A18" s="295" t="s">
        <v>114</v>
      </c>
      <c r="B18" s="296"/>
      <c r="C18" s="159"/>
      <c r="D18" s="159">
        <v>1360</v>
      </c>
      <c r="E18" s="159"/>
      <c r="F18" s="159"/>
      <c r="G18" s="159"/>
      <c r="H18" s="159"/>
      <c r="I18" s="165"/>
      <c r="J18" s="167">
        <f t="shared" si="0"/>
        <v>1360</v>
      </c>
    </row>
    <row r="19" spans="1:10" ht="26.25" thickBot="1">
      <c r="A19" s="160" t="s">
        <v>125</v>
      </c>
      <c r="B19" s="161">
        <f t="shared" ref="B19:J19" si="1">SUM(B9:B18)</f>
        <v>3669</v>
      </c>
      <c r="C19" s="161">
        <f t="shared" si="1"/>
        <v>6617</v>
      </c>
      <c r="D19" s="161">
        <f t="shared" si="1"/>
        <v>2470</v>
      </c>
      <c r="E19" s="161">
        <f t="shared" si="1"/>
        <v>1449</v>
      </c>
      <c r="F19" s="161">
        <f t="shared" si="1"/>
        <v>1817</v>
      </c>
      <c r="G19" s="161">
        <f t="shared" si="1"/>
        <v>431</v>
      </c>
      <c r="H19" s="161">
        <f t="shared" si="1"/>
        <v>22</v>
      </c>
      <c r="I19" s="166">
        <f t="shared" si="1"/>
        <v>12</v>
      </c>
      <c r="J19" s="168">
        <f t="shared" si="1"/>
        <v>16487</v>
      </c>
    </row>
    <row r="20" spans="1:10">
      <c r="A20" s="2"/>
    </row>
    <row r="21" spans="1:10">
      <c r="A21" s="2"/>
    </row>
    <row r="22" spans="1:10">
      <c r="A22" s="2"/>
    </row>
    <row r="23" spans="1:10">
      <c r="A23" s="2"/>
    </row>
    <row r="24" spans="1:10">
      <c r="A24" s="2"/>
    </row>
    <row r="25" spans="1:10">
      <c r="A25" s="494"/>
    </row>
    <row r="26" spans="1:10">
      <c r="A26" s="2"/>
    </row>
    <row r="27" spans="1:10">
      <c r="A27" s="2"/>
    </row>
    <row r="28" spans="1:10">
      <c r="A28" s="2"/>
    </row>
    <row r="29" spans="1:10">
      <c r="A29" s="2"/>
    </row>
    <row r="30" spans="1:10">
      <c r="A30" s="2"/>
    </row>
    <row r="31" spans="1:10">
      <c r="A31" s="2"/>
    </row>
    <row r="32" spans="1:10">
      <c r="A32" s="2"/>
    </row>
    <row r="33" spans="1:1">
      <c r="A33" s="2"/>
    </row>
    <row r="34" spans="1:1">
      <c r="A34" s="2"/>
    </row>
    <row r="35" spans="1:1">
      <c r="A35" s="2"/>
    </row>
    <row r="36" spans="1:1">
      <c r="A36" s="2"/>
    </row>
    <row r="37" spans="1:1">
      <c r="A37" s="2"/>
    </row>
    <row r="38" spans="1:1">
      <c r="A38" s="2"/>
    </row>
    <row r="39" spans="1:1">
      <c r="A39" s="2"/>
    </row>
    <row r="40" spans="1:1">
      <c r="A40" s="2"/>
    </row>
    <row r="41" spans="1:1">
      <c r="A41" s="2"/>
    </row>
    <row r="42" spans="1:1">
      <c r="A42" s="2"/>
    </row>
    <row r="43" spans="1:1">
      <c r="A43" s="2"/>
    </row>
    <row r="44" spans="1:1">
      <c r="A44" s="2"/>
    </row>
    <row r="45" spans="1:1">
      <c r="A45" s="2"/>
    </row>
    <row r="46" spans="1:1">
      <c r="A46" s="2"/>
    </row>
  </sheetData>
  <mergeCells count="4">
    <mergeCell ref="A1:J1"/>
    <mergeCell ref="A3:J3"/>
    <mergeCell ref="A4:J4"/>
    <mergeCell ref="A6:J6"/>
  </mergeCells>
  <phoneticPr fontId="0" type="noConversion"/>
  <printOptions horizontalCentered="1" verticalCentered="1"/>
  <pageMargins left="0.19685039370078741" right="0.19685039370078741" top="0.98425196850393704" bottom="0.98425196850393704" header="0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topLeftCell="A9" workbookViewId="0">
      <selection activeCell="B29" sqref="B29"/>
    </sheetView>
  </sheetViews>
  <sheetFormatPr defaultRowHeight="12.75"/>
  <cols>
    <col min="1" max="1" width="7" customWidth="1"/>
    <col min="2" max="2" width="18.7109375" customWidth="1"/>
    <col min="3" max="3" width="4.7109375" customWidth="1"/>
    <col min="4" max="4" width="10.28515625" style="11" customWidth="1"/>
    <col min="5" max="5" width="10.5703125" customWidth="1"/>
    <col min="6" max="6" width="10.85546875" customWidth="1"/>
    <col min="7" max="7" width="7.28515625" customWidth="1"/>
    <col min="8" max="8" width="9.28515625" style="6" customWidth="1"/>
    <col min="9" max="9" width="10.5703125" customWidth="1"/>
    <col min="10" max="10" width="9.85546875" customWidth="1"/>
    <col min="11" max="11" width="8.28515625" customWidth="1"/>
    <col min="12" max="13" width="10.140625" customWidth="1"/>
    <col min="14" max="14" width="9.85546875" customWidth="1"/>
    <col min="15" max="15" width="6.85546875" customWidth="1"/>
    <col min="16" max="16" width="4.42578125" customWidth="1"/>
    <col min="17" max="19" width="8.28515625" style="1" customWidth="1"/>
    <col min="20" max="20" width="5.140625" style="1" customWidth="1"/>
    <col min="21" max="21" width="7.85546875" customWidth="1"/>
    <col min="22" max="23" width="7.7109375" customWidth="1"/>
  </cols>
  <sheetData>
    <row r="1" spans="1:27" ht="15" customHeight="1">
      <c r="A1" s="407" t="s">
        <v>311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35"/>
      <c r="Q1" s="35"/>
      <c r="R1" s="35"/>
      <c r="S1" s="35"/>
      <c r="T1" s="35"/>
      <c r="W1" s="21"/>
    </row>
    <row r="2" spans="1:27" ht="15" customHeight="1">
      <c r="A2" s="406" t="s">
        <v>30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39"/>
      <c r="Q2" s="39"/>
      <c r="R2" s="39"/>
      <c r="S2" s="39"/>
      <c r="T2" s="39"/>
      <c r="W2" s="21"/>
    </row>
    <row r="3" spans="1:27" ht="18.75" customHeight="1">
      <c r="A3" s="417" t="s">
        <v>14</v>
      </c>
      <c r="B3" s="417"/>
      <c r="C3" s="417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53"/>
      <c r="Q3" s="53"/>
      <c r="R3" s="53"/>
      <c r="S3" s="53"/>
      <c r="T3" s="18"/>
      <c r="U3" s="14"/>
      <c r="V3" s="14"/>
      <c r="W3" s="14"/>
      <c r="X3" s="14"/>
      <c r="Y3" s="14"/>
      <c r="Z3" s="14"/>
      <c r="AA3" s="14"/>
    </row>
    <row r="4" spans="1:27" ht="17.25" customHeight="1">
      <c r="A4" s="417" t="s">
        <v>221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53"/>
      <c r="Q4" s="53"/>
      <c r="R4" s="53"/>
      <c r="S4" s="53"/>
      <c r="T4" s="18"/>
      <c r="U4" s="13"/>
      <c r="V4" s="13"/>
      <c r="W4" s="13"/>
      <c r="X4" s="13"/>
      <c r="Y4" s="13"/>
      <c r="Z4" s="13"/>
      <c r="AA4" s="13"/>
    </row>
    <row r="5" spans="1:27" ht="15.75">
      <c r="A5" s="418" t="s">
        <v>96</v>
      </c>
      <c r="B5" s="418"/>
      <c r="C5" s="418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</row>
    <row r="6" spans="1:27" ht="16.5" thickBot="1">
      <c r="A6" s="113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4" t="s">
        <v>17</v>
      </c>
    </row>
    <row r="7" spans="1:27">
      <c r="A7" s="413" t="s">
        <v>69</v>
      </c>
      <c r="B7" s="414"/>
      <c r="C7" s="57"/>
      <c r="D7" s="410" t="s">
        <v>70</v>
      </c>
      <c r="E7" s="411"/>
      <c r="F7" s="411"/>
      <c r="G7" s="412"/>
      <c r="H7" s="415" t="s">
        <v>71</v>
      </c>
      <c r="I7" s="411"/>
      <c r="J7" s="411"/>
      <c r="K7" s="416"/>
      <c r="L7" s="415" t="s">
        <v>72</v>
      </c>
      <c r="M7" s="411"/>
      <c r="N7" s="411"/>
      <c r="O7" s="416"/>
    </row>
    <row r="8" spans="1:27" ht="24.75" thickBot="1">
      <c r="A8" s="48" t="s">
        <v>73</v>
      </c>
      <c r="B8" s="51" t="s">
        <v>74</v>
      </c>
      <c r="C8" s="115" t="s">
        <v>105</v>
      </c>
      <c r="D8" s="56" t="s">
        <v>75</v>
      </c>
      <c r="E8" s="50" t="s">
        <v>76</v>
      </c>
      <c r="F8" s="50" t="s">
        <v>77</v>
      </c>
      <c r="G8" s="51" t="s">
        <v>15</v>
      </c>
      <c r="H8" s="52" t="s">
        <v>75</v>
      </c>
      <c r="I8" s="50" t="s">
        <v>76</v>
      </c>
      <c r="J8" s="50" t="s">
        <v>77</v>
      </c>
      <c r="K8" s="49" t="s">
        <v>15</v>
      </c>
      <c r="L8" s="52" t="s">
        <v>75</v>
      </c>
      <c r="M8" s="50" t="s">
        <v>76</v>
      </c>
      <c r="N8" s="50" t="s">
        <v>77</v>
      </c>
      <c r="O8" s="49" t="s">
        <v>15</v>
      </c>
    </row>
    <row r="9" spans="1:27" ht="45">
      <c r="A9" s="172" t="s">
        <v>78</v>
      </c>
      <c r="B9" s="54" t="s">
        <v>79</v>
      </c>
      <c r="C9" s="170">
        <v>2</v>
      </c>
      <c r="D9" s="174">
        <v>13098</v>
      </c>
      <c r="E9" s="175">
        <v>14460</v>
      </c>
      <c r="F9" s="175">
        <v>14407</v>
      </c>
      <c r="G9" s="176">
        <f>F9/E9*100</f>
        <v>99.633471645919784</v>
      </c>
      <c r="H9" s="177">
        <v>3637</v>
      </c>
      <c r="I9" s="175">
        <v>3985</v>
      </c>
      <c r="J9" s="175">
        <v>3498</v>
      </c>
      <c r="K9" s="178">
        <f>J9/I9*100</f>
        <v>87.779171894604772</v>
      </c>
      <c r="L9" s="177">
        <v>15722</v>
      </c>
      <c r="M9" s="175">
        <v>12370</v>
      </c>
      <c r="N9" s="175">
        <v>12157</v>
      </c>
      <c r="O9" s="179">
        <f>N9/M9*100</f>
        <v>98.278092158447862</v>
      </c>
    </row>
    <row r="10" spans="1:27" ht="27" customHeight="1">
      <c r="A10" s="172" t="s">
        <v>246</v>
      </c>
      <c r="B10" s="54" t="s">
        <v>247</v>
      </c>
      <c r="C10" s="170"/>
      <c r="D10" s="174"/>
      <c r="E10" s="175">
        <v>2637</v>
      </c>
      <c r="F10" s="175"/>
      <c r="G10" s="176"/>
      <c r="H10" s="177"/>
      <c r="I10" s="175">
        <v>713</v>
      </c>
      <c r="J10" s="175"/>
      <c r="K10" s="178"/>
      <c r="L10" s="177"/>
      <c r="M10" s="175">
        <v>760</v>
      </c>
      <c r="N10" s="175">
        <v>260</v>
      </c>
      <c r="O10" s="179">
        <f>N10/M10*100</f>
        <v>34.210526315789473</v>
      </c>
    </row>
    <row r="11" spans="1:27" ht="33.75">
      <c r="A11" s="173" t="s">
        <v>172</v>
      </c>
      <c r="B11" s="55" t="s">
        <v>173</v>
      </c>
      <c r="C11" s="171">
        <v>2</v>
      </c>
      <c r="D11" s="180">
        <v>1000</v>
      </c>
      <c r="E11" s="181">
        <v>21702</v>
      </c>
      <c r="F11" s="181">
        <v>20203</v>
      </c>
      <c r="G11" s="176">
        <f>F11/E11*100</f>
        <v>93.092802506681409</v>
      </c>
      <c r="H11" s="182">
        <v>270</v>
      </c>
      <c r="I11" s="181">
        <v>2953</v>
      </c>
      <c r="J11" s="181">
        <v>2946</v>
      </c>
      <c r="K11" s="178">
        <f>J11/I11*100</f>
        <v>99.762952929224511</v>
      </c>
      <c r="L11" s="182"/>
      <c r="M11" s="183">
        <v>1912</v>
      </c>
      <c r="N11" s="183">
        <v>1912</v>
      </c>
      <c r="O11" s="179">
        <f>N11/M11*100</f>
        <v>100</v>
      </c>
    </row>
    <row r="12" spans="1:27" ht="33.75">
      <c r="A12" s="173" t="s">
        <v>80</v>
      </c>
      <c r="B12" s="55" t="s">
        <v>81</v>
      </c>
      <c r="C12" s="171">
        <v>2</v>
      </c>
      <c r="D12" s="180">
        <v>3234</v>
      </c>
      <c r="E12" s="181">
        <v>3432</v>
      </c>
      <c r="F12" s="181">
        <v>3391</v>
      </c>
      <c r="G12" s="176">
        <f>F12/E12*100</f>
        <v>98.805361305361302</v>
      </c>
      <c r="H12" s="182">
        <v>876</v>
      </c>
      <c r="I12" s="181">
        <v>917</v>
      </c>
      <c r="J12" s="181">
        <v>891</v>
      </c>
      <c r="K12" s="178">
        <f>J12/I12*100</f>
        <v>97.164667393675032</v>
      </c>
      <c r="L12" s="182">
        <v>2380</v>
      </c>
      <c r="M12" s="183">
        <v>4030</v>
      </c>
      <c r="N12" s="183">
        <v>3707</v>
      </c>
      <c r="O12" s="179">
        <f t="shared" ref="O12:O26" si="0">N12/M12*100</f>
        <v>91.985111662531011</v>
      </c>
    </row>
    <row r="13" spans="1:27" ht="22.5">
      <c r="A13" s="173" t="s">
        <v>82</v>
      </c>
      <c r="B13" s="55" t="s">
        <v>83</v>
      </c>
      <c r="C13" s="171">
        <v>1</v>
      </c>
      <c r="D13" s="180">
        <v>3324</v>
      </c>
      <c r="E13" s="181">
        <v>3614</v>
      </c>
      <c r="F13" s="181">
        <v>3563</v>
      </c>
      <c r="G13" s="176">
        <f>F13/E13*100</f>
        <v>98.588821250691751</v>
      </c>
      <c r="H13" s="182">
        <v>927</v>
      </c>
      <c r="I13" s="181">
        <v>1000</v>
      </c>
      <c r="J13" s="181">
        <v>937</v>
      </c>
      <c r="K13" s="178">
        <f>J13/I13*100</f>
        <v>93.7</v>
      </c>
      <c r="L13" s="182">
        <v>580</v>
      </c>
      <c r="M13" s="183">
        <v>580</v>
      </c>
      <c r="N13" s="183">
        <v>532</v>
      </c>
      <c r="O13" s="179">
        <f t="shared" si="0"/>
        <v>91.724137931034477</v>
      </c>
    </row>
    <row r="14" spans="1:27">
      <c r="A14" s="173" t="s">
        <v>248</v>
      </c>
      <c r="B14" s="55" t="s">
        <v>249</v>
      </c>
      <c r="C14" s="171"/>
      <c r="D14" s="180">
        <v>3322</v>
      </c>
      <c r="E14" s="181">
        <v>3516</v>
      </c>
      <c r="F14" s="181">
        <v>3476</v>
      </c>
      <c r="G14" s="176">
        <f>F14/E14*100</f>
        <v>98.862343572241187</v>
      </c>
      <c r="H14" s="182">
        <v>897</v>
      </c>
      <c r="I14" s="181">
        <v>949</v>
      </c>
      <c r="J14" s="181">
        <v>924</v>
      </c>
      <c r="K14" s="178">
        <f>J14/I14*100</f>
        <v>97.365648050579551</v>
      </c>
      <c r="L14" s="182">
        <v>13434</v>
      </c>
      <c r="M14" s="183">
        <v>13489</v>
      </c>
      <c r="N14" s="183">
        <v>12636</v>
      </c>
      <c r="O14" s="179">
        <f t="shared" si="0"/>
        <v>93.676328860553042</v>
      </c>
    </row>
    <row r="15" spans="1:27">
      <c r="A15" s="173" t="s">
        <v>84</v>
      </c>
      <c r="B15" s="55" t="s">
        <v>85</v>
      </c>
      <c r="C15" s="171"/>
      <c r="D15" s="180"/>
      <c r="E15" s="181"/>
      <c r="F15" s="181"/>
      <c r="G15" s="176"/>
      <c r="H15" s="182"/>
      <c r="I15" s="181"/>
      <c r="J15" s="181"/>
      <c r="K15" s="178"/>
      <c r="L15" s="182">
        <v>705</v>
      </c>
      <c r="M15" s="183">
        <v>803</v>
      </c>
      <c r="N15" s="183">
        <v>802</v>
      </c>
      <c r="O15" s="179">
        <f t="shared" si="0"/>
        <v>99.875466998754675</v>
      </c>
    </row>
    <row r="16" spans="1:27" ht="45">
      <c r="A16" s="173" t="s">
        <v>86</v>
      </c>
      <c r="B16" s="55" t="s">
        <v>87</v>
      </c>
      <c r="C16" s="171"/>
      <c r="D16" s="180"/>
      <c r="E16" s="181"/>
      <c r="F16" s="181"/>
      <c r="G16" s="176"/>
      <c r="H16" s="182"/>
      <c r="I16" s="181"/>
      <c r="J16" s="181"/>
      <c r="K16" s="178"/>
      <c r="L16" s="182">
        <v>1995</v>
      </c>
      <c r="M16" s="183">
        <v>2781</v>
      </c>
      <c r="N16" s="183">
        <v>2777</v>
      </c>
      <c r="O16" s="179">
        <f t="shared" si="0"/>
        <v>99.856166846458109</v>
      </c>
    </row>
    <row r="17" spans="1:15" ht="33.75">
      <c r="A17" s="173" t="s">
        <v>88</v>
      </c>
      <c r="B17" s="55" t="s">
        <v>89</v>
      </c>
      <c r="C17" s="171"/>
      <c r="D17" s="180"/>
      <c r="E17" s="181"/>
      <c r="F17" s="181"/>
      <c r="G17" s="176"/>
      <c r="H17" s="182"/>
      <c r="I17" s="181"/>
      <c r="J17" s="181"/>
      <c r="K17" s="178"/>
      <c r="L17" s="182">
        <v>2000</v>
      </c>
      <c r="M17" s="183">
        <v>3133</v>
      </c>
      <c r="N17" s="183">
        <v>2943</v>
      </c>
      <c r="O17" s="179">
        <f t="shared" si="0"/>
        <v>93.935525055856999</v>
      </c>
    </row>
    <row r="18" spans="1:15" ht="33.75">
      <c r="A18" s="173" t="s">
        <v>90</v>
      </c>
      <c r="B18" s="55" t="s">
        <v>91</v>
      </c>
      <c r="C18" s="171"/>
      <c r="D18" s="180"/>
      <c r="E18" s="181"/>
      <c r="F18" s="181"/>
      <c r="G18" s="176"/>
      <c r="H18" s="182"/>
      <c r="I18" s="181"/>
      <c r="J18" s="181"/>
      <c r="K18" s="178"/>
      <c r="L18" s="182">
        <v>3463</v>
      </c>
      <c r="M18" s="183">
        <v>6992</v>
      </c>
      <c r="N18" s="183">
        <v>6989</v>
      </c>
      <c r="O18" s="179">
        <f t="shared" si="0"/>
        <v>99.957093821510298</v>
      </c>
    </row>
    <row r="19" spans="1:15" ht="24.75" customHeight="1">
      <c r="A19" s="173" t="s">
        <v>250</v>
      </c>
      <c r="B19" s="55" t="s">
        <v>251</v>
      </c>
      <c r="C19" s="171"/>
      <c r="D19" s="180"/>
      <c r="E19" s="181"/>
      <c r="F19" s="181"/>
      <c r="G19" s="176"/>
      <c r="H19" s="182"/>
      <c r="I19" s="181"/>
      <c r="J19" s="181"/>
      <c r="K19" s="178"/>
      <c r="L19" s="182"/>
      <c r="M19" s="183">
        <v>26</v>
      </c>
      <c r="N19" s="183">
        <v>26</v>
      </c>
      <c r="O19" s="179">
        <f t="shared" si="0"/>
        <v>100</v>
      </c>
    </row>
    <row r="20" spans="1:15">
      <c r="A20" s="173" t="s">
        <v>92</v>
      </c>
      <c r="B20" s="55" t="s">
        <v>93</v>
      </c>
      <c r="C20" s="171"/>
      <c r="D20" s="180"/>
      <c r="E20" s="181"/>
      <c r="F20" s="181"/>
      <c r="G20" s="176"/>
      <c r="H20" s="182"/>
      <c r="I20" s="181"/>
      <c r="J20" s="181"/>
      <c r="K20" s="178"/>
      <c r="L20" s="182">
        <v>4768</v>
      </c>
      <c r="M20" s="183">
        <v>5066</v>
      </c>
      <c r="N20" s="183">
        <v>5066</v>
      </c>
      <c r="O20" s="179">
        <f t="shared" si="0"/>
        <v>100</v>
      </c>
    </row>
    <row r="21" spans="1:15" ht="13.5" thickBot="1">
      <c r="A21" s="173" t="s">
        <v>252</v>
      </c>
      <c r="B21" s="55" t="s">
        <v>94</v>
      </c>
      <c r="C21" s="171"/>
      <c r="D21" s="180">
        <v>1080</v>
      </c>
      <c r="E21" s="181">
        <v>630</v>
      </c>
      <c r="F21" s="181">
        <v>630</v>
      </c>
      <c r="G21" s="176">
        <f t="shared" ref="G21:G26" si="1">F21/E21*100</f>
        <v>100</v>
      </c>
      <c r="H21" s="182">
        <v>292</v>
      </c>
      <c r="I21" s="181">
        <v>131</v>
      </c>
      <c r="J21" s="181">
        <v>131</v>
      </c>
      <c r="K21" s="178">
        <f t="shared" ref="K21:K26" si="2">J21/I21*100</f>
        <v>100</v>
      </c>
      <c r="L21" s="182">
        <v>960</v>
      </c>
      <c r="M21" s="183">
        <v>1408</v>
      </c>
      <c r="N21" s="183">
        <v>1408</v>
      </c>
      <c r="O21" s="179">
        <f t="shared" si="0"/>
        <v>100</v>
      </c>
    </row>
    <row r="22" spans="1:15" ht="13.5" thickBot="1">
      <c r="A22" s="425" t="s">
        <v>95</v>
      </c>
      <c r="B22" s="426"/>
      <c r="C22" s="58">
        <f>SUM(C9:C21)</f>
        <v>7</v>
      </c>
      <c r="D22" s="59">
        <f>SUM(D9:D21)</f>
        <v>25058</v>
      </c>
      <c r="E22" s="59">
        <f>SUM(E9:E21)</f>
        <v>49991</v>
      </c>
      <c r="F22" s="59">
        <f>SUM(F9:F21)</f>
        <v>45670</v>
      </c>
      <c r="G22" s="60">
        <f t="shared" si="1"/>
        <v>91.356444159948794</v>
      </c>
      <c r="H22" s="59">
        <f>SUM(H9:H21)</f>
        <v>6899</v>
      </c>
      <c r="I22" s="59">
        <f>SUM(I9:I21)</f>
        <v>10648</v>
      </c>
      <c r="J22" s="59">
        <f>SUM(J9:J21)</f>
        <v>9327</v>
      </c>
      <c r="K22" s="61">
        <f t="shared" si="2"/>
        <v>87.593914350112698</v>
      </c>
      <c r="L22" s="62">
        <f>SUM(L9:L21)</f>
        <v>46007</v>
      </c>
      <c r="M22" s="62">
        <f>SUM(M9:M21)</f>
        <v>53350</v>
      </c>
      <c r="N22" s="62">
        <f>SUM(N9:N21)</f>
        <v>51215</v>
      </c>
      <c r="O22" s="116">
        <f t="shared" si="0"/>
        <v>95.998125585754451</v>
      </c>
    </row>
    <row r="23" spans="1:15">
      <c r="A23" s="423" t="s">
        <v>36</v>
      </c>
      <c r="B23" s="424"/>
      <c r="C23" s="64">
        <v>13</v>
      </c>
      <c r="D23" s="42">
        <v>40741</v>
      </c>
      <c r="E23" s="42">
        <v>41461</v>
      </c>
      <c r="F23" s="42">
        <v>40978</v>
      </c>
      <c r="G23" s="66">
        <f t="shared" si="1"/>
        <v>98.835049805841635</v>
      </c>
      <c r="H23" s="42">
        <v>10999</v>
      </c>
      <c r="I23" s="42">
        <v>11207</v>
      </c>
      <c r="J23" s="42">
        <v>11060</v>
      </c>
      <c r="K23" s="66">
        <f t="shared" si="2"/>
        <v>98.68831980012493</v>
      </c>
      <c r="L23" s="42">
        <v>4000</v>
      </c>
      <c r="M23" s="42">
        <v>4270</v>
      </c>
      <c r="N23" s="42">
        <v>4269</v>
      </c>
      <c r="O23" s="117">
        <f t="shared" si="0"/>
        <v>99.976580796252918</v>
      </c>
    </row>
    <row r="24" spans="1:15">
      <c r="A24" s="421" t="s">
        <v>37</v>
      </c>
      <c r="B24" s="422"/>
      <c r="C24" s="63">
        <v>2</v>
      </c>
      <c r="D24" s="43">
        <v>5042</v>
      </c>
      <c r="E24" s="43">
        <v>5042</v>
      </c>
      <c r="F24" s="43">
        <v>5026</v>
      </c>
      <c r="G24" s="67">
        <f t="shared" si="1"/>
        <v>99.682665608885372</v>
      </c>
      <c r="H24" s="43">
        <v>1381</v>
      </c>
      <c r="I24" s="43">
        <v>1383</v>
      </c>
      <c r="J24" s="43">
        <v>1294</v>
      </c>
      <c r="K24" s="67">
        <f t="shared" si="2"/>
        <v>93.564714389009396</v>
      </c>
      <c r="L24" s="45">
        <v>4570</v>
      </c>
      <c r="M24" s="43">
        <v>4410</v>
      </c>
      <c r="N24" s="43">
        <v>3311</v>
      </c>
      <c r="O24" s="118">
        <f t="shared" si="0"/>
        <v>75.079365079365076</v>
      </c>
    </row>
    <row r="25" spans="1:15" ht="13.5" thickBot="1">
      <c r="A25" s="427" t="s">
        <v>16</v>
      </c>
      <c r="B25" s="428"/>
      <c r="C25" s="184">
        <v>14</v>
      </c>
      <c r="D25" s="185">
        <v>35071</v>
      </c>
      <c r="E25" s="185">
        <v>34710</v>
      </c>
      <c r="F25" s="185">
        <v>34516</v>
      </c>
      <c r="G25" s="186">
        <f t="shared" si="1"/>
        <v>99.44108326130798</v>
      </c>
      <c r="H25" s="185">
        <v>9499</v>
      </c>
      <c r="I25" s="185">
        <v>9668</v>
      </c>
      <c r="J25" s="185">
        <v>9264</v>
      </c>
      <c r="K25" s="186">
        <f t="shared" si="2"/>
        <v>95.82126603227141</v>
      </c>
      <c r="L25" s="185">
        <v>8001</v>
      </c>
      <c r="M25" s="185">
        <v>6561</v>
      </c>
      <c r="N25" s="185">
        <v>4178</v>
      </c>
      <c r="O25" s="187">
        <f t="shared" si="0"/>
        <v>63.679317177259563</v>
      </c>
    </row>
    <row r="26" spans="1:15" ht="13.5" thickBot="1">
      <c r="A26" s="419" t="s">
        <v>46</v>
      </c>
      <c r="B26" s="420"/>
      <c r="C26" s="65">
        <f>SUM(C22:C25)</f>
        <v>36</v>
      </c>
      <c r="D26" s="490">
        <f>SUM(D22:D25)</f>
        <v>105912</v>
      </c>
      <c r="E26" s="490">
        <f t="shared" ref="E26:N26" si="3">SUM(E22:E25)</f>
        <v>131204</v>
      </c>
      <c r="F26" s="490">
        <f t="shared" si="3"/>
        <v>126190</v>
      </c>
      <c r="G26" s="188">
        <f t="shared" si="1"/>
        <v>96.178470168592426</v>
      </c>
      <c r="H26" s="490">
        <f t="shared" si="3"/>
        <v>28778</v>
      </c>
      <c r="I26" s="490">
        <f t="shared" si="3"/>
        <v>32906</v>
      </c>
      <c r="J26" s="490">
        <f t="shared" si="3"/>
        <v>30945</v>
      </c>
      <c r="K26" s="188">
        <f t="shared" si="2"/>
        <v>94.040600498389352</v>
      </c>
      <c r="L26" s="490">
        <f t="shared" si="3"/>
        <v>62578</v>
      </c>
      <c r="M26" s="490">
        <f t="shared" si="3"/>
        <v>68591</v>
      </c>
      <c r="N26" s="490">
        <f t="shared" si="3"/>
        <v>62973</v>
      </c>
      <c r="O26" s="491">
        <f t="shared" si="0"/>
        <v>91.809421061072143</v>
      </c>
    </row>
    <row r="29" spans="1:15">
      <c r="B29" s="489"/>
    </row>
  </sheetData>
  <mergeCells count="14">
    <mergeCell ref="A26:B26"/>
    <mergeCell ref="A24:B24"/>
    <mergeCell ref="A23:B23"/>
    <mergeCell ref="A22:B22"/>
    <mergeCell ref="A25:B25"/>
    <mergeCell ref="D7:G7"/>
    <mergeCell ref="A7:B7"/>
    <mergeCell ref="H7:K7"/>
    <mergeCell ref="L7:O7"/>
    <mergeCell ref="A1:O1"/>
    <mergeCell ref="A2:O2"/>
    <mergeCell ref="A3:O3"/>
    <mergeCell ref="A4:O4"/>
    <mergeCell ref="A5:O5"/>
  </mergeCells>
  <phoneticPr fontId="0" type="noConversion"/>
  <printOptions horizontalCentered="1" verticalCentered="1"/>
  <pageMargins left="0.19685039370078741" right="0" top="0.39370078740157483" bottom="0.19685039370078741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workbookViewId="0">
      <selection activeCell="A19" sqref="A19"/>
    </sheetView>
  </sheetViews>
  <sheetFormatPr defaultRowHeight="12.75"/>
  <cols>
    <col min="1" max="1" width="46.85546875" style="5" customWidth="1"/>
    <col min="2" max="3" width="11.5703125" style="5" customWidth="1"/>
    <col min="4" max="4" width="11.5703125" style="6" customWidth="1"/>
    <col min="5" max="5" width="7.42578125" style="12" customWidth="1"/>
    <col min="7" max="7" width="10.28515625" customWidth="1"/>
  </cols>
  <sheetData>
    <row r="1" spans="1:18" ht="15" customHeight="1">
      <c r="A1" s="407" t="s">
        <v>312</v>
      </c>
      <c r="B1" s="407"/>
      <c r="C1" s="407"/>
      <c r="D1" s="407"/>
      <c r="E1" s="407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ht="20.25" customHeight="1">
      <c r="A2" s="406" t="s">
        <v>30</v>
      </c>
      <c r="B2" s="406"/>
      <c r="C2" s="406"/>
      <c r="D2" s="406"/>
      <c r="E2" s="406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.75" customHeight="1">
      <c r="A3" s="6"/>
      <c r="B3" s="6"/>
      <c r="C3" s="6"/>
    </row>
    <row r="4" spans="1:18" ht="23.25" customHeight="1">
      <c r="A4" s="429" t="s">
        <v>222</v>
      </c>
      <c r="B4" s="429"/>
      <c r="C4" s="429"/>
      <c r="D4" s="429"/>
      <c r="E4" s="429"/>
    </row>
    <row r="5" spans="1:18" ht="15">
      <c r="A5" s="8"/>
      <c r="B5" s="8"/>
      <c r="C5" s="8"/>
      <c r="D5" s="9"/>
      <c r="E5" s="10"/>
    </row>
    <row r="6" spans="1:18" ht="15.75" thickBot="1">
      <c r="A6" s="8"/>
      <c r="B6" s="8"/>
      <c r="C6" s="8"/>
      <c r="D6" s="9"/>
      <c r="E6" s="10" t="s">
        <v>107</v>
      </c>
    </row>
    <row r="7" spans="1:18" ht="24.75" thickBot="1">
      <c r="A7" s="189" t="s">
        <v>129</v>
      </c>
      <c r="B7" s="190" t="s">
        <v>75</v>
      </c>
      <c r="C7" s="190" t="s">
        <v>76</v>
      </c>
      <c r="D7" s="190" t="s">
        <v>77</v>
      </c>
      <c r="E7" s="191" t="s">
        <v>15</v>
      </c>
    </row>
    <row r="8" spans="1:18" ht="25.5">
      <c r="A8" s="307" t="s">
        <v>223</v>
      </c>
      <c r="B8" s="308">
        <v>1980000</v>
      </c>
      <c r="C8" s="308">
        <v>1893000</v>
      </c>
      <c r="D8" s="308">
        <v>1893000</v>
      </c>
      <c r="E8" s="195">
        <f t="shared" ref="E8:E15" si="0">D8/C8*100</f>
        <v>100</v>
      </c>
    </row>
    <row r="9" spans="1:18">
      <c r="A9" s="307" t="s">
        <v>224</v>
      </c>
      <c r="B9" s="308">
        <v>1500000</v>
      </c>
      <c r="C9" s="308">
        <v>1584355</v>
      </c>
      <c r="D9" s="308">
        <v>1584355</v>
      </c>
      <c r="E9" s="148">
        <f t="shared" si="0"/>
        <v>100</v>
      </c>
    </row>
    <row r="10" spans="1:18" ht="25.5">
      <c r="A10" s="307" t="s">
        <v>225</v>
      </c>
      <c r="B10" s="308">
        <v>420000</v>
      </c>
      <c r="C10" s="308">
        <v>825000</v>
      </c>
      <c r="D10" s="308">
        <v>825000</v>
      </c>
      <c r="E10" s="148">
        <f t="shared" si="0"/>
        <v>100</v>
      </c>
    </row>
    <row r="11" spans="1:18">
      <c r="A11" s="307" t="s">
        <v>226</v>
      </c>
      <c r="B11" s="308">
        <v>2000000</v>
      </c>
      <c r="C11" s="308">
        <v>2519224</v>
      </c>
      <c r="D11" s="308">
        <v>2519224</v>
      </c>
      <c r="E11" s="148">
        <f t="shared" si="0"/>
        <v>100</v>
      </c>
    </row>
    <row r="12" spans="1:18">
      <c r="A12" s="307" t="s">
        <v>227</v>
      </c>
      <c r="B12" s="308">
        <v>300000</v>
      </c>
      <c r="C12" s="308">
        <v>138256</v>
      </c>
      <c r="D12" s="308">
        <v>56000</v>
      </c>
      <c r="E12" s="148">
        <f t="shared" si="0"/>
        <v>40.504571230181689</v>
      </c>
    </row>
    <row r="13" spans="1:18">
      <c r="A13" s="307" t="s">
        <v>127</v>
      </c>
      <c r="B13" s="308">
        <v>600000</v>
      </c>
      <c r="C13" s="308">
        <v>138000</v>
      </c>
      <c r="D13" s="308">
        <v>16571</v>
      </c>
      <c r="E13" s="148">
        <f t="shared" si="0"/>
        <v>12.007971014492753</v>
      </c>
    </row>
    <row r="14" spans="1:18" ht="38.25">
      <c r="A14" s="307" t="s">
        <v>228</v>
      </c>
      <c r="B14" s="308">
        <v>2400000</v>
      </c>
      <c r="C14" s="308">
        <v>3240085</v>
      </c>
      <c r="D14" s="308">
        <v>3239215</v>
      </c>
      <c r="E14" s="148">
        <f t="shared" si="0"/>
        <v>99.973148852576401</v>
      </c>
    </row>
    <row r="15" spans="1:18" ht="13.5" thickBot="1">
      <c r="A15" s="192" t="s">
        <v>128</v>
      </c>
      <c r="B15" s="193">
        <f>SUM(B8:B14)</f>
        <v>9200000</v>
      </c>
      <c r="C15" s="193">
        <f>SUM(C8:C14)</f>
        <v>10337920</v>
      </c>
      <c r="D15" s="193">
        <f>SUM(D8:D14)</f>
        <v>10133365</v>
      </c>
      <c r="E15" s="194">
        <f t="shared" si="0"/>
        <v>98.021313765244841</v>
      </c>
    </row>
    <row r="19" spans="1:1">
      <c r="A19" s="493"/>
    </row>
  </sheetData>
  <mergeCells count="3">
    <mergeCell ref="A4:E4"/>
    <mergeCell ref="A1:E1"/>
    <mergeCell ref="A2:E2"/>
  </mergeCells>
  <phoneticPr fontId="0" type="noConversion"/>
  <printOptions horizontalCentered="1" verticalCentered="1"/>
  <pageMargins left="0.39370078740157483" right="0.39370078740157483" top="0.19685039370078741" bottom="0.98425196850393704" header="0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opLeftCell="A9" workbookViewId="0">
      <selection activeCell="B39" sqref="B39"/>
    </sheetView>
  </sheetViews>
  <sheetFormatPr defaultRowHeight="12.75"/>
  <cols>
    <col min="1" max="1" width="2.42578125" customWidth="1"/>
    <col min="2" max="2" width="45.42578125" customWidth="1"/>
    <col min="3" max="3" width="9.7109375" style="5" customWidth="1"/>
    <col min="4" max="4" width="11.28515625" customWidth="1"/>
    <col min="5" max="5" width="10" customWidth="1"/>
    <col min="6" max="6" width="8.5703125" customWidth="1"/>
    <col min="8" max="8" width="3.42578125" customWidth="1"/>
  </cols>
  <sheetData>
    <row r="1" spans="1:7" ht="18.75" customHeight="1">
      <c r="A1" s="15"/>
      <c r="B1" s="407" t="s">
        <v>313</v>
      </c>
      <c r="C1" s="407"/>
      <c r="D1" s="407"/>
      <c r="E1" s="407"/>
      <c r="F1" s="407"/>
    </row>
    <row r="2" spans="1:7" ht="18.75" customHeight="1">
      <c r="A2" s="15"/>
      <c r="B2" s="406" t="s">
        <v>30</v>
      </c>
      <c r="C2" s="406"/>
      <c r="D2" s="406"/>
      <c r="E2" s="406"/>
      <c r="F2" s="406"/>
      <c r="G2" s="39"/>
    </row>
    <row r="3" spans="1:7" ht="18.75" customHeight="1">
      <c r="A3" s="15"/>
      <c r="B3" s="15"/>
      <c r="C3" s="16"/>
      <c r="D3" s="15"/>
      <c r="E3" s="15"/>
      <c r="F3" s="15"/>
    </row>
    <row r="5" spans="1:7" ht="18">
      <c r="B5" s="433" t="s">
        <v>234</v>
      </c>
      <c r="C5" s="433"/>
      <c r="D5" s="433"/>
      <c r="E5" s="433"/>
      <c r="F5" s="433"/>
    </row>
    <row r="7" spans="1:7" ht="13.5" thickBot="1">
      <c r="F7" s="5" t="s">
        <v>107</v>
      </c>
    </row>
    <row r="8" spans="1:7" ht="24.75" thickBot="1">
      <c r="B8" s="169" t="s">
        <v>129</v>
      </c>
      <c r="C8" s="145" t="s">
        <v>75</v>
      </c>
      <c r="D8" s="145" t="s">
        <v>76</v>
      </c>
      <c r="E8" s="145" t="s">
        <v>77</v>
      </c>
      <c r="F8" s="146" t="s">
        <v>15</v>
      </c>
    </row>
    <row r="9" spans="1:7" ht="13.5" thickBot="1">
      <c r="B9" s="434" t="s">
        <v>259</v>
      </c>
      <c r="C9" s="435"/>
      <c r="D9" s="435"/>
      <c r="E9" s="435"/>
      <c r="F9" s="436"/>
    </row>
    <row r="10" spans="1:7">
      <c r="B10" s="382" t="s">
        <v>229</v>
      </c>
      <c r="C10" s="383">
        <f>C11+C12</f>
        <v>0</v>
      </c>
      <c r="D10" s="383">
        <f>D11+D12</f>
        <v>3196142</v>
      </c>
      <c r="E10" s="383">
        <f>E11+E12</f>
        <v>3196142</v>
      </c>
      <c r="F10" s="389">
        <f>E10/D10*100</f>
        <v>100</v>
      </c>
    </row>
    <row r="11" spans="1:7">
      <c r="B11" s="372" t="s">
        <v>291</v>
      </c>
      <c r="C11" s="353"/>
      <c r="D11" s="353">
        <v>2275591</v>
      </c>
      <c r="E11" s="353">
        <v>2275591</v>
      </c>
      <c r="F11" s="390">
        <f t="shared" ref="F11:F37" si="0">E11/D11*100</f>
        <v>100</v>
      </c>
    </row>
    <row r="12" spans="1:7">
      <c r="B12" s="373" t="s">
        <v>253</v>
      </c>
      <c r="C12" s="357"/>
      <c r="D12" s="357">
        <v>920551</v>
      </c>
      <c r="E12" s="353">
        <v>920551</v>
      </c>
      <c r="F12" s="390">
        <f t="shared" si="0"/>
        <v>100</v>
      </c>
    </row>
    <row r="13" spans="1:7">
      <c r="B13" s="374" t="s">
        <v>230</v>
      </c>
      <c r="C13" s="352">
        <f>C14+C15+C16+C17+C18</f>
        <v>0</v>
      </c>
      <c r="D13" s="352">
        <f>D14+D15+D16+D17+D18</f>
        <v>4027732</v>
      </c>
      <c r="E13" s="352">
        <f>E14+E15+E16+E17+E18</f>
        <v>4027732</v>
      </c>
      <c r="F13" s="391">
        <f t="shared" si="0"/>
        <v>100</v>
      </c>
    </row>
    <row r="14" spans="1:7">
      <c r="B14" s="372" t="s">
        <v>292</v>
      </c>
      <c r="C14" s="353"/>
      <c r="D14" s="353">
        <v>369004</v>
      </c>
      <c r="E14" s="353">
        <v>369004</v>
      </c>
      <c r="F14" s="390">
        <f t="shared" si="0"/>
        <v>100</v>
      </c>
    </row>
    <row r="15" spans="1:7">
      <c r="B15" s="372" t="s">
        <v>293</v>
      </c>
      <c r="C15" s="353"/>
      <c r="D15" s="353">
        <v>1716875</v>
      </c>
      <c r="E15" s="353">
        <v>1716875</v>
      </c>
      <c r="F15" s="390">
        <f t="shared" si="0"/>
        <v>100</v>
      </c>
    </row>
    <row r="16" spans="1:7">
      <c r="B16" s="372" t="s">
        <v>294</v>
      </c>
      <c r="C16" s="353"/>
      <c r="D16" s="353">
        <v>230853</v>
      </c>
      <c r="E16" s="353">
        <v>230853</v>
      </c>
      <c r="F16" s="390">
        <f t="shared" si="0"/>
        <v>100</v>
      </c>
    </row>
    <row r="17" spans="2:6">
      <c r="B17" s="372" t="s">
        <v>295</v>
      </c>
      <c r="C17" s="353"/>
      <c r="D17" s="353">
        <v>289000</v>
      </c>
      <c r="E17" s="353">
        <v>289000</v>
      </c>
      <c r="F17" s="390">
        <f t="shared" si="0"/>
        <v>100</v>
      </c>
    </row>
    <row r="18" spans="2:6">
      <c r="B18" s="372" t="s">
        <v>296</v>
      </c>
      <c r="C18" s="353"/>
      <c r="D18" s="353">
        <v>1422000</v>
      </c>
      <c r="E18" s="353">
        <v>1422000</v>
      </c>
      <c r="F18" s="390">
        <f t="shared" si="0"/>
        <v>100</v>
      </c>
    </row>
    <row r="19" spans="2:6" ht="25.5">
      <c r="B19" s="375" t="s">
        <v>231</v>
      </c>
      <c r="C19" s="354">
        <v>0</v>
      </c>
      <c r="D19" s="354">
        <v>1950447</v>
      </c>
      <c r="E19" s="354">
        <v>1950447</v>
      </c>
      <c r="F19" s="391">
        <f t="shared" si="0"/>
        <v>100</v>
      </c>
    </row>
    <row r="20" spans="2:6">
      <c r="B20" s="375"/>
      <c r="C20" s="354"/>
      <c r="D20" s="354"/>
      <c r="E20" s="354"/>
      <c r="F20" s="390"/>
    </row>
    <row r="21" spans="2:6">
      <c r="B21" s="376" t="s">
        <v>254</v>
      </c>
      <c r="C21" s="308"/>
      <c r="D21" s="308">
        <v>276170</v>
      </c>
      <c r="E21" s="308">
        <v>276170</v>
      </c>
      <c r="F21" s="390">
        <f t="shared" si="0"/>
        <v>100</v>
      </c>
    </row>
    <row r="22" spans="2:6" ht="25.5">
      <c r="B22" s="376" t="s">
        <v>255</v>
      </c>
      <c r="C22" s="308"/>
      <c r="D22" s="308">
        <v>597443</v>
      </c>
      <c r="E22" s="308">
        <v>595936</v>
      </c>
      <c r="F22" s="390">
        <f t="shared" si="0"/>
        <v>99.74775836355937</v>
      </c>
    </row>
    <row r="23" spans="2:6" ht="13.5" thickBot="1">
      <c r="B23" s="377"/>
      <c r="C23" s="378"/>
      <c r="D23" s="378"/>
      <c r="E23" s="378"/>
      <c r="F23" s="392"/>
    </row>
    <row r="24" spans="2:6" ht="13.5" thickBot="1">
      <c r="B24" s="379" t="s">
        <v>299</v>
      </c>
      <c r="C24" s="380">
        <f>C10+C13+C19+C21+C22</f>
        <v>0</v>
      </c>
      <c r="D24" s="380">
        <f>D10+D13+D19+D21+D22</f>
        <v>10047934</v>
      </c>
      <c r="E24" s="380">
        <f>E10+E13+E19+E21+E22</f>
        <v>10046427</v>
      </c>
      <c r="F24" s="385">
        <f t="shared" si="0"/>
        <v>99.985001891931219</v>
      </c>
    </row>
    <row r="25" spans="2:6">
      <c r="B25" s="393"/>
      <c r="C25" s="384"/>
      <c r="D25" s="384"/>
      <c r="E25" s="384"/>
      <c r="F25" s="389"/>
    </row>
    <row r="26" spans="2:6">
      <c r="B26" s="394"/>
      <c r="C26" s="329"/>
      <c r="D26" s="329"/>
      <c r="E26" s="329"/>
      <c r="F26" s="391"/>
    </row>
    <row r="27" spans="2:6" ht="13.5" thickBot="1">
      <c r="B27" s="395"/>
      <c r="C27" s="388"/>
      <c r="D27" s="388"/>
      <c r="E27" s="388"/>
      <c r="F27" s="396"/>
    </row>
    <row r="28" spans="2:6" ht="13.5" thickBot="1">
      <c r="B28" s="430" t="s">
        <v>260</v>
      </c>
      <c r="C28" s="431"/>
      <c r="D28" s="431"/>
      <c r="E28" s="431"/>
      <c r="F28" s="432"/>
    </row>
    <row r="29" spans="2:6">
      <c r="B29" s="397" t="s">
        <v>130</v>
      </c>
      <c r="C29" s="383">
        <f>C30+C33+C31+C32</f>
        <v>24500000</v>
      </c>
      <c r="D29" s="383">
        <f>D30+D33+D31+D32</f>
        <v>82003309</v>
      </c>
      <c r="E29" s="383">
        <f>E30+E33+E31+E32</f>
        <v>31657100</v>
      </c>
      <c r="F29" s="389">
        <f t="shared" si="0"/>
        <v>38.604661672860054</v>
      </c>
    </row>
    <row r="30" spans="2:6">
      <c r="B30" s="372" t="s">
        <v>297</v>
      </c>
      <c r="C30" s="324"/>
      <c r="D30" s="356">
        <v>34645669</v>
      </c>
      <c r="E30" s="353"/>
      <c r="F30" s="398">
        <f t="shared" si="0"/>
        <v>0</v>
      </c>
    </row>
    <row r="31" spans="2:6">
      <c r="B31" s="372" t="s">
        <v>301</v>
      </c>
      <c r="C31" s="327">
        <v>20500000</v>
      </c>
      <c r="D31" s="381">
        <v>15700540</v>
      </c>
      <c r="E31" s="353"/>
      <c r="F31" s="398">
        <f t="shared" si="0"/>
        <v>0</v>
      </c>
    </row>
    <row r="32" spans="2:6">
      <c r="B32" s="399" t="s">
        <v>302</v>
      </c>
      <c r="C32" s="327">
        <v>4000000</v>
      </c>
      <c r="D32" s="356">
        <v>31657100</v>
      </c>
      <c r="E32" s="356">
        <v>31657100</v>
      </c>
      <c r="F32" s="398">
        <f t="shared" si="0"/>
        <v>100</v>
      </c>
    </row>
    <row r="33" spans="2:6">
      <c r="B33" s="399"/>
      <c r="C33" s="327"/>
      <c r="D33" s="353"/>
      <c r="E33" s="353"/>
      <c r="F33" s="391"/>
    </row>
    <row r="34" spans="2:6">
      <c r="B34" s="371" t="s">
        <v>232</v>
      </c>
      <c r="C34" s="352">
        <f>C35</f>
        <v>0</v>
      </c>
      <c r="D34" s="352">
        <f>D35</f>
        <v>1712712</v>
      </c>
      <c r="E34" s="352">
        <f>E35</f>
        <v>1712712</v>
      </c>
      <c r="F34" s="391">
        <f t="shared" si="0"/>
        <v>100</v>
      </c>
    </row>
    <row r="35" spans="2:6" ht="13.5">
      <c r="B35" s="372" t="s">
        <v>298</v>
      </c>
      <c r="C35" s="355"/>
      <c r="D35" s="356">
        <v>1712712</v>
      </c>
      <c r="E35" s="356">
        <v>1712712</v>
      </c>
      <c r="F35" s="398">
        <f t="shared" si="0"/>
        <v>100</v>
      </c>
    </row>
    <row r="36" spans="2:6" ht="26.25" thickBot="1">
      <c r="B36" s="400" t="s">
        <v>233</v>
      </c>
      <c r="C36" s="386">
        <v>6500000</v>
      </c>
      <c r="D36" s="386">
        <v>22444960</v>
      </c>
      <c r="E36" s="386">
        <v>8769819</v>
      </c>
      <c r="F36" s="396">
        <f t="shared" si="0"/>
        <v>39.072553481939821</v>
      </c>
    </row>
    <row r="37" spans="2:6" ht="13.5" thickBot="1">
      <c r="B37" s="379" t="s">
        <v>300</v>
      </c>
      <c r="C37" s="387">
        <f>C29+C34+C36</f>
        <v>31000000</v>
      </c>
      <c r="D37" s="387">
        <f>D29+D34+D36</f>
        <v>106160981</v>
      </c>
      <c r="E37" s="387">
        <f>E29+E34+E36</f>
        <v>42139631</v>
      </c>
      <c r="F37" s="385">
        <f t="shared" si="0"/>
        <v>39.69408590902151</v>
      </c>
    </row>
    <row r="38" spans="2:6">
      <c r="B38" s="358"/>
      <c r="C38" s="359"/>
      <c r="D38" s="359"/>
      <c r="E38" s="359"/>
      <c r="F38" s="360"/>
    </row>
    <row r="39" spans="2:6">
      <c r="B39" s="492"/>
      <c r="C39" s="359"/>
      <c r="D39" s="361"/>
      <c r="E39" s="361"/>
      <c r="F39" s="362"/>
    </row>
    <row r="40" spans="2:6">
      <c r="B40" s="358"/>
      <c r="C40" s="359"/>
      <c r="D40" s="359"/>
      <c r="E40" s="359"/>
      <c r="F40" s="362"/>
    </row>
    <row r="41" spans="2:6">
      <c r="B41" s="363"/>
      <c r="C41" s="365"/>
      <c r="D41" s="365"/>
      <c r="E41" s="365"/>
      <c r="F41" s="364"/>
    </row>
    <row r="42" spans="2:6">
      <c r="B42" s="366"/>
      <c r="C42" s="367"/>
      <c r="D42" s="367"/>
      <c r="E42" s="367"/>
      <c r="F42" s="362"/>
    </row>
    <row r="43" spans="2:6">
      <c r="B43" s="368"/>
      <c r="C43" s="369"/>
      <c r="D43" s="369"/>
      <c r="E43" s="369"/>
      <c r="F43" s="370"/>
    </row>
  </sheetData>
  <mergeCells count="5">
    <mergeCell ref="B28:F28"/>
    <mergeCell ref="B1:F1"/>
    <mergeCell ref="B5:F5"/>
    <mergeCell ref="B2:F2"/>
    <mergeCell ref="B9:F9"/>
  </mergeCells>
  <phoneticPr fontId="0" type="noConversion"/>
  <printOptions horizontalCentered="1"/>
  <pageMargins left="0" right="0.39370078740157483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10" workbookViewId="0">
      <selection activeCell="A37" sqref="A37"/>
    </sheetView>
  </sheetViews>
  <sheetFormatPr defaultRowHeight="12.75"/>
  <cols>
    <col min="1" max="1" width="37.140625" customWidth="1"/>
    <col min="2" max="3" width="11.85546875" customWidth="1"/>
    <col min="4" max="4" width="12.28515625" customWidth="1"/>
    <col min="5" max="5" width="7.85546875" style="6" customWidth="1"/>
    <col min="6" max="6" width="9.7109375" customWidth="1"/>
  </cols>
  <sheetData>
    <row r="1" spans="1:8" ht="15.75">
      <c r="A1" s="407" t="s">
        <v>314</v>
      </c>
      <c r="B1" s="407"/>
      <c r="C1" s="407"/>
      <c r="D1" s="407"/>
      <c r="E1" s="407"/>
      <c r="F1" s="17"/>
    </row>
    <row r="2" spans="1:8" ht="8.25" customHeight="1">
      <c r="A2" s="7"/>
      <c r="B2" s="8"/>
      <c r="C2" s="8"/>
      <c r="D2" s="8"/>
      <c r="E2" s="9"/>
    </row>
    <row r="3" spans="1:8" ht="21.75" customHeight="1">
      <c r="A3" s="406" t="s">
        <v>30</v>
      </c>
      <c r="B3" s="406"/>
      <c r="C3" s="406"/>
      <c r="D3" s="406"/>
      <c r="E3" s="406"/>
      <c r="F3" s="39"/>
      <c r="G3" s="39"/>
      <c r="H3" s="39"/>
    </row>
    <row r="4" spans="1:8" ht="21.75" customHeight="1">
      <c r="A4" s="437" t="s">
        <v>235</v>
      </c>
      <c r="B4" s="437"/>
      <c r="C4" s="437"/>
      <c r="D4" s="437"/>
      <c r="E4" s="437"/>
    </row>
    <row r="5" spans="1:8" ht="18">
      <c r="A5" s="7"/>
      <c r="E5" s="5" t="s">
        <v>17</v>
      </c>
    </row>
    <row r="6" spans="1:8" ht="24">
      <c r="A6" s="309" t="s">
        <v>129</v>
      </c>
      <c r="B6" s="310" t="s">
        <v>75</v>
      </c>
      <c r="C6" s="310" t="s">
        <v>76</v>
      </c>
      <c r="D6" s="310" t="s">
        <v>77</v>
      </c>
      <c r="E6" s="310" t="s">
        <v>15</v>
      </c>
    </row>
    <row r="7" spans="1:8">
      <c r="A7" s="311" t="s">
        <v>6</v>
      </c>
      <c r="B7" s="318">
        <v>50</v>
      </c>
      <c r="C7" s="318">
        <v>50</v>
      </c>
      <c r="D7" s="318">
        <v>50</v>
      </c>
      <c r="E7" s="312">
        <f>D7/C7*100</f>
        <v>100</v>
      </c>
    </row>
    <row r="8" spans="1:8">
      <c r="A8" s="311" t="s">
        <v>236</v>
      </c>
      <c r="B8" s="318">
        <v>150</v>
      </c>
      <c r="C8" s="318">
        <v>150</v>
      </c>
      <c r="D8" s="128"/>
      <c r="E8" s="312">
        <f t="shared" ref="E8:E32" si="0">D8/C8*100</f>
        <v>0</v>
      </c>
    </row>
    <row r="9" spans="1:8">
      <c r="A9" s="311" t="s">
        <v>7</v>
      </c>
      <c r="B9" s="318">
        <v>100</v>
      </c>
      <c r="C9" s="318">
        <v>100</v>
      </c>
      <c r="D9" s="128">
        <v>72</v>
      </c>
      <c r="E9" s="312">
        <f t="shared" si="0"/>
        <v>72</v>
      </c>
    </row>
    <row r="10" spans="1:8">
      <c r="A10" s="311" t="s">
        <v>106</v>
      </c>
      <c r="B10" s="319">
        <v>2190</v>
      </c>
      <c r="C10" s="319">
        <v>2190</v>
      </c>
      <c r="D10" s="128">
        <v>2205</v>
      </c>
      <c r="E10" s="312">
        <f t="shared" si="0"/>
        <v>100.68493150684932</v>
      </c>
    </row>
    <row r="11" spans="1:8" ht="13.5" customHeight="1">
      <c r="A11" s="311" t="s">
        <v>4</v>
      </c>
      <c r="B11" s="318">
        <v>90</v>
      </c>
      <c r="C11" s="318">
        <v>90</v>
      </c>
      <c r="D11" s="318">
        <v>90</v>
      </c>
      <c r="E11" s="312">
        <f t="shared" si="0"/>
        <v>100</v>
      </c>
      <c r="F11" s="3"/>
    </row>
    <row r="12" spans="1:8">
      <c r="A12" s="311" t="s">
        <v>5</v>
      </c>
      <c r="B12" s="318">
        <v>400</v>
      </c>
      <c r="C12" s="318">
        <v>400</v>
      </c>
      <c r="D12" s="318">
        <v>400</v>
      </c>
      <c r="E12" s="312">
        <f t="shared" si="0"/>
        <v>100</v>
      </c>
    </row>
    <row r="13" spans="1:8">
      <c r="A13" s="311" t="s">
        <v>8</v>
      </c>
      <c r="B13" s="318">
        <v>320</v>
      </c>
      <c r="C13" s="318">
        <v>320</v>
      </c>
      <c r="D13" s="318">
        <v>320</v>
      </c>
      <c r="E13" s="312">
        <f t="shared" si="0"/>
        <v>100</v>
      </c>
    </row>
    <row r="14" spans="1:8">
      <c r="A14" s="311" t="s">
        <v>9</v>
      </c>
      <c r="B14" s="318">
        <v>330</v>
      </c>
      <c r="C14" s="318">
        <v>330</v>
      </c>
      <c r="D14" s="318">
        <v>330</v>
      </c>
      <c r="E14" s="312">
        <f t="shared" si="0"/>
        <v>100</v>
      </c>
    </row>
    <row r="15" spans="1:8">
      <c r="A15" s="311" t="s">
        <v>10</v>
      </c>
      <c r="B15" s="318">
        <v>500</v>
      </c>
      <c r="C15" s="318">
        <v>500</v>
      </c>
      <c r="D15" s="318">
        <v>500</v>
      </c>
      <c r="E15" s="312">
        <f t="shared" si="0"/>
        <v>100</v>
      </c>
    </row>
    <row r="16" spans="1:8">
      <c r="A16" s="311" t="s">
        <v>238</v>
      </c>
      <c r="B16" s="318">
        <v>390</v>
      </c>
      <c r="C16" s="318">
        <v>281</v>
      </c>
      <c r="D16" s="128">
        <v>281</v>
      </c>
      <c r="E16" s="312">
        <f t="shared" si="0"/>
        <v>100</v>
      </c>
    </row>
    <row r="17" spans="1:6">
      <c r="A17" s="311" t="s">
        <v>11</v>
      </c>
      <c r="B17" s="318">
        <v>30</v>
      </c>
      <c r="C17" s="318">
        <v>344</v>
      </c>
      <c r="D17" s="128">
        <v>344</v>
      </c>
      <c r="E17" s="312">
        <f t="shared" si="0"/>
        <v>100</v>
      </c>
    </row>
    <row r="18" spans="1:6">
      <c r="A18" s="311" t="s">
        <v>12</v>
      </c>
      <c r="B18" s="318">
        <v>50</v>
      </c>
      <c r="C18" s="318">
        <v>50</v>
      </c>
      <c r="D18" s="128">
        <v>48</v>
      </c>
      <c r="E18" s="312">
        <f t="shared" si="0"/>
        <v>96</v>
      </c>
    </row>
    <row r="19" spans="1:6">
      <c r="A19" s="311" t="s">
        <v>305</v>
      </c>
      <c r="B19" s="318">
        <v>300</v>
      </c>
      <c r="C19" s="318">
        <v>300</v>
      </c>
      <c r="D19" s="128">
        <v>300</v>
      </c>
      <c r="E19" s="312">
        <f t="shared" si="0"/>
        <v>100</v>
      </c>
    </row>
    <row r="20" spans="1:6">
      <c r="A20" s="311" t="s">
        <v>38</v>
      </c>
      <c r="B20" s="318">
        <v>570</v>
      </c>
      <c r="C20" s="318">
        <v>435</v>
      </c>
      <c r="D20" s="128">
        <v>285</v>
      </c>
      <c r="E20" s="312">
        <f t="shared" si="0"/>
        <v>65.517241379310349</v>
      </c>
    </row>
    <row r="21" spans="1:6">
      <c r="A21" s="311" t="s">
        <v>18</v>
      </c>
      <c r="B21" s="318">
        <v>200</v>
      </c>
      <c r="C21" s="318">
        <v>200</v>
      </c>
      <c r="D21" s="128">
        <v>200</v>
      </c>
      <c r="E21" s="312">
        <f t="shared" si="0"/>
        <v>100</v>
      </c>
    </row>
    <row r="22" spans="1:6">
      <c r="A22" s="311" t="s">
        <v>303</v>
      </c>
      <c r="B22" s="320">
        <v>50</v>
      </c>
      <c r="C22" s="320">
        <v>50</v>
      </c>
      <c r="D22" s="320">
        <v>50</v>
      </c>
      <c r="E22" s="312">
        <f t="shared" si="0"/>
        <v>100</v>
      </c>
    </row>
    <row r="23" spans="1:6" ht="18.75" customHeight="1">
      <c r="A23" s="311" t="s">
        <v>237</v>
      </c>
      <c r="B23" s="320">
        <v>70</v>
      </c>
      <c r="C23" s="320"/>
      <c r="D23" s="129"/>
      <c r="E23" s="312"/>
    </row>
    <row r="24" spans="1:6" ht="18.75" customHeight="1">
      <c r="A24" s="311" t="s">
        <v>304</v>
      </c>
      <c r="B24" s="320">
        <v>100</v>
      </c>
      <c r="C24" s="320">
        <v>100</v>
      </c>
      <c r="D24" s="320">
        <v>100</v>
      </c>
      <c r="E24" s="312">
        <f t="shared" si="0"/>
        <v>100</v>
      </c>
    </row>
    <row r="25" spans="1:6" ht="18.75" customHeight="1">
      <c r="A25" s="330" t="s">
        <v>245</v>
      </c>
      <c r="B25" s="331">
        <v>110</v>
      </c>
      <c r="C25" s="331"/>
      <c r="D25" s="129"/>
      <c r="E25" s="313"/>
    </row>
    <row r="26" spans="1:6" ht="19.5" customHeight="1">
      <c r="A26" s="315" t="s">
        <v>239</v>
      </c>
      <c r="B26" s="129">
        <f>SUM(B7:B25)</f>
        <v>6000</v>
      </c>
      <c r="C26" s="129">
        <f>SUM(C7:C25)</f>
        <v>5890</v>
      </c>
      <c r="D26" s="129">
        <f>SUM(D7:D25)</f>
        <v>5575</v>
      </c>
      <c r="E26" s="313">
        <f>D26/C26*100</f>
        <v>94.651952461799667</v>
      </c>
      <c r="F26" s="1"/>
    </row>
    <row r="27" spans="1:6">
      <c r="A27" s="314"/>
      <c r="B27" s="128"/>
      <c r="C27" s="128"/>
      <c r="D27" s="128"/>
      <c r="E27" s="312"/>
    </row>
    <row r="28" spans="1:6">
      <c r="A28" s="321" t="s">
        <v>244</v>
      </c>
      <c r="B28" s="329">
        <v>3835</v>
      </c>
      <c r="C28" s="329">
        <v>3943</v>
      </c>
      <c r="D28" s="329">
        <v>3721</v>
      </c>
      <c r="E28" s="322">
        <f t="shared" si="0"/>
        <v>94.369769211260461</v>
      </c>
    </row>
    <row r="29" spans="1:6">
      <c r="A29" s="323" t="s">
        <v>242</v>
      </c>
      <c r="B29" s="325">
        <v>3235</v>
      </c>
      <c r="C29" s="325">
        <v>3343</v>
      </c>
      <c r="D29" s="326">
        <v>3173</v>
      </c>
      <c r="E29" s="328">
        <f t="shared" si="0"/>
        <v>94.914747233024229</v>
      </c>
    </row>
    <row r="30" spans="1:6">
      <c r="A30" s="324" t="s">
        <v>243</v>
      </c>
      <c r="B30" s="327">
        <v>600</v>
      </c>
      <c r="C30" s="327">
        <v>600</v>
      </c>
      <c r="D30" s="326">
        <v>548</v>
      </c>
      <c r="E30" s="328">
        <f t="shared" si="0"/>
        <v>91.333333333333329</v>
      </c>
    </row>
    <row r="31" spans="1:6">
      <c r="A31" s="324"/>
      <c r="B31" s="327"/>
      <c r="C31" s="327"/>
      <c r="D31" s="326"/>
      <c r="E31" s="328"/>
    </row>
    <row r="32" spans="1:6">
      <c r="A32" s="315" t="s">
        <v>194</v>
      </c>
      <c r="B32" s="316">
        <v>115997</v>
      </c>
      <c r="C32" s="317">
        <v>115367</v>
      </c>
      <c r="D32" s="316">
        <v>111291</v>
      </c>
      <c r="E32" s="313">
        <f t="shared" si="0"/>
        <v>96.466927284232057</v>
      </c>
    </row>
    <row r="37" spans="1:1">
      <c r="A37" s="489"/>
    </row>
  </sheetData>
  <mergeCells count="3">
    <mergeCell ref="A1:E1"/>
    <mergeCell ref="A4:E4"/>
    <mergeCell ref="A3:E3"/>
  </mergeCells>
  <phoneticPr fontId="0" type="noConversion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opLeftCell="A24" workbookViewId="0">
      <selection activeCell="B50" sqref="B50"/>
    </sheetView>
  </sheetViews>
  <sheetFormatPr defaultRowHeight="12.75"/>
  <cols>
    <col min="7" max="7" width="1.85546875" customWidth="1"/>
    <col min="8" max="8" width="12.140625" customWidth="1"/>
    <col min="15" max="15" width="6.42578125" customWidth="1"/>
    <col min="16" max="16" width="11.28515625" customWidth="1"/>
  </cols>
  <sheetData>
    <row r="1" spans="1:16">
      <c r="A1" s="446" t="s">
        <v>315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</row>
    <row r="2" spans="1:16">
      <c r="A2" s="447" t="s">
        <v>131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</row>
    <row r="3" spans="1:16">
      <c r="A3" s="446" t="s">
        <v>240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</row>
    <row r="4" spans="1:16" ht="13.5" thickBot="1">
      <c r="P4" s="5" t="s">
        <v>107</v>
      </c>
    </row>
    <row r="5" spans="1:16" ht="18.95" customHeight="1" thickBot="1">
      <c r="A5" s="456" t="s">
        <v>261</v>
      </c>
      <c r="B5" s="457"/>
      <c r="C5" s="457"/>
      <c r="D5" s="457"/>
      <c r="E5" s="457"/>
      <c r="F5" s="457"/>
      <c r="G5" s="457"/>
      <c r="H5" s="458"/>
      <c r="I5" s="456" t="s">
        <v>262</v>
      </c>
      <c r="J5" s="457"/>
      <c r="K5" s="457"/>
      <c r="L5" s="457"/>
      <c r="M5" s="457"/>
      <c r="N5" s="457"/>
      <c r="O5" s="457"/>
      <c r="P5" s="458"/>
    </row>
    <row r="6" spans="1:16" ht="18.95" customHeight="1">
      <c r="A6" s="459" t="s">
        <v>132</v>
      </c>
      <c r="B6" s="460"/>
      <c r="C6" s="460"/>
      <c r="D6" s="460"/>
      <c r="E6" s="460"/>
      <c r="F6" s="460"/>
      <c r="G6" s="460"/>
      <c r="H6" s="347">
        <v>214894</v>
      </c>
      <c r="I6" s="461" t="s">
        <v>133</v>
      </c>
      <c r="J6" s="462"/>
      <c r="K6" s="462"/>
      <c r="L6" s="462"/>
      <c r="M6" s="462"/>
      <c r="N6" s="462"/>
      <c r="O6" s="462"/>
      <c r="P6" s="347">
        <v>1069885054</v>
      </c>
    </row>
    <row r="7" spans="1:16" ht="18.95" customHeight="1">
      <c r="A7" s="438" t="s">
        <v>134</v>
      </c>
      <c r="B7" s="439"/>
      <c r="C7" s="439"/>
      <c r="D7" s="439"/>
      <c r="E7" s="439"/>
      <c r="F7" s="439"/>
      <c r="G7" s="439"/>
      <c r="H7" s="348">
        <v>214894</v>
      </c>
      <c r="I7" s="452" t="s">
        <v>135</v>
      </c>
      <c r="J7" s="453"/>
      <c r="K7" s="453"/>
      <c r="L7" s="453"/>
      <c r="M7" s="453"/>
      <c r="N7" s="453"/>
      <c r="O7" s="453"/>
      <c r="P7" s="348">
        <v>26470947</v>
      </c>
    </row>
    <row r="8" spans="1:16" ht="18.95" customHeight="1">
      <c r="A8" s="452" t="s">
        <v>263</v>
      </c>
      <c r="B8" s="453"/>
      <c r="C8" s="453"/>
      <c r="D8" s="453"/>
      <c r="E8" s="453"/>
      <c r="F8" s="453"/>
      <c r="G8" s="453"/>
      <c r="H8" s="348">
        <v>1070385298</v>
      </c>
      <c r="I8" s="452" t="s">
        <v>264</v>
      </c>
      <c r="J8" s="453"/>
      <c r="K8" s="453"/>
      <c r="L8" s="453"/>
      <c r="M8" s="453"/>
      <c r="N8" s="453"/>
      <c r="O8" s="453"/>
      <c r="P8" s="348">
        <v>21828759</v>
      </c>
    </row>
    <row r="9" spans="1:16" ht="18.95" customHeight="1">
      <c r="A9" s="452" t="s">
        <v>265</v>
      </c>
      <c r="B9" s="453"/>
      <c r="C9" s="453"/>
      <c r="D9" s="453"/>
      <c r="E9" s="453"/>
      <c r="F9" s="453"/>
      <c r="G9" s="453"/>
      <c r="H9" s="348">
        <v>33653448</v>
      </c>
      <c r="I9" s="454" t="s">
        <v>266</v>
      </c>
      <c r="J9" s="455"/>
      <c r="K9" s="455"/>
      <c r="L9" s="455"/>
      <c r="M9" s="455"/>
      <c r="N9" s="455"/>
      <c r="O9" s="455"/>
      <c r="P9" s="348">
        <v>21828759</v>
      </c>
    </row>
    <row r="10" spans="1:16" ht="18.95" customHeight="1">
      <c r="A10" s="450" t="s">
        <v>267</v>
      </c>
      <c r="B10" s="451"/>
      <c r="C10" s="451"/>
      <c r="D10" s="451"/>
      <c r="E10" s="451"/>
      <c r="F10" s="451"/>
      <c r="G10" s="451"/>
      <c r="H10" s="348">
        <v>1104038746</v>
      </c>
      <c r="I10" s="452" t="s">
        <v>136</v>
      </c>
      <c r="J10" s="453"/>
      <c r="K10" s="453"/>
      <c r="L10" s="453"/>
      <c r="M10" s="453"/>
      <c r="N10" s="453"/>
      <c r="O10" s="453"/>
      <c r="P10" s="348">
        <v>157727275</v>
      </c>
    </row>
    <row r="11" spans="1:16" ht="18.95" customHeight="1">
      <c r="A11" s="442" t="s">
        <v>140</v>
      </c>
      <c r="B11" s="443"/>
      <c r="C11" s="443"/>
      <c r="D11" s="443"/>
      <c r="E11" s="443"/>
      <c r="F11" s="443"/>
      <c r="G11" s="443"/>
      <c r="H11" s="348">
        <v>79300</v>
      </c>
      <c r="I11" s="452" t="s">
        <v>137</v>
      </c>
      <c r="J11" s="453"/>
      <c r="K11" s="453"/>
      <c r="L11" s="453"/>
      <c r="M11" s="453"/>
      <c r="N11" s="453"/>
      <c r="O11" s="453"/>
      <c r="P11" s="348">
        <v>15982</v>
      </c>
    </row>
    <row r="12" spans="1:16" ht="18.95" customHeight="1">
      <c r="A12" s="438" t="s">
        <v>142</v>
      </c>
      <c r="B12" s="439"/>
      <c r="C12" s="439"/>
      <c r="D12" s="439"/>
      <c r="E12" s="439"/>
      <c r="F12" s="439"/>
      <c r="G12" s="439"/>
      <c r="H12" s="348">
        <v>79300</v>
      </c>
      <c r="I12" s="452" t="s">
        <v>138</v>
      </c>
      <c r="J12" s="453"/>
      <c r="K12" s="453"/>
      <c r="L12" s="453"/>
      <c r="M12" s="453"/>
      <c r="N12" s="453"/>
      <c r="O12" s="453"/>
      <c r="P12" s="348">
        <v>91168327</v>
      </c>
    </row>
    <row r="13" spans="1:16" ht="18.95" customHeight="1">
      <c r="A13" s="442" t="s">
        <v>143</v>
      </c>
      <c r="B13" s="443"/>
      <c r="C13" s="443"/>
      <c r="D13" s="443"/>
      <c r="E13" s="443"/>
      <c r="F13" s="443"/>
      <c r="G13" s="443"/>
      <c r="H13" s="348">
        <v>144507911</v>
      </c>
      <c r="I13" s="450" t="s">
        <v>268</v>
      </c>
      <c r="J13" s="451"/>
      <c r="K13" s="451"/>
      <c r="L13" s="451"/>
      <c r="M13" s="451"/>
      <c r="N13" s="451"/>
      <c r="O13" s="451"/>
      <c r="P13" s="348">
        <v>1367096344</v>
      </c>
    </row>
    <row r="14" spans="1:16" ht="18.95" customHeight="1">
      <c r="A14" s="442" t="s">
        <v>145</v>
      </c>
      <c r="B14" s="443"/>
      <c r="C14" s="443"/>
      <c r="D14" s="443"/>
      <c r="E14" s="443"/>
      <c r="F14" s="443"/>
      <c r="G14" s="443"/>
      <c r="H14" s="348">
        <v>144507911</v>
      </c>
      <c r="I14" s="452" t="s">
        <v>269</v>
      </c>
      <c r="J14" s="453"/>
      <c r="K14" s="453"/>
      <c r="L14" s="453"/>
      <c r="M14" s="453"/>
      <c r="N14" s="453"/>
      <c r="O14" s="453"/>
      <c r="P14" s="348">
        <v>0</v>
      </c>
    </row>
    <row r="15" spans="1:16" ht="18.95" customHeight="1">
      <c r="A15" s="450" t="s">
        <v>146</v>
      </c>
      <c r="B15" s="451"/>
      <c r="C15" s="451"/>
      <c r="D15" s="451"/>
      <c r="E15" s="451"/>
      <c r="F15" s="451"/>
      <c r="G15" s="451"/>
      <c r="H15" s="348">
        <v>144507911</v>
      </c>
      <c r="I15" s="452" t="s">
        <v>270</v>
      </c>
      <c r="J15" s="453"/>
      <c r="K15" s="453"/>
      <c r="L15" s="453"/>
      <c r="M15" s="453"/>
      <c r="N15" s="453"/>
      <c r="O15" s="453"/>
      <c r="P15" s="348">
        <v>0</v>
      </c>
    </row>
    <row r="16" spans="1:16" ht="18.95" customHeight="1">
      <c r="A16" s="450" t="s">
        <v>148</v>
      </c>
      <c r="B16" s="451"/>
      <c r="C16" s="451"/>
      <c r="D16" s="451"/>
      <c r="E16" s="451"/>
      <c r="F16" s="451"/>
      <c r="G16" s="451"/>
      <c r="H16" s="348">
        <v>1248840851</v>
      </c>
      <c r="I16" s="452" t="s">
        <v>139</v>
      </c>
      <c r="J16" s="453"/>
      <c r="K16" s="453"/>
      <c r="L16" s="453"/>
      <c r="M16" s="453"/>
      <c r="N16" s="453"/>
      <c r="O16" s="453"/>
      <c r="P16" s="348">
        <v>1</v>
      </c>
    </row>
    <row r="17" spans="1:16" ht="18.95" customHeight="1">
      <c r="A17" s="442" t="s">
        <v>149</v>
      </c>
      <c r="B17" s="443"/>
      <c r="C17" s="443"/>
      <c r="D17" s="443"/>
      <c r="E17" s="443"/>
      <c r="F17" s="443"/>
      <c r="G17" s="443"/>
      <c r="H17" s="348">
        <v>118917015</v>
      </c>
      <c r="I17" s="452" t="s">
        <v>141</v>
      </c>
      <c r="J17" s="453"/>
      <c r="K17" s="453"/>
      <c r="L17" s="453"/>
      <c r="M17" s="453"/>
      <c r="N17" s="453"/>
      <c r="O17" s="453"/>
      <c r="P17" s="348">
        <v>0</v>
      </c>
    </row>
    <row r="18" spans="1:16" ht="18.95" customHeight="1">
      <c r="A18" s="438" t="s">
        <v>150</v>
      </c>
      <c r="B18" s="439"/>
      <c r="C18" s="439"/>
      <c r="D18" s="439"/>
      <c r="E18" s="439"/>
      <c r="F18" s="439"/>
      <c r="G18" s="439"/>
      <c r="H18" s="348">
        <v>118917015</v>
      </c>
      <c r="I18" s="448" t="s">
        <v>271</v>
      </c>
      <c r="J18" s="449"/>
      <c r="K18" s="449"/>
      <c r="L18" s="449"/>
      <c r="M18" s="449"/>
      <c r="N18" s="449"/>
      <c r="O18" s="449"/>
      <c r="P18" s="348">
        <v>0</v>
      </c>
    </row>
    <row r="19" spans="1:16" ht="18.95" customHeight="1">
      <c r="A19" s="450" t="s">
        <v>152</v>
      </c>
      <c r="B19" s="451"/>
      <c r="C19" s="451"/>
      <c r="D19" s="451"/>
      <c r="E19" s="451"/>
      <c r="F19" s="451"/>
      <c r="G19" s="451"/>
      <c r="H19" s="348">
        <v>118917015</v>
      </c>
      <c r="I19" s="452" t="s">
        <v>272</v>
      </c>
      <c r="J19" s="453"/>
      <c r="K19" s="453"/>
      <c r="L19" s="453"/>
      <c r="M19" s="453"/>
      <c r="N19" s="453"/>
      <c r="O19" s="453"/>
      <c r="P19" s="348">
        <v>0</v>
      </c>
    </row>
    <row r="20" spans="1:16" ht="18.95" customHeight="1">
      <c r="A20" s="442" t="s">
        <v>273</v>
      </c>
      <c r="B20" s="443"/>
      <c r="C20" s="443"/>
      <c r="D20" s="443"/>
      <c r="E20" s="443"/>
      <c r="F20" s="443"/>
      <c r="G20" s="443"/>
      <c r="H20" s="348">
        <v>0</v>
      </c>
      <c r="I20" s="452" t="s">
        <v>274</v>
      </c>
      <c r="J20" s="453"/>
      <c r="K20" s="453"/>
      <c r="L20" s="453"/>
      <c r="M20" s="453"/>
      <c r="N20" s="453"/>
      <c r="O20" s="453"/>
      <c r="P20" s="348">
        <v>0</v>
      </c>
    </row>
    <row r="21" spans="1:16" ht="18.95" customHeight="1">
      <c r="A21" s="442" t="s">
        <v>275</v>
      </c>
      <c r="B21" s="443"/>
      <c r="C21" s="443"/>
      <c r="D21" s="443"/>
      <c r="E21" s="443"/>
      <c r="F21" s="443"/>
      <c r="G21" s="443"/>
      <c r="H21" s="348">
        <v>0</v>
      </c>
      <c r="I21" s="448" t="s">
        <v>276</v>
      </c>
      <c r="J21" s="449"/>
      <c r="K21" s="449"/>
      <c r="L21" s="449"/>
      <c r="M21" s="449"/>
      <c r="N21" s="449"/>
      <c r="O21" s="449"/>
      <c r="P21" s="348">
        <v>0</v>
      </c>
    </row>
    <row r="22" spans="1:16" ht="18.95" customHeight="1">
      <c r="A22" s="442" t="s">
        <v>154</v>
      </c>
      <c r="B22" s="443"/>
      <c r="C22" s="443"/>
      <c r="D22" s="443"/>
      <c r="E22" s="443"/>
      <c r="F22" s="443"/>
      <c r="G22" s="443"/>
      <c r="H22" s="348">
        <v>1274219</v>
      </c>
      <c r="I22" s="448" t="s">
        <v>277</v>
      </c>
      <c r="J22" s="449"/>
      <c r="K22" s="449"/>
      <c r="L22" s="449"/>
      <c r="M22" s="449"/>
      <c r="N22" s="449"/>
      <c r="O22" s="449"/>
      <c r="P22" s="348">
        <v>0</v>
      </c>
    </row>
    <row r="23" spans="1:16" ht="18.95" customHeight="1">
      <c r="A23" s="442" t="s">
        <v>157</v>
      </c>
      <c r="B23" s="443"/>
      <c r="C23" s="443"/>
      <c r="D23" s="443"/>
      <c r="E23" s="443"/>
      <c r="F23" s="443"/>
      <c r="G23" s="443"/>
      <c r="H23" s="348">
        <v>441852</v>
      </c>
      <c r="I23" s="444" t="s">
        <v>144</v>
      </c>
      <c r="J23" s="445"/>
      <c r="K23" s="445"/>
      <c r="L23" s="445"/>
      <c r="M23" s="445"/>
      <c r="N23" s="445"/>
      <c r="O23" s="445"/>
      <c r="P23" s="348">
        <v>1</v>
      </c>
    </row>
    <row r="24" spans="1:16" ht="18.95" customHeight="1">
      <c r="A24" s="442" t="s">
        <v>158</v>
      </c>
      <c r="B24" s="443"/>
      <c r="C24" s="443"/>
      <c r="D24" s="443"/>
      <c r="E24" s="443"/>
      <c r="F24" s="443"/>
      <c r="G24" s="443"/>
      <c r="H24" s="348">
        <v>586125</v>
      </c>
      <c r="I24" s="448" t="s">
        <v>278</v>
      </c>
      <c r="J24" s="449"/>
      <c r="K24" s="449"/>
      <c r="L24" s="449"/>
      <c r="M24" s="449"/>
      <c r="N24" s="449"/>
      <c r="O24" s="449"/>
      <c r="P24" s="348">
        <v>5280317</v>
      </c>
    </row>
    <row r="25" spans="1:16" ht="18.95" customHeight="1">
      <c r="A25" s="442" t="s">
        <v>159</v>
      </c>
      <c r="B25" s="443"/>
      <c r="C25" s="443"/>
      <c r="D25" s="443"/>
      <c r="E25" s="443"/>
      <c r="F25" s="443"/>
      <c r="G25" s="443"/>
      <c r="H25" s="348">
        <v>246242</v>
      </c>
      <c r="I25" s="448" t="s">
        <v>279</v>
      </c>
      <c r="J25" s="449"/>
      <c r="K25" s="449"/>
      <c r="L25" s="449"/>
      <c r="M25" s="449"/>
      <c r="N25" s="449"/>
      <c r="O25" s="449"/>
      <c r="P25" s="348">
        <v>5280317</v>
      </c>
    </row>
    <row r="26" spans="1:16" ht="18.95" customHeight="1">
      <c r="A26" s="442" t="s">
        <v>160</v>
      </c>
      <c r="B26" s="443"/>
      <c r="C26" s="443"/>
      <c r="D26" s="443"/>
      <c r="E26" s="443"/>
      <c r="F26" s="443"/>
      <c r="G26" s="443"/>
      <c r="H26" s="348">
        <v>929802</v>
      </c>
      <c r="I26" s="444" t="s">
        <v>147</v>
      </c>
      <c r="J26" s="445"/>
      <c r="K26" s="445"/>
      <c r="L26" s="445"/>
      <c r="M26" s="445"/>
      <c r="N26" s="445"/>
      <c r="O26" s="445"/>
      <c r="P26" s="348">
        <v>5280317</v>
      </c>
    </row>
    <row r="27" spans="1:16" ht="18.95" customHeight="1">
      <c r="A27" s="442" t="s">
        <v>161</v>
      </c>
      <c r="B27" s="443"/>
      <c r="C27" s="443"/>
      <c r="D27" s="443"/>
      <c r="E27" s="443"/>
      <c r="F27" s="443"/>
      <c r="G27" s="443"/>
      <c r="H27" s="348">
        <v>6575</v>
      </c>
      <c r="I27" s="448" t="s">
        <v>280</v>
      </c>
      <c r="J27" s="449"/>
      <c r="K27" s="449"/>
      <c r="L27" s="449"/>
      <c r="M27" s="449"/>
      <c r="N27" s="449"/>
      <c r="O27" s="449"/>
      <c r="P27" s="348">
        <v>0</v>
      </c>
    </row>
    <row r="28" spans="1:16" ht="18.95" customHeight="1">
      <c r="A28" s="442" t="s">
        <v>281</v>
      </c>
      <c r="B28" s="443"/>
      <c r="C28" s="443"/>
      <c r="D28" s="443"/>
      <c r="E28" s="443"/>
      <c r="F28" s="443"/>
      <c r="G28" s="443"/>
      <c r="H28" s="348">
        <v>89</v>
      </c>
      <c r="I28" s="448" t="s">
        <v>151</v>
      </c>
      <c r="J28" s="449"/>
      <c r="K28" s="449"/>
      <c r="L28" s="449"/>
      <c r="M28" s="449"/>
      <c r="N28" s="449"/>
      <c r="O28" s="449"/>
      <c r="P28" s="348">
        <v>-858064</v>
      </c>
    </row>
    <row r="29" spans="1:16" ht="18.95" customHeight="1">
      <c r="A29" s="442" t="s">
        <v>162</v>
      </c>
      <c r="B29" s="443"/>
      <c r="C29" s="443"/>
      <c r="D29" s="443"/>
      <c r="E29" s="443"/>
      <c r="F29" s="443"/>
      <c r="G29" s="443"/>
      <c r="H29" s="348">
        <v>871</v>
      </c>
      <c r="I29" s="444" t="s">
        <v>153</v>
      </c>
      <c r="J29" s="445"/>
      <c r="K29" s="445"/>
      <c r="L29" s="445"/>
      <c r="M29" s="445"/>
      <c r="N29" s="445"/>
      <c r="O29" s="445"/>
      <c r="P29" s="348">
        <v>-858064</v>
      </c>
    </row>
    <row r="30" spans="1:16" ht="18.95" customHeight="1">
      <c r="A30" s="442" t="s">
        <v>282</v>
      </c>
      <c r="B30" s="443"/>
      <c r="C30" s="443"/>
      <c r="D30" s="443"/>
      <c r="E30" s="443"/>
      <c r="F30" s="443"/>
      <c r="G30" s="443"/>
      <c r="H30" s="348">
        <v>658</v>
      </c>
      <c r="I30" s="444" t="s">
        <v>155</v>
      </c>
      <c r="J30" s="445"/>
      <c r="K30" s="445"/>
      <c r="L30" s="445"/>
      <c r="M30" s="445"/>
      <c r="N30" s="445"/>
      <c r="O30" s="445"/>
      <c r="P30" s="348">
        <v>4422254</v>
      </c>
    </row>
    <row r="31" spans="1:16" ht="18.95" customHeight="1" thickBot="1">
      <c r="A31" s="442" t="s">
        <v>163</v>
      </c>
      <c r="B31" s="443"/>
      <c r="C31" s="443"/>
      <c r="D31" s="443"/>
      <c r="E31" s="443"/>
      <c r="F31" s="443"/>
      <c r="G31" s="443"/>
      <c r="H31" s="348">
        <v>841609</v>
      </c>
      <c r="I31" s="440" t="s">
        <v>156</v>
      </c>
      <c r="J31" s="441"/>
      <c r="K31" s="441"/>
      <c r="L31" s="441"/>
      <c r="M31" s="441"/>
      <c r="N31" s="441"/>
      <c r="O31" s="441"/>
      <c r="P31" s="349">
        <v>1371518598</v>
      </c>
    </row>
    <row r="32" spans="1:16" ht="18.95" customHeight="1">
      <c r="A32" s="442" t="s">
        <v>283</v>
      </c>
      <c r="B32" s="443"/>
      <c r="C32" s="443"/>
      <c r="D32" s="443"/>
      <c r="E32" s="443"/>
      <c r="F32" s="443"/>
      <c r="G32" s="443"/>
      <c r="H32" s="348">
        <v>0</v>
      </c>
      <c r="I32" s="350"/>
      <c r="J32" s="350"/>
      <c r="K32" s="350"/>
      <c r="L32" s="350"/>
      <c r="M32" s="350"/>
      <c r="N32" s="350"/>
      <c r="O32" s="350"/>
      <c r="P32" s="350"/>
    </row>
    <row r="33" spans="1:16" ht="18.95" customHeight="1">
      <c r="A33" s="442" t="s">
        <v>164</v>
      </c>
      <c r="B33" s="443"/>
      <c r="C33" s="443"/>
      <c r="D33" s="443"/>
      <c r="E33" s="443"/>
      <c r="F33" s="443"/>
      <c r="G33" s="443"/>
      <c r="H33" s="348">
        <v>80000</v>
      </c>
      <c r="I33" s="350"/>
      <c r="J33" s="350"/>
      <c r="K33" s="350"/>
      <c r="L33" s="350"/>
      <c r="M33" s="350"/>
      <c r="N33" s="350"/>
      <c r="O33" s="350"/>
      <c r="P33" s="350"/>
    </row>
    <row r="34" spans="1:16" ht="18.95" customHeight="1">
      <c r="A34" s="442" t="s">
        <v>284</v>
      </c>
      <c r="B34" s="443"/>
      <c r="C34" s="443"/>
      <c r="D34" s="443"/>
      <c r="E34" s="443"/>
      <c r="F34" s="443"/>
      <c r="G34" s="443"/>
      <c r="H34" s="348">
        <v>0</v>
      </c>
      <c r="I34" s="350"/>
      <c r="J34" s="350"/>
      <c r="K34" s="350"/>
      <c r="L34" s="350"/>
      <c r="M34" s="350"/>
      <c r="N34" s="350"/>
      <c r="O34" s="350"/>
      <c r="P34" s="350"/>
    </row>
    <row r="35" spans="1:16" ht="18.95" customHeight="1">
      <c r="A35" s="442" t="s">
        <v>285</v>
      </c>
      <c r="B35" s="443"/>
      <c r="C35" s="443"/>
      <c r="D35" s="443"/>
      <c r="E35" s="443"/>
      <c r="F35" s="443"/>
      <c r="G35" s="443"/>
      <c r="H35" s="348">
        <v>0</v>
      </c>
      <c r="I35" s="350"/>
      <c r="J35" s="350"/>
      <c r="K35" s="350"/>
      <c r="L35" s="350"/>
      <c r="M35" s="350"/>
      <c r="N35" s="350"/>
      <c r="O35" s="350"/>
      <c r="P35" s="350"/>
    </row>
    <row r="36" spans="1:16" ht="18.95" customHeight="1">
      <c r="A36" s="442" t="s">
        <v>165</v>
      </c>
      <c r="B36" s="443"/>
      <c r="C36" s="443"/>
      <c r="D36" s="443"/>
      <c r="E36" s="443"/>
      <c r="F36" s="443"/>
      <c r="G36" s="443"/>
      <c r="H36" s="348">
        <v>728501</v>
      </c>
      <c r="I36" s="350"/>
      <c r="J36" s="350"/>
      <c r="K36" s="350"/>
      <c r="L36" s="350"/>
      <c r="M36" s="350"/>
      <c r="N36" s="350"/>
      <c r="O36" s="350"/>
      <c r="P36" s="350"/>
    </row>
    <row r="37" spans="1:16" ht="18.95" customHeight="1">
      <c r="A37" s="442" t="s">
        <v>166</v>
      </c>
      <c r="B37" s="443"/>
      <c r="C37" s="443"/>
      <c r="D37" s="443"/>
      <c r="E37" s="443"/>
      <c r="F37" s="443"/>
      <c r="G37" s="443"/>
      <c r="H37" s="348">
        <v>728501</v>
      </c>
      <c r="I37" s="350"/>
      <c r="J37" s="350"/>
      <c r="K37" s="350"/>
      <c r="L37" s="350"/>
      <c r="M37" s="350"/>
      <c r="N37" s="350"/>
      <c r="O37" s="350"/>
      <c r="P37" s="350"/>
    </row>
    <row r="38" spans="1:16" ht="18.95" customHeight="1">
      <c r="A38" s="438" t="s">
        <v>167</v>
      </c>
      <c r="B38" s="439"/>
      <c r="C38" s="439"/>
      <c r="D38" s="439"/>
      <c r="E38" s="439"/>
      <c r="F38" s="439"/>
      <c r="G38" s="439"/>
      <c r="H38" s="348">
        <v>2932522</v>
      </c>
      <c r="I38" s="350"/>
      <c r="J38" s="350"/>
      <c r="K38" s="350"/>
      <c r="L38" s="350"/>
      <c r="M38" s="350"/>
      <c r="N38" s="350"/>
      <c r="O38" s="350"/>
      <c r="P38" s="350"/>
    </row>
    <row r="39" spans="1:16" ht="18.95" customHeight="1">
      <c r="A39" s="442" t="s">
        <v>168</v>
      </c>
      <c r="B39" s="443"/>
      <c r="C39" s="443"/>
      <c r="D39" s="443"/>
      <c r="E39" s="443"/>
      <c r="F39" s="443"/>
      <c r="G39" s="443"/>
      <c r="H39" s="348">
        <v>36000</v>
      </c>
      <c r="I39" s="350"/>
      <c r="J39" s="350"/>
      <c r="K39" s="350"/>
      <c r="L39" s="350"/>
      <c r="M39" s="350"/>
      <c r="N39" s="350"/>
      <c r="O39" s="350"/>
      <c r="P39" s="350"/>
    </row>
    <row r="40" spans="1:16" ht="18.95" customHeight="1">
      <c r="A40" s="442" t="s">
        <v>286</v>
      </c>
      <c r="B40" s="443"/>
      <c r="C40" s="443"/>
      <c r="D40" s="443"/>
      <c r="E40" s="443"/>
      <c r="F40" s="443"/>
      <c r="G40" s="443"/>
      <c r="H40" s="348">
        <v>36000</v>
      </c>
      <c r="I40" s="350"/>
      <c r="J40" s="350"/>
      <c r="K40" s="350"/>
      <c r="L40" s="350"/>
      <c r="M40" s="350"/>
      <c r="N40" s="350"/>
      <c r="O40" s="350"/>
      <c r="P40" s="350"/>
    </row>
    <row r="41" spans="1:16" ht="18.95" customHeight="1">
      <c r="A41" s="438" t="s">
        <v>169</v>
      </c>
      <c r="B41" s="439"/>
      <c r="C41" s="439"/>
      <c r="D41" s="439"/>
      <c r="E41" s="439"/>
      <c r="F41" s="439"/>
      <c r="G41" s="439"/>
      <c r="H41" s="348">
        <v>36000</v>
      </c>
      <c r="I41" s="350"/>
      <c r="J41" s="350"/>
      <c r="K41" s="350"/>
      <c r="L41" s="350"/>
      <c r="M41" s="350"/>
      <c r="N41" s="350"/>
      <c r="O41" s="350"/>
      <c r="P41" s="350"/>
    </row>
    <row r="42" spans="1:16" ht="18.95" customHeight="1">
      <c r="A42" s="438" t="s">
        <v>170</v>
      </c>
      <c r="B42" s="439"/>
      <c r="C42" s="439"/>
      <c r="D42" s="439"/>
      <c r="E42" s="439"/>
      <c r="F42" s="439"/>
      <c r="G42" s="439"/>
      <c r="H42" s="348">
        <v>2968522</v>
      </c>
      <c r="I42" s="350"/>
      <c r="J42" s="350"/>
      <c r="K42" s="350"/>
      <c r="L42" s="350"/>
      <c r="M42" s="350"/>
      <c r="N42" s="350"/>
      <c r="O42" s="350"/>
      <c r="P42" s="350"/>
    </row>
    <row r="43" spans="1:16" ht="18.95" customHeight="1">
      <c r="A43" s="442" t="s">
        <v>287</v>
      </c>
      <c r="B43" s="443"/>
      <c r="C43" s="443"/>
      <c r="D43" s="443"/>
      <c r="E43" s="443"/>
      <c r="F43" s="443"/>
      <c r="G43" s="443"/>
      <c r="H43" s="348">
        <v>792210</v>
      </c>
      <c r="I43" s="350"/>
      <c r="J43" s="350"/>
      <c r="K43" s="350"/>
      <c r="L43" s="350"/>
      <c r="M43" s="350"/>
      <c r="N43" s="350"/>
      <c r="O43" s="350"/>
      <c r="P43" s="350"/>
    </row>
    <row r="44" spans="1:16" ht="18.95" customHeight="1">
      <c r="A44" s="442" t="s">
        <v>288</v>
      </c>
      <c r="B44" s="443"/>
      <c r="C44" s="443"/>
      <c r="D44" s="443"/>
      <c r="E44" s="443"/>
      <c r="F44" s="443"/>
      <c r="G44" s="443"/>
      <c r="H44" s="351">
        <v>0</v>
      </c>
      <c r="I44" s="350"/>
      <c r="J44" s="350"/>
      <c r="K44" s="350"/>
      <c r="L44" s="350"/>
      <c r="M44" s="350"/>
      <c r="N44" s="350"/>
      <c r="O44" s="350"/>
      <c r="P44" s="350"/>
    </row>
    <row r="45" spans="1:16" ht="18.95" customHeight="1">
      <c r="A45" s="438" t="s">
        <v>289</v>
      </c>
      <c r="B45" s="439"/>
      <c r="C45" s="439"/>
      <c r="D45" s="439"/>
      <c r="E45" s="439"/>
      <c r="F45" s="439"/>
      <c r="G45" s="439"/>
      <c r="H45" s="348">
        <v>792210</v>
      </c>
      <c r="I45" s="350"/>
      <c r="J45" s="350"/>
      <c r="K45" s="350"/>
      <c r="L45" s="350"/>
      <c r="M45" s="350"/>
      <c r="N45" s="350"/>
      <c r="O45" s="350"/>
      <c r="P45" s="350"/>
    </row>
    <row r="46" spans="1:16" ht="18.95" customHeight="1">
      <c r="A46" s="438" t="s">
        <v>290</v>
      </c>
      <c r="B46" s="439"/>
      <c r="C46" s="439"/>
      <c r="D46" s="439"/>
      <c r="E46" s="439"/>
      <c r="F46" s="439"/>
      <c r="G46" s="439"/>
      <c r="H46" s="348">
        <v>792210</v>
      </c>
      <c r="I46" s="350"/>
      <c r="J46" s="350"/>
      <c r="K46" s="350"/>
      <c r="L46" s="350"/>
      <c r="M46" s="350"/>
      <c r="N46" s="350"/>
      <c r="O46" s="350"/>
      <c r="P46" s="350"/>
    </row>
    <row r="47" spans="1:16" ht="18.95" customHeight="1" thickBot="1">
      <c r="A47" s="440" t="s">
        <v>171</v>
      </c>
      <c r="B47" s="441"/>
      <c r="C47" s="441"/>
      <c r="D47" s="441"/>
      <c r="E47" s="441"/>
      <c r="F47" s="441"/>
      <c r="G47" s="441"/>
      <c r="H47" s="349">
        <v>1371518598</v>
      </c>
      <c r="I47" s="350"/>
      <c r="J47" s="350"/>
      <c r="K47" s="350"/>
      <c r="L47" s="350"/>
      <c r="M47" s="350"/>
      <c r="N47" s="350"/>
      <c r="O47" s="350"/>
      <c r="P47" s="350"/>
    </row>
    <row r="50" spans="2:2">
      <c r="B50" s="489"/>
    </row>
  </sheetData>
  <mergeCells count="73">
    <mergeCell ref="A7:G7"/>
    <mergeCell ref="I7:O7"/>
    <mergeCell ref="A8:G8"/>
    <mergeCell ref="I8:O8"/>
    <mergeCell ref="A5:H5"/>
    <mergeCell ref="I5:P5"/>
    <mergeCell ref="A6:G6"/>
    <mergeCell ref="I6:O6"/>
    <mergeCell ref="A11:G11"/>
    <mergeCell ref="I11:O11"/>
    <mergeCell ref="A12:G12"/>
    <mergeCell ref="I12:O12"/>
    <mergeCell ref="A9:G9"/>
    <mergeCell ref="I9:O9"/>
    <mergeCell ref="A10:G10"/>
    <mergeCell ref="I10:O10"/>
    <mergeCell ref="A15:G15"/>
    <mergeCell ref="I15:O15"/>
    <mergeCell ref="A16:G16"/>
    <mergeCell ref="I16:O16"/>
    <mergeCell ref="A13:G13"/>
    <mergeCell ref="I13:O13"/>
    <mergeCell ref="A14:G14"/>
    <mergeCell ref="I14:O14"/>
    <mergeCell ref="A19:G19"/>
    <mergeCell ref="I19:O19"/>
    <mergeCell ref="A20:G20"/>
    <mergeCell ref="I20:O20"/>
    <mergeCell ref="A17:G17"/>
    <mergeCell ref="I17:O17"/>
    <mergeCell ref="A18:G18"/>
    <mergeCell ref="I18:O18"/>
    <mergeCell ref="I24:O24"/>
    <mergeCell ref="A21:G21"/>
    <mergeCell ref="I21:O21"/>
    <mergeCell ref="A22:G22"/>
    <mergeCell ref="I22:O22"/>
    <mergeCell ref="A1:P1"/>
    <mergeCell ref="A2:P2"/>
    <mergeCell ref="A3:P3"/>
    <mergeCell ref="A31:G31"/>
    <mergeCell ref="I31:O31"/>
    <mergeCell ref="A27:G27"/>
    <mergeCell ref="I27:O27"/>
    <mergeCell ref="A28:G28"/>
    <mergeCell ref="I28:O28"/>
    <mergeCell ref="A25:G25"/>
    <mergeCell ref="I25:O25"/>
    <mergeCell ref="A26:G26"/>
    <mergeCell ref="I26:O26"/>
    <mergeCell ref="A23:G23"/>
    <mergeCell ref="I23:O23"/>
    <mergeCell ref="A24:G24"/>
    <mergeCell ref="A40:G40"/>
    <mergeCell ref="A41:G41"/>
    <mergeCell ref="A34:G34"/>
    <mergeCell ref="A29:G29"/>
    <mergeCell ref="A32:G32"/>
    <mergeCell ref="A33:G33"/>
    <mergeCell ref="A35:G35"/>
    <mergeCell ref="A36:G36"/>
    <mergeCell ref="A37:G37"/>
    <mergeCell ref="A38:G38"/>
    <mergeCell ref="I29:O29"/>
    <mergeCell ref="A30:G30"/>
    <mergeCell ref="I30:O30"/>
    <mergeCell ref="A39:G39"/>
    <mergeCell ref="A46:G46"/>
    <mergeCell ref="A47:G47"/>
    <mergeCell ref="A45:G45"/>
    <mergeCell ref="A42:G42"/>
    <mergeCell ref="A43:G43"/>
    <mergeCell ref="A44:G44"/>
  </mergeCells>
  <phoneticPr fontId="14" type="noConversion"/>
  <pageMargins left="0.19685039370078741" right="0.19685039370078741" top="0.19685039370078741" bottom="0.19685039370078741" header="0.51181102362204722" footer="0.51181102362204722"/>
  <pageSetup paperSize="9" orientation="landscape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Mérleg</vt:lpstr>
      <vt:lpstr>bevét</vt:lpstr>
      <vt:lpstr>Normatíva </vt:lpstr>
      <vt:lpstr>Bevételek</vt:lpstr>
      <vt:lpstr>Bér, dologi</vt:lpstr>
      <vt:lpstr>Segély</vt:lpstr>
      <vt:lpstr>Fejlesztés</vt:lpstr>
      <vt:lpstr>Támogatások</vt:lpstr>
      <vt:lpstr>Vagyonmérleg</vt:lpstr>
      <vt:lpstr>Közv.támog.</vt:lpstr>
      <vt:lpstr>Önk. és intézmények </vt:lpstr>
    </vt:vector>
  </TitlesOfParts>
  <Company>Piliscsév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Csév2</cp:lastModifiedBy>
  <cp:lastPrinted>2017-05-02T05:29:37Z</cp:lastPrinted>
  <dcterms:created xsi:type="dcterms:W3CDTF">2004-07-16T06:20:01Z</dcterms:created>
  <dcterms:modified xsi:type="dcterms:W3CDTF">2017-05-02T05:31:24Z</dcterms:modified>
</cp:coreProperties>
</file>