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864" activeTab="0"/>
  </bookViews>
  <sheets>
    <sheet name="3. mell.Kiad" sheetId="1" r:id="rId1"/>
  </sheets>
  <definedNames/>
  <calcPr fullCalcOnLoad="1"/>
</workbook>
</file>

<file path=xl/sharedStrings.xml><?xml version="1.0" encoding="utf-8"?>
<sst xmlns="http://schemas.openxmlformats.org/spreadsheetml/2006/main" count="169" uniqueCount="55">
  <si>
    <t>Megnevezés</t>
  </si>
  <si>
    <t>Kötelező feladatok</t>
  </si>
  <si>
    <t>Önként vállalt feladatok</t>
  </si>
  <si>
    <t>Összesen</t>
  </si>
  <si>
    <t>Intézményeknek nyújtott támogatás miatti korrekció:</t>
  </si>
  <si>
    <t>Polgármesteri Hivatalnak nyújtott támogatás miatti korrekció:</t>
  </si>
  <si>
    <t>Korrekciók összesen:</t>
  </si>
  <si>
    <t>I. Működési kiadások előirányzat-csoport</t>
  </si>
  <si>
    <t>1. Személyi juttatások</t>
  </si>
  <si>
    <t>2. Munkaadókat terhelő járulékok és szociális hozzájárulási adó</t>
  </si>
  <si>
    <t>3. Dologi kiadások</t>
  </si>
  <si>
    <t>II. Felhalmozási kiadások előirányzat-csoport</t>
  </si>
  <si>
    <t>1. Beruházási kiadások (ÁFÁ-val)</t>
  </si>
  <si>
    <t>2. Felújítási kiadások (ÁFÁ-val)</t>
  </si>
  <si>
    <t>Intézményi költségvetési kiadások összesen:</t>
  </si>
  <si>
    <t>5. Egyéb működési célú kiadások</t>
  </si>
  <si>
    <t>Polgármesteri Hivatal költségvetési kiadásai összesen:</t>
  </si>
  <si>
    <t xml:space="preserve">ÖNKORMÁNYZAT BOKOD </t>
  </si>
  <si>
    <t>4. Egyéb működési célú kiadások</t>
  </si>
  <si>
    <t xml:space="preserve"> Irányító szerv alá tartozó költségvetési szervnek folyósított működési támogatás</t>
  </si>
  <si>
    <t>Támogatásértékű működési kiadások</t>
  </si>
  <si>
    <t>Működési célú pénzeszközátadás ÁH-n kívülre</t>
  </si>
  <si>
    <t>Társadalom-, szociálpolitikai és egyéb juttatás, támogatás</t>
  </si>
  <si>
    <t>3. Egyéb felhalmozási kiadások</t>
  </si>
  <si>
    <t>III. Pénzforgalom nélküli kiadások</t>
  </si>
  <si>
    <t>1. Céltartalékok</t>
  </si>
  <si>
    <t xml:space="preserve">  1.1. Működési célú céltartalék</t>
  </si>
  <si>
    <t xml:space="preserve">  1.2. Felhalmozási célú céltartalék</t>
  </si>
  <si>
    <t xml:space="preserve">    1.2.1. Felújítási célú céltartalék</t>
  </si>
  <si>
    <t xml:space="preserve">    1.2.2. Beruházási célú céltartalék</t>
  </si>
  <si>
    <t xml:space="preserve">  1.3. Általános tartalék</t>
  </si>
  <si>
    <t>Önkormányzat költségvetési kiadásai összesen:</t>
  </si>
  <si>
    <t>Finanszírozási kiadások:</t>
  </si>
  <si>
    <t>Működési célú finanszírozási kiadás:</t>
  </si>
  <si>
    <t xml:space="preserve">      Likviditási célú hitel (folyószámlahitel) törlesztése</t>
  </si>
  <si>
    <t>Felhalmozási célú finanszírozási kiadás:</t>
  </si>
  <si>
    <t xml:space="preserve">      Hosszú lejáratú hitelek visszafizetése (törlesztése) pénzügyi   vállalkozásnak </t>
  </si>
  <si>
    <t>Finanszírozási kiadás összesen:</t>
  </si>
  <si>
    <t>Önkormányzati kiadás összesen:</t>
  </si>
  <si>
    <t>Önkormányzat tárgyévi kiadásai egységesen összesen:</t>
  </si>
  <si>
    <t>2013. évi kiadási előirányzat</t>
  </si>
  <si>
    <t xml:space="preserve">Állami (államigazgatási) feladatok </t>
  </si>
  <si>
    <t>1. Beruházási kiadások (ÁFÁ-val)-kazánprogram</t>
  </si>
  <si>
    <t>2. Felújítási kiadások (ÁFÁ-val)- Tájház felújítás</t>
  </si>
  <si>
    <t>Eredeti előirányzat</t>
  </si>
  <si>
    <t>Módosított előirányzat</t>
  </si>
  <si>
    <t>Teljesítés</t>
  </si>
  <si>
    <t>4. Műk.c.tám.ért.pe.átadás önk.ktgv.szervnek.</t>
  </si>
  <si>
    <t xml:space="preserve"> </t>
  </si>
  <si>
    <t>III.Függő,átfutó,kiegyenlítő kiadások</t>
  </si>
  <si>
    <t>Függő,átfutó,kiegyenlítő kiadások</t>
  </si>
  <si>
    <t>dr. Nemere Zoltán Óvoda  Kiadásai</t>
  </si>
  <si>
    <t>Bokod Községi Könyvtár és Művelődési Ház  Kiadásai</t>
  </si>
  <si>
    <t>Bokod-Dad-Kecskéd-Szákszend Általános Művelődési Központ Kiadásai 2013.01.01.-2013.08.31.</t>
  </si>
  <si>
    <t xml:space="preserve">HIVATAL BOKOD 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</si>
</sst>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\ _F_t_-;\-* #,##0.00\ _F_t_-;_-* \-??\ _F_t_-;_-@_-"/>
    <numFmt numFmtId="165" formatCode="_-* #,##0\ _F_t_-;\-* #,##0\ _F_t_-;_-* \-??\ _F_t_-;_-@_-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2"/>
    </font>
    <font>
      <sz val="10"/>
      <name val="MS Sans Serif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20"/>
      <name val="Arial"/>
      <family val="2"/>
    </font>
    <font>
      <u val="single"/>
      <sz val="8.5"/>
      <color theme="10"/>
      <name val="Arial"/>
      <family val="2"/>
    </font>
    <font>
      <u val="single"/>
      <sz val="8.5"/>
      <color theme="11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1" borderId="5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0" fillId="4" borderId="7" applyNumberFormat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0" fillId="6" borderId="0" applyNumberFormat="0" applyBorder="0" applyAlignment="0" applyProtection="0"/>
    <xf numFmtId="0" fontId="11" fillId="16" borderId="8" applyNumberFormat="0" applyAlignment="0" applyProtection="0"/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8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5" fillId="17" borderId="0" applyNumberFormat="0" applyBorder="0" applyAlignment="0" applyProtection="0"/>
    <xf numFmtId="0" fontId="16" fillId="7" borderId="0" applyNumberFormat="0" applyBorder="0" applyAlignment="0" applyProtection="0"/>
    <xf numFmtId="0" fontId="17" fillId="16" borderId="1" applyNumberFormat="0" applyAlignment="0" applyProtection="0"/>
    <xf numFmtId="9" fontId="0" fillId="0" borderId="0" applyFill="0" applyBorder="0" applyAlignment="0" applyProtection="0"/>
    <xf numFmtId="9" fontId="13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18" borderId="0" xfId="58" applyFont="1" applyFill="1">
      <alignment/>
      <protection/>
    </xf>
    <xf numFmtId="0" fontId="0" fillId="18" borderId="10" xfId="58" applyFont="1" applyFill="1" applyBorder="1">
      <alignment/>
      <protection/>
    </xf>
    <xf numFmtId="3" fontId="19" fillId="18" borderId="11" xfId="58" applyNumberFormat="1" applyFont="1" applyFill="1" applyBorder="1">
      <alignment/>
      <protection/>
    </xf>
    <xf numFmtId="3" fontId="20" fillId="18" borderId="12" xfId="58" applyNumberFormat="1" applyFont="1" applyFill="1" applyBorder="1" applyAlignment="1">
      <alignment/>
      <protection/>
    </xf>
    <xf numFmtId="3" fontId="19" fillId="18" borderId="13" xfId="58" applyNumberFormat="1" applyFont="1" applyFill="1" applyBorder="1" applyAlignment="1">
      <alignment horizontal="right" vertical="center"/>
      <protection/>
    </xf>
    <xf numFmtId="3" fontId="0" fillId="18" borderId="14" xfId="58" applyNumberFormat="1" applyFont="1" applyFill="1" applyBorder="1" applyAlignment="1">
      <alignment horizontal="right"/>
      <protection/>
    </xf>
    <xf numFmtId="3" fontId="19" fillId="18" borderId="15" xfId="58" applyNumberFormat="1" applyFont="1" applyFill="1" applyBorder="1">
      <alignment/>
      <protection/>
    </xf>
    <xf numFmtId="0" fontId="0" fillId="18" borderId="16" xfId="58" applyFont="1" applyFill="1" applyBorder="1" applyAlignment="1">
      <alignment/>
      <protection/>
    </xf>
    <xf numFmtId="0" fontId="19" fillId="18" borderId="13" xfId="58" applyFont="1" applyFill="1" applyBorder="1" applyAlignment="1">
      <alignment horizontal="right"/>
      <protection/>
    </xf>
    <xf numFmtId="0" fontId="19" fillId="18" borderId="17" xfId="58" applyFont="1" applyFill="1" applyBorder="1" applyAlignment="1">
      <alignment horizontal="center" wrapText="1"/>
      <protection/>
    </xf>
    <xf numFmtId="0" fontId="0" fillId="18" borderId="0" xfId="58" applyFont="1" applyFill="1" applyAlignment="1">
      <alignment vertical="center" wrapText="1"/>
      <protection/>
    </xf>
    <xf numFmtId="0" fontId="19" fillId="18" borderId="18" xfId="58" applyFont="1" applyFill="1" applyBorder="1" applyAlignment="1">
      <alignment horizontal="center" wrapText="1"/>
      <protection/>
    </xf>
    <xf numFmtId="3" fontId="19" fillId="18" borderId="19" xfId="58" applyNumberFormat="1" applyFont="1" applyFill="1" applyBorder="1" applyAlignment="1">
      <alignment wrapText="1"/>
      <protection/>
    </xf>
    <xf numFmtId="0" fontId="19" fillId="18" borderId="0" xfId="58" applyFont="1" applyFill="1" applyAlignment="1">
      <alignment vertical="center" wrapText="1"/>
      <protection/>
    </xf>
    <xf numFmtId="3" fontId="0" fillId="18" borderId="14" xfId="58" applyNumberFormat="1" applyFont="1" applyFill="1" applyBorder="1" applyAlignment="1">
      <alignment/>
      <protection/>
    </xf>
    <xf numFmtId="3" fontId="0" fillId="18" borderId="20" xfId="58" applyNumberFormat="1" applyFont="1" applyFill="1" applyBorder="1" applyAlignment="1">
      <alignment wrapText="1"/>
      <protection/>
    </xf>
    <xf numFmtId="0" fontId="0" fillId="18" borderId="14" xfId="58" applyFont="1" applyFill="1" applyBorder="1" applyAlignment="1">
      <alignment wrapText="1"/>
      <protection/>
    </xf>
    <xf numFmtId="3" fontId="19" fillId="18" borderId="20" xfId="58" applyNumberFormat="1" applyFont="1" applyFill="1" applyBorder="1" applyAlignment="1">
      <alignment wrapText="1"/>
      <protection/>
    </xf>
    <xf numFmtId="3" fontId="19" fillId="18" borderId="13" xfId="58" applyNumberFormat="1" applyFont="1" applyFill="1" applyBorder="1" applyAlignment="1">
      <alignment vertical="center"/>
      <protection/>
    </xf>
    <xf numFmtId="3" fontId="19" fillId="18" borderId="15" xfId="58" applyNumberFormat="1" applyFont="1" applyFill="1" applyBorder="1" applyAlignment="1">
      <alignment wrapText="1"/>
      <protection/>
    </xf>
    <xf numFmtId="0" fontId="19" fillId="18" borderId="21" xfId="58" applyFont="1" applyFill="1" applyBorder="1" applyAlignment="1">
      <alignment horizontal="center" wrapText="1"/>
      <protection/>
    </xf>
    <xf numFmtId="0" fontId="19" fillId="18" borderId="22" xfId="58" applyFont="1" applyFill="1" applyBorder="1" applyAlignment="1">
      <alignment horizontal="center" wrapText="1"/>
      <protection/>
    </xf>
    <xf numFmtId="3" fontId="19" fillId="18" borderId="23" xfId="58" applyNumberFormat="1" applyFont="1" applyFill="1" applyBorder="1" applyAlignment="1">
      <alignment wrapText="1"/>
      <protection/>
    </xf>
    <xf numFmtId="3" fontId="0" fillId="18" borderId="14" xfId="58" applyNumberFormat="1" applyFont="1" applyFill="1" applyBorder="1" applyAlignment="1">
      <alignment horizontal="right" wrapText="1"/>
      <protection/>
    </xf>
    <xf numFmtId="3" fontId="19" fillId="18" borderId="20" xfId="58" applyNumberFormat="1" applyFont="1" applyFill="1" applyBorder="1" applyAlignment="1">
      <alignment vertical="center" wrapText="1"/>
      <protection/>
    </xf>
    <xf numFmtId="3" fontId="20" fillId="18" borderId="14" xfId="58" applyNumberFormat="1" applyFont="1" applyFill="1" applyBorder="1" applyAlignment="1">
      <alignment vertical="center" wrapText="1"/>
      <protection/>
    </xf>
    <xf numFmtId="0" fontId="0" fillId="18" borderId="16" xfId="58" applyFont="1" applyFill="1" applyBorder="1" applyAlignment="1">
      <alignment horizontal="right" wrapText="1"/>
      <protection/>
    </xf>
    <xf numFmtId="3" fontId="0" fillId="18" borderId="24" xfId="58" applyNumberFormat="1" applyFont="1" applyFill="1" applyBorder="1" applyAlignment="1">
      <alignment wrapText="1"/>
      <protection/>
    </xf>
    <xf numFmtId="3" fontId="0" fillId="18" borderId="25" xfId="58" applyNumberFormat="1" applyFont="1" applyFill="1" applyBorder="1" applyAlignment="1">
      <alignment wrapText="1"/>
      <protection/>
    </xf>
    <xf numFmtId="0" fontId="19" fillId="18" borderId="10" xfId="58" applyFont="1" applyFill="1" applyBorder="1">
      <alignment/>
      <protection/>
    </xf>
    <xf numFmtId="0" fontId="19" fillId="18" borderId="23" xfId="58" applyFont="1" applyFill="1" applyBorder="1" applyAlignment="1">
      <alignment vertical="center" wrapText="1"/>
      <protection/>
    </xf>
    <xf numFmtId="0" fontId="19" fillId="18" borderId="12" xfId="58" applyFont="1" applyFill="1" applyBorder="1">
      <alignment/>
      <protection/>
    </xf>
    <xf numFmtId="3" fontId="19" fillId="18" borderId="19" xfId="58" applyNumberFormat="1" applyFont="1" applyFill="1" applyBorder="1">
      <alignment/>
      <protection/>
    </xf>
    <xf numFmtId="0" fontId="0" fillId="18" borderId="14" xfId="57" applyFont="1" applyFill="1" applyBorder="1" applyAlignment="1">
      <alignment vertical="center" wrapText="1"/>
      <protection/>
    </xf>
    <xf numFmtId="3" fontId="0" fillId="18" borderId="24" xfId="58" applyNumberFormat="1" applyFont="1" applyFill="1" applyBorder="1">
      <alignment/>
      <protection/>
    </xf>
    <xf numFmtId="3" fontId="19" fillId="18" borderId="24" xfId="58" applyNumberFormat="1" applyFont="1" applyFill="1" applyBorder="1">
      <alignment/>
      <protection/>
    </xf>
    <xf numFmtId="0" fontId="0" fillId="18" borderId="16" xfId="57" applyFont="1" applyFill="1" applyBorder="1" applyAlignment="1">
      <alignment vertical="center" wrapText="1"/>
      <protection/>
    </xf>
    <xf numFmtId="0" fontId="19" fillId="18" borderId="13" xfId="57" applyFont="1" applyFill="1" applyBorder="1" applyAlignment="1">
      <alignment vertical="center" wrapText="1"/>
      <protection/>
    </xf>
    <xf numFmtId="0" fontId="19" fillId="18" borderId="22" xfId="57" applyFont="1" applyFill="1" applyBorder="1" applyAlignment="1">
      <alignment vertical="center" wrapText="1"/>
      <protection/>
    </xf>
    <xf numFmtId="3" fontId="19" fillId="18" borderId="26" xfId="58" applyNumberFormat="1" applyFont="1" applyFill="1" applyBorder="1">
      <alignment/>
      <protection/>
    </xf>
    <xf numFmtId="3" fontId="0" fillId="18" borderId="27" xfId="58" applyNumberFormat="1" applyFont="1" applyFill="1" applyBorder="1">
      <alignment/>
      <protection/>
    </xf>
    <xf numFmtId="3" fontId="0" fillId="18" borderId="28" xfId="58" applyNumberFormat="1" applyFont="1" applyFill="1" applyBorder="1">
      <alignment/>
      <protection/>
    </xf>
    <xf numFmtId="0" fontId="19" fillId="18" borderId="13" xfId="58" applyFont="1" applyFill="1" applyBorder="1" applyAlignment="1">
      <alignment vertical="center" wrapText="1"/>
      <protection/>
    </xf>
    <xf numFmtId="3" fontId="19" fillId="18" borderId="26" xfId="58" applyNumberFormat="1" applyFont="1" applyFill="1" applyBorder="1" applyAlignment="1">
      <alignment horizontal="right" vertical="center"/>
      <protection/>
    </xf>
    <xf numFmtId="3" fontId="19" fillId="0" borderId="29" xfId="58" applyNumberFormat="1" applyFont="1" applyBorder="1" applyAlignment="1">
      <alignment horizontal="center" vertical="center" wrapText="1"/>
      <protection/>
    </xf>
    <xf numFmtId="3" fontId="19" fillId="0" borderId="30" xfId="58" applyNumberFormat="1" applyFont="1" applyBorder="1" applyAlignment="1">
      <alignment horizontal="center" vertical="center" wrapText="1"/>
      <protection/>
    </xf>
    <xf numFmtId="3" fontId="19" fillId="0" borderId="31" xfId="58" applyNumberFormat="1" applyFont="1" applyBorder="1" applyAlignment="1">
      <alignment horizontal="center" vertical="center" wrapText="1"/>
      <protection/>
    </xf>
    <xf numFmtId="3" fontId="19" fillId="0" borderId="32" xfId="58" applyNumberFormat="1" applyFont="1" applyBorder="1" applyAlignment="1">
      <alignment horizontal="center" vertical="center" wrapText="1"/>
      <protection/>
    </xf>
    <xf numFmtId="3" fontId="0" fillId="18" borderId="33" xfId="58" applyNumberFormat="1" applyFont="1" applyFill="1" applyBorder="1" applyAlignment="1">
      <alignment wrapText="1"/>
      <protection/>
    </xf>
    <xf numFmtId="0" fontId="19" fillId="18" borderId="0" xfId="58" applyFont="1" applyFill="1" applyBorder="1" applyAlignment="1">
      <alignment horizontal="center" wrapText="1"/>
      <protection/>
    </xf>
    <xf numFmtId="0" fontId="19" fillId="18" borderId="34" xfId="58" applyFont="1" applyFill="1" applyBorder="1" applyAlignment="1">
      <alignment horizontal="center" wrapText="1"/>
      <protection/>
    </xf>
    <xf numFmtId="3" fontId="19" fillId="19" borderId="29" xfId="58" applyNumberFormat="1" applyFont="1" applyFill="1" applyBorder="1" applyAlignment="1">
      <alignment horizontal="center" vertical="center" wrapText="1"/>
      <protection/>
    </xf>
    <xf numFmtId="3" fontId="19" fillId="19" borderId="19" xfId="58" applyNumberFormat="1" applyFont="1" applyFill="1" applyBorder="1" applyAlignment="1">
      <alignment wrapText="1"/>
      <protection/>
    </xf>
    <xf numFmtId="3" fontId="0" fillId="19" borderId="20" xfId="58" applyNumberFormat="1" applyFont="1" applyFill="1" applyBorder="1" applyAlignment="1">
      <alignment wrapText="1"/>
      <protection/>
    </xf>
    <xf numFmtId="3" fontId="19" fillId="19" borderId="20" xfId="58" applyNumberFormat="1" applyFont="1" applyFill="1" applyBorder="1" applyAlignment="1">
      <alignment wrapText="1"/>
      <protection/>
    </xf>
    <xf numFmtId="3" fontId="19" fillId="19" borderId="15" xfId="58" applyNumberFormat="1" applyFont="1" applyFill="1" applyBorder="1" applyAlignment="1">
      <alignment wrapText="1"/>
      <protection/>
    </xf>
    <xf numFmtId="3" fontId="19" fillId="19" borderId="20" xfId="58" applyNumberFormat="1" applyFont="1" applyFill="1" applyBorder="1" applyAlignment="1">
      <alignment vertical="center" wrapText="1"/>
      <protection/>
    </xf>
    <xf numFmtId="3" fontId="0" fillId="19" borderId="24" xfId="58" applyNumberFormat="1" applyFont="1" applyFill="1" applyBorder="1" applyAlignment="1">
      <alignment wrapText="1"/>
      <protection/>
    </xf>
    <xf numFmtId="3" fontId="0" fillId="19" borderId="25" xfId="58" applyNumberFormat="1" applyFont="1" applyFill="1" applyBorder="1" applyAlignment="1">
      <alignment wrapText="1"/>
      <protection/>
    </xf>
    <xf numFmtId="3" fontId="19" fillId="19" borderId="15" xfId="58" applyNumberFormat="1" applyFont="1" applyFill="1" applyBorder="1">
      <alignment/>
      <protection/>
    </xf>
    <xf numFmtId="0" fontId="19" fillId="19" borderId="23" xfId="58" applyFont="1" applyFill="1" applyBorder="1" applyAlignment="1">
      <alignment vertical="center" wrapText="1"/>
      <protection/>
    </xf>
    <xf numFmtId="3" fontId="19" fillId="19" borderId="35" xfId="58" applyNumberFormat="1" applyFont="1" applyFill="1" applyBorder="1" applyAlignment="1">
      <alignment horizontal="center" vertical="center" wrapText="1"/>
      <protection/>
    </xf>
    <xf numFmtId="3" fontId="19" fillId="19" borderId="36" xfId="58" applyNumberFormat="1" applyFont="1" applyFill="1" applyBorder="1" applyAlignment="1">
      <alignment horizontal="center" vertical="center" wrapText="1"/>
      <protection/>
    </xf>
    <xf numFmtId="3" fontId="0" fillId="19" borderId="33" xfId="58" applyNumberFormat="1" applyFont="1" applyFill="1" applyBorder="1" applyAlignment="1">
      <alignment wrapText="1"/>
      <protection/>
    </xf>
    <xf numFmtId="3" fontId="19" fillId="19" borderId="19" xfId="58" applyNumberFormat="1" applyFont="1" applyFill="1" applyBorder="1">
      <alignment/>
      <protection/>
    </xf>
    <xf numFmtId="3" fontId="0" fillId="19" borderId="24" xfId="58" applyNumberFormat="1" applyFont="1" applyFill="1" applyBorder="1">
      <alignment/>
      <protection/>
    </xf>
    <xf numFmtId="3" fontId="19" fillId="19" borderId="24" xfId="58" applyNumberFormat="1" applyFont="1" applyFill="1" applyBorder="1">
      <alignment/>
      <protection/>
    </xf>
    <xf numFmtId="3" fontId="0" fillId="19" borderId="27" xfId="58" applyNumberFormat="1" applyFont="1" applyFill="1" applyBorder="1">
      <alignment/>
      <protection/>
    </xf>
    <xf numFmtId="3" fontId="0" fillId="19" borderId="28" xfId="58" applyNumberFormat="1" applyFont="1" applyFill="1" applyBorder="1">
      <alignment/>
      <protection/>
    </xf>
    <xf numFmtId="3" fontId="0" fillId="18" borderId="12" xfId="58" applyNumberFormat="1" applyFont="1" applyFill="1" applyBorder="1" applyAlignment="1">
      <alignment/>
      <protection/>
    </xf>
    <xf numFmtId="0" fontId="0" fillId="18" borderId="0" xfId="58" applyFont="1" applyFill="1" applyAlignment="1">
      <alignment vertical="center" wrapText="1"/>
      <protection/>
    </xf>
    <xf numFmtId="3" fontId="0" fillId="18" borderId="14" xfId="58" applyNumberFormat="1" applyFont="1" applyFill="1" applyBorder="1" applyAlignment="1">
      <alignment/>
      <protection/>
    </xf>
    <xf numFmtId="3" fontId="0" fillId="18" borderId="37" xfId="58" applyNumberFormat="1" applyFont="1" applyFill="1" applyBorder="1" applyAlignment="1">
      <alignment/>
      <protection/>
    </xf>
    <xf numFmtId="3" fontId="19" fillId="19" borderId="11" xfId="58" applyNumberFormat="1" applyFont="1" applyFill="1" applyBorder="1">
      <alignment/>
      <protection/>
    </xf>
    <xf numFmtId="3" fontId="19" fillId="19" borderId="23" xfId="58" applyNumberFormat="1" applyFont="1" applyFill="1" applyBorder="1" applyAlignment="1">
      <alignment wrapText="1"/>
      <protection/>
    </xf>
    <xf numFmtId="3" fontId="19" fillId="19" borderId="26" xfId="58" applyNumberFormat="1" applyFont="1" applyFill="1" applyBorder="1">
      <alignment/>
      <protection/>
    </xf>
    <xf numFmtId="3" fontId="19" fillId="19" borderId="26" xfId="58" applyNumberFormat="1" applyFont="1" applyFill="1" applyBorder="1" applyAlignment="1">
      <alignment horizontal="right" vertical="center"/>
      <protection/>
    </xf>
    <xf numFmtId="165" fontId="19" fillId="18" borderId="38" xfId="40" applyNumberFormat="1" applyFont="1" applyFill="1" applyBorder="1" applyAlignment="1" applyProtection="1">
      <alignment horizontal="center" vertical="center" wrapText="1"/>
      <protection/>
    </xf>
    <xf numFmtId="165" fontId="19" fillId="18" borderId="39" xfId="40" applyNumberFormat="1" applyFont="1" applyFill="1" applyBorder="1" applyAlignment="1" applyProtection="1">
      <alignment horizontal="center" vertical="center" wrapText="1"/>
      <protection/>
    </xf>
    <xf numFmtId="165" fontId="19" fillId="18" borderId="40" xfId="40" applyNumberFormat="1" applyFont="1" applyFill="1" applyBorder="1" applyAlignment="1" applyProtection="1">
      <alignment horizontal="center" vertical="center" wrapText="1"/>
      <protection/>
    </xf>
    <xf numFmtId="165" fontId="19" fillId="18" borderId="41" xfId="40" applyNumberFormat="1" applyFont="1" applyFill="1" applyBorder="1" applyAlignment="1" applyProtection="1">
      <alignment horizontal="right" vertical="center" wrapText="1"/>
      <protection/>
    </xf>
    <xf numFmtId="165" fontId="19" fillId="18" borderId="42" xfId="40" applyNumberFormat="1" applyFont="1" applyFill="1" applyBorder="1" applyAlignment="1" applyProtection="1">
      <alignment horizontal="right" vertical="center" wrapText="1"/>
      <protection/>
    </xf>
    <xf numFmtId="165" fontId="19" fillId="18" borderId="43" xfId="40" applyNumberFormat="1" applyFont="1" applyFill="1" applyBorder="1" applyAlignment="1" applyProtection="1">
      <alignment horizontal="right" vertical="center" wrapText="1"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_2009kv.osztályok3" xfId="57"/>
    <cellStyle name="Normál_pesterzsébet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  <cellStyle name="Százalék 2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5"/>
  <sheetViews>
    <sheetView tabSelected="1" view="pageBreakPreview" zoomScale="85" zoomScaleSheetLayoutView="85" zoomScalePageLayoutView="0" workbookViewId="0" topLeftCell="A1">
      <selection activeCell="D6" sqref="D6"/>
    </sheetView>
  </sheetViews>
  <sheetFormatPr defaultColWidth="9.140625" defaultRowHeight="12.75"/>
  <cols>
    <col min="1" max="1" width="52.57421875" style="11" customWidth="1"/>
    <col min="2" max="4" width="12.8515625" style="11" customWidth="1"/>
    <col min="5" max="13" width="12.28125" style="11" customWidth="1"/>
    <col min="14" max="16384" width="9.140625" style="11" customWidth="1"/>
  </cols>
  <sheetData>
    <row r="1" spans="1:11" ht="27.75" customHeight="1" thickBot="1">
      <c r="A1" s="10" t="s">
        <v>0</v>
      </c>
      <c r="B1" s="78" t="s">
        <v>40</v>
      </c>
      <c r="C1" s="79"/>
      <c r="D1" s="79"/>
      <c r="E1" s="79"/>
      <c r="F1" s="79"/>
      <c r="G1" s="79"/>
      <c r="H1" s="79"/>
      <c r="I1" s="79"/>
      <c r="J1" s="79"/>
      <c r="K1" s="80"/>
    </row>
    <row r="2" spans="1:13" ht="26.25" thickBot="1">
      <c r="A2" s="12" t="s">
        <v>53</v>
      </c>
      <c r="B2" s="78" t="s">
        <v>1</v>
      </c>
      <c r="C2" s="79"/>
      <c r="D2" s="80"/>
      <c r="E2" s="78" t="s">
        <v>2</v>
      </c>
      <c r="F2" s="79"/>
      <c r="G2" s="80"/>
      <c r="H2" s="78" t="s">
        <v>41</v>
      </c>
      <c r="I2" s="79"/>
      <c r="J2" s="80"/>
      <c r="K2" s="78" t="s">
        <v>3</v>
      </c>
      <c r="L2" s="79"/>
      <c r="M2" s="80"/>
    </row>
    <row r="3" spans="1:13" ht="26.25" thickBot="1">
      <c r="A3" s="50"/>
      <c r="B3" s="48" t="s">
        <v>44</v>
      </c>
      <c r="C3" s="45" t="s">
        <v>45</v>
      </c>
      <c r="D3" s="52" t="s">
        <v>46</v>
      </c>
      <c r="E3" s="45" t="s">
        <v>44</v>
      </c>
      <c r="F3" s="45" t="s">
        <v>45</v>
      </c>
      <c r="G3" s="52" t="s">
        <v>46</v>
      </c>
      <c r="H3" s="45" t="s">
        <v>44</v>
      </c>
      <c r="I3" s="45" t="s">
        <v>45</v>
      </c>
      <c r="J3" s="52" t="s">
        <v>46</v>
      </c>
      <c r="K3" s="46" t="s">
        <v>44</v>
      </c>
      <c r="L3" s="47" t="s">
        <v>45</v>
      </c>
      <c r="M3" s="52" t="s">
        <v>46</v>
      </c>
    </row>
    <row r="4" spans="1:13" s="14" customFormat="1" ht="15" customHeight="1">
      <c r="A4" s="4" t="s">
        <v>7</v>
      </c>
      <c r="B4" s="13">
        <f>B5+B6+B7+B8</f>
        <v>132952</v>
      </c>
      <c r="C4" s="13">
        <f>C5+C6+C7+C8</f>
        <v>102150</v>
      </c>
      <c r="D4" s="53">
        <f>D5+D6+D7+D8</f>
        <v>98959</v>
      </c>
      <c r="E4" s="13">
        <f>E5+E6+E7</f>
        <v>0</v>
      </c>
      <c r="F4" s="13">
        <f>G4+F6+F7</f>
        <v>0</v>
      </c>
      <c r="G4" s="53">
        <f>H4+G6+G7</f>
        <v>0</v>
      </c>
      <c r="H4" s="13">
        <f>I4+H6+H7</f>
        <v>0</v>
      </c>
      <c r="I4" s="13">
        <f>J4+I6+I7</f>
        <v>0</v>
      </c>
      <c r="J4" s="53">
        <v>0</v>
      </c>
      <c r="K4" s="13">
        <f aca="true" t="shared" si="0" ref="K4:M7">SUM(B4+E4+H4)</f>
        <v>132952</v>
      </c>
      <c r="L4" s="13">
        <f t="shared" si="0"/>
        <v>102150</v>
      </c>
      <c r="M4" s="53">
        <f t="shared" si="0"/>
        <v>98959</v>
      </c>
    </row>
    <row r="5" spans="1:13" s="14" customFormat="1" ht="15" customHeight="1">
      <c r="A5" s="15" t="s">
        <v>8</v>
      </c>
      <c r="B5" s="13">
        <v>72128</v>
      </c>
      <c r="C5" s="13">
        <v>56808</v>
      </c>
      <c r="D5" s="54">
        <v>56839</v>
      </c>
      <c r="E5" s="16">
        <v>0</v>
      </c>
      <c r="F5" s="14">
        <v>0</v>
      </c>
      <c r="G5" s="54">
        <v>0</v>
      </c>
      <c r="H5" s="16">
        <v>0</v>
      </c>
      <c r="I5" s="16">
        <v>0</v>
      </c>
      <c r="J5" s="54">
        <v>0</v>
      </c>
      <c r="K5" s="16">
        <f t="shared" si="0"/>
        <v>72128</v>
      </c>
      <c r="L5" s="16">
        <f t="shared" si="0"/>
        <v>56808</v>
      </c>
      <c r="M5" s="54">
        <f t="shared" si="0"/>
        <v>56839</v>
      </c>
    </row>
    <row r="6" spans="1:13" s="14" customFormat="1" ht="25.5">
      <c r="A6" s="17" t="s">
        <v>9</v>
      </c>
      <c r="B6" s="16">
        <v>18847</v>
      </c>
      <c r="C6" s="16">
        <v>13594</v>
      </c>
      <c r="D6" s="54">
        <v>13661</v>
      </c>
      <c r="E6" s="16">
        <v>0</v>
      </c>
      <c r="F6" s="16">
        <v>0</v>
      </c>
      <c r="G6" s="54">
        <v>0</v>
      </c>
      <c r="H6" s="16">
        <v>0</v>
      </c>
      <c r="I6" s="16">
        <v>0</v>
      </c>
      <c r="J6" s="54">
        <v>0</v>
      </c>
      <c r="K6" s="16">
        <f t="shared" si="0"/>
        <v>18847</v>
      </c>
      <c r="L6" s="16">
        <f t="shared" si="0"/>
        <v>13594</v>
      </c>
      <c r="M6" s="54">
        <f t="shared" si="0"/>
        <v>13661</v>
      </c>
    </row>
    <row r="7" spans="1:13" s="14" customFormat="1" ht="15" customHeight="1">
      <c r="A7" s="15" t="s">
        <v>10</v>
      </c>
      <c r="B7" s="16">
        <v>41977</v>
      </c>
      <c r="C7" s="16">
        <v>27886</v>
      </c>
      <c r="D7" s="54">
        <v>28459</v>
      </c>
      <c r="E7" s="16">
        <v>0</v>
      </c>
      <c r="F7" s="16">
        <v>0</v>
      </c>
      <c r="G7" s="54">
        <v>0</v>
      </c>
      <c r="H7" s="16">
        <v>0</v>
      </c>
      <c r="I7" s="16">
        <v>0</v>
      </c>
      <c r="J7" s="54">
        <v>0</v>
      </c>
      <c r="K7" s="16">
        <f t="shared" si="0"/>
        <v>41977</v>
      </c>
      <c r="L7" s="16">
        <f t="shared" si="0"/>
        <v>27886</v>
      </c>
      <c r="M7" s="54">
        <f t="shared" si="0"/>
        <v>28459</v>
      </c>
    </row>
    <row r="8" spans="1:13" s="14" customFormat="1" ht="15" customHeight="1">
      <c r="A8" s="70" t="s">
        <v>47</v>
      </c>
      <c r="B8" s="16">
        <v>0</v>
      </c>
      <c r="C8" s="16">
        <v>3862</v>
      </c>
      <c r="D8" s="54">
        <v>0</v>
      </c>
      <c r="E8" s="16"/>
      <c r="F8" s="16">
        <v>0</v>
      </c>
      <c r="G8" s="54">
        <v>0</v>
      </c>
      <c r="H8" s="16"/>
      <c r="I8" s="16">
        <v>0</v>
      </c>
      <c r="J8" s="54">
        <v>0</v>
      </c>
      <c r="K8" s="16">
        <v>0</v>
      </c>
      <c r="L8" s="16">
        <f>SUM(C8+F8+I8)</f>
        <v>3862</v>
      </c>
      <c r="M8" s="54">
        <f>SUM(D8+G8+J8)</f>
        <v>0</v>
      </c>
    </row>
    <row r="9" spans="1:13" s="14" customFormat="1" ht="15" customHeight="1">
      <c r="A9" s="4" t="s">
        <v>11</v>
      </c>
      <c r="B9" s="18">
        <f aca="true" t="shared" si="1" ref="B9:I9">B10+B11</f>
        <v>0</v>
      </c>
      <c r="C9" s="18">
        <f t="shared" si="1"/>
        <v>0</v>
      </c>
      <c r="D9" s="55">
        <f t="shared" si="1"/>
        <v>0</v>
      </c>
      <c r="E9" s="18">
        <f t="shared" si="1"/>
        <v>0</v>
      </c>
      <c r="F9" s="18">
        <f t="shared" si="1"/>
        <v>0</v>
      </c>
      <c r="G9" s="55">
        <f t="shared" si="1"/>
        <v>0</v>
      </c>
      <c r="H9" s="18">
        <f t="shared" si="1"/>
        <v>0</v>
      </c>
      <c r="I9" s="18">
        <f t="shared" si="1"/>
        <v>0</v>
      </c>
      <c r="J9" s="55">
        <v>0</v>
      </c>
      <c r="K9" s="18">
        <f aca="true" t="shared" si="2" ref="K9:M10">SUM(B9:E9)</f>
        <v>0</v>
      </c>
      <c r="L9" s="18">
        <f t="shared" si="2"/>
        <v>0</v>
      </c>
      <c r="M9" s="55">
        <f t="shared" si="2"/>
        <v>0</v>
      </c>
    </row>
    <row r="10" spans="1:13" s="14" customFormat="1" ht="15" customHeight="1">
      <c r="A10" s="15" t="s">
        <v>12</v>
      </c>
      <c r="B10" s="16">
        <v>0</v>
      </c>
      <c r="C10" s="16">
        <v>0</v>
      </c>
      <c r="D10" s="54">
        <v>0</v>
      </c>
      <c r="E10" s="16">
        <v>0</v>
      </c>
      <c r="F10" s="16">
        <v>0</v>
      </c>
      <c r="G10" s="54">
        <v>0</v>
      </c>
      <c r="H10" s="16">
        <v>0</v>
      </c>
      <c r="I10" s="16">
        <v>0</v>
      </c>
      <c r="J10" s="54">
        <v>0</v>
      </c>
      <c r="K10" s="16">
        <f t="shared" si="2"/>
        <v>0</v>
      </c>
      <c r="L10" s="16">
        <v>0</v>
      </c>
      <c r="M10" s="54">
        <v>0</v>
      </c>
    </row>
    <row r="11" spans="1:13" s="14" customFormat="1" ht="15" customHeight="1">
      <c r="A11" s="15" t="s">
        <v>13</v>
      </c>
      <c r="B11" s="16">
        <v>0</v>
      </c>
      <c r="C11" s="16">
        <v>0</v>
      </c>
      <c r="D11" s="54">
        <v>0</v>
      </c>
      <c r="E11" s="16">
        <v>0</v>
      </c>
      <c r="F11" s="16">
        <v>0</v>
      </c>
      <c r="G11" s="54">
        <v>0</v>
      </c>
      <c r="H11" s="16">
        <v>0</v>
      </c>
      <c r="I11" s="16">
        <v>0</v>
      </c>
      <c r="J11" s="54">
        <v>0</v>
      </c>
      <c r="K11" s="16">
        <f aca="true" t="shared" si="3" ref="K11:M12">SUM(B11+E11+H11)</f>
        <v>0</v>
      </c>
      <c r="L11" s="16">
        <f t="shared" si="3"/>
        <v>0</v>
      </c>
      <c r="M11" s="54">
        <f t="shared" si="3"/>
        <v>0</v>
      </c>
    </row>
    <row r="12" spans="1:13" s="14" customFormat="1" ht="15" customHeight="1" thickBot="1">
      <c r="A12" s="73" t="s">
        <v>49</v>
      </c>
      <c r="B12" s="49">
        <v>0</v>
      </c>
      <c r="C12" s="49">
        <v>0</v>
      </c>
      <c r="D12" s="64">
        <v>-1555</v>
      </c>
      <c r="E12" s="49">
        <v>0</v>
      </c>
      <c r="F12" s="49">
        <v>0</v>
      </c>
      <c r="G12" s="64">
        <v>0</v>
      </c>
      <c r="H12" s="49">
        <v>0</v>
      </c>
      <c r="I12" s="49">
        <v>0</v>
      </c>
      <c r="J12" s="64">
        <v>0</v>
      </c>
      <c r="K12" s="16">
        <f t="shared" si="3"/>
        <v>0</v>
      </c>
      <c r="L12" s="16">
        <f t="shared" si="3"/>
        <v>0</v>
      </c>
      <c r="M12" s="54">
        <f t="shared" si="3"/>
        <v>-1555</v>
      </c>
    </row>
    <row r="13" spans="1:13" s="14" customFormat="1" ht="24.75" customHeight="1" thickBot="1">
      <c r="A13" s="19" t="s">
        <v>14</v>
      </c>
      <c r="B13" s="20">
        <f aca="true" t="shared" si="4" ref="B13:M13">B4+B9+B12</f>
        <v>132952</v>
      </c>
      <c r="C13" s="20">
        <f t="shared" si="4"/>
        <v>102150</v>
      </c>
      <c r="D13" s="56">
        <f t="shared" si="4"/>
        <v>97404</v>
      </c>
      <c r="E13" s="20">
        <f t="shared" si="4"/>
        <v>0</v>
      </c>
      <c r="F13" s="20">
        <f t="shared" si="4"/>
        <v>0</v>
      </c>
      <c r="G13" s="56">
        <f t="shared" si="4"/>
        <v>0</v>
      </c>
      <c r="H13" s="20">
        <f t="shared" si="4"/>
        <v>0</v>
      </c>
      <c r="I13" s="20">
        <f t="shared" si="4"/>
        <v>0</v>
      </c>
      <c r="J13" s="56">
        <f t="shared" si="4"/>
        <v>0</v>
      </c>
      <c r="K13" s="20">
        <f t="shared" si="4"/>
        <v>132952</v>
      </c>
      <c r="L13" s="20">
        <f t="shared" si="4"/>
        <v>102150</v>
      </c>
      <c r="M13" s="56">
        <f t="shared" si="4"/>
        <v>97404</v>
      </c>
    </row>
    <row r="14" spans="1:11" s="14" customFormat="1" ht="24.75" customHeight="1" thickBot="1">
      <c r="A14" s="21" t="s">
        <v>0</v>
      </c>
      <c r="B14" s="78" t="s">
        <v>40</v>
      </c>
      <c r="C14" s="79"/>
      <c r="D14" s="79"/>
      <c r="E14" s="79"/>
      <c r="F14" s="79"/>
      <c r="G14" s="79"/>
      <c r="H14" s="79"/>
      <c r="I14" s="79"/>
      <c r="J14" s="79"/>
      <c r="K14" s="80"/>
    </row>
    <row r="15" spans="1:13" s="14" customFormat="1" ht="13.5" thickBot="1">
      <c r="A15" s="22" t="s">
        <v>54</v>
      </c>
      <c r="B15" s="78" t="s">
        <v>1</v>
      </c>
      <c r="C15" s="79"/>
      <c r="D15" s="80"/>
      <c r="E15" s="78" t="s">
        <v>2</v>
      </c>
      <c r="F15" s="79"/>
      <c r="G15" s="80"/>
      <c r="H15" s="78" t="s">
        <v>41</v>
      </c>
      <c r="I15" s="79"/>
      <c r="J15" s="80"/>
      <c r="K15" s="78" t="s">
        <v>3</v>
      </c>
      <c r="L15" s="79"/>
      <c r="M15" s="80"/>
    </row>
    <row r="16" spans="1:13" s="14" customFormat="1" ht="26.25" thickBot="1">
      <c r="A16" s="51"/>
      <c r="B16" s="48" t="s">
        <v>44</v>
      </c>
      <c r="C16" s="45" t="s">
        <v>45</v>
      </c>
      <c r="D16" s="52" t="s">
        <v>46</v>
      </c>
      <c r="E16" s="45" t="s">
        <v>44</v>
      </c>
      <c r="F16" s="45" t="s">
        <v>45</v>
      </c>
      <c r="G16" s="52" t="s">
        <v>46</v>
      </c>
      <c r="H16" s="45" t="s">
        <v>44</v>
      </c>
      <c r="I16" s="45" t="s">
        <v>45</v>
      </c>
      <c r="J16" s="52" t="s">
        <v>46</v>
      </c>
      <c r="K16" s="46" t="s">
        <v>44</v>
      </c>
      <c r="L16" s="47" t="s">
        <v>45</v>
      </c>
      <c r="M16" s="52" t="s">
        <v>46</v>
      </c>
    </row>
    <row r="17" spans="1:13" s="14" customFormat="1" ht="15" customHeight="1">
      <c r="A17" s="4" t="s">
        <v>7</v>
      </c>
      <c r="B17" s="18">
        <f>SUM(B18:B21)</f>
        <v>26964</v>
      </c>
      <c r="C17" s="18">
        <f>SUM(C18:C21)</f>
        <v>41132</v>
      </c>
      <c r="D17" s="55">
        <f>SUM(D18:D21)</f>
        <v>39544</v>
      </c>
      <c r="E17" s="13">
        <f>SUM(E18:E21)</f>
        <v>0</v>
      </c>
      <c r="F17" s="13">
        <v>0</v>
      </c>
      <c r="G17" s="53">
        <v>0</v>
      </c>
      <c r="H17" s="13">
        <f>SUM(H18:H21)</f>
        <v>0</v>
      </c>
      <c r="I17" s="13">
        <v>0</v>
      </c>
      <c r="J17" s="53">
        <v>0</v>
      </c>
      <c r="K17" s="13">
        <f aca="true" t="shared" si="5" ref="K17:M21">SUM(B17+E17+H17)</f>
        <v>26964</v>
      </c>
      <c r="L17" s="13">
        <f t="shared" si="5"/>
        <v>41132</v>
      </c>
      <c r="M17" s="53">
        <f t="shared" si="5"/>
        <v>39544</v>
      </c>
    </row>
    <row r="18" spans="1:13" s="14" customFormat="1" ht="15" customHeight="1">
      <c r="A18" s="15" t="s">
        <v>8</v>
      </c>
      <c r="B18" s="16">
        <v>15251</v>
      </c>
      <c r="C18" s="16">
        <v>24751</v>
      </c>
      <c r="D18" s="54">
        <v>24863</v>
      </c>
      <c r="E18" s="16">
        <v>0</v>
      </c>
      <c r="F18" s="16">
        <v>0</v>
      </c>
      <c r="G18" s="54">
        <v>0</v>
      </c>
      <c r="H18" s="16">
        <v>0</v>
      </c>
      <c r="I18" s="16">
        <v>0</v>
      </c>
      <c r="J18" s="54">
        <v>0</v>
      </c>
      <c r="K18" s="16">
        <f t="shared" si="5"/>
        <v>15251</v>
      </c>
      <c r="L18" s="16">
        <f t="shared" si="5"/>
        <v>24751</v>
      </c>
      <c r="M18" s="54">
        <f t="shared" si="5"/>
        <v>24863</v>
      </c>
    </row>
    <row r="19" spans="1:13" s="14" customFormat="1" ht="25.5">
      <c r="A19" s="17" t="s">
        <v>9</v>
      </c>
      <c r="B19" s="16">
        <v>4034</v>
      </c>
      <c r="C19" s="16">
        <v>6542</v>
      </c>
      <c r="D19" s="54">
        <v>6535</v>
      </c>
      <c r="E19" s="16">
        <v>0</v>
      </c>
      <c r="F19" s="16">
        <v>0</v>
      </c>
      <c r="G19" s="54">
        <v>0</v>
      </c>
      <c r="H19" s="16">
        <v>0</v>
      </c>
      <c r="I19" s="16">
        <v>0</v>
      </c>
      <c r="J19" s="54">
        <v>0</v>
      </c>
      <c r="K19" s="16">
        <f t="shared" si="5"/>
        <v>4034</v>
      </c>
      <c r="L19" s="16">
        <f t="shared" si="5"/>
        <v>6542</v>
      </c>
      <c r="M19" s="54">
        <f t="shared" si="5"/>
        <v>6535</v>
      </c>
    </row>
    <row r="20" spans="1:13" s="14" customFormat="1" ht="15" customHeight="1">
      <c r="A20" s="15" t="s">
        <v>10</v>
      </c>
      <c r="B20" s="16">
        <v>7679</v>
      </c>
      <c r="C20" s="16">
        <v>9839</v>
      </c>
      <c r="D20" s="54">
        <v>8146</v>
      </c>
      <c r="E20" s="16">
        <v>0</v>
      </c>
      <c r="F20" s="16">
        <v>0</v>
      </c>
      <c r="G20" s="54">
        <v>0</v>
      </c>
      <c r="H20" s="16">
        <v>0</v>
      </c>
      <c r="I20" s="16">
        <v>0</v>
      </c>
      <c r="J20" s="54">
        <v>0</v>
      </c>
      <c r="K20" s="16">
        <f t="shared" si="5"/>
        <v>7679</v>
      </c>
      <c r="L20" s="16">
        <f t="shared" si="5"/>
        <v>9839</v>
      </c>
      <c r="M20" s="54">
        <f t="shared" si="5"/>
        <v>8146</v>
      </c>
    </row>
    <row r="21" spans="1:13" s="14" customFormat="1" ht="15" customHeight="1">
      <c r="A21" s="15" t="s">
        <v>15</v>
      </c>
      <c r="B21" s="16">
        <v>0</v>
      </c>
      <c r="C21" s="16">
        <v>0</v>
      </c>
      <c r="D21" s="55">
        <v>0</v>
      </c>
      <c r="E21" s="18">
        <v>0</v>
      </c>
      <c r="F21" s="18">
        <v>0</v>
      </c>
      <c r="G21" s="55">
        <v>0</v>
      </c>
      <c r="H21" s="18">
        <v>0</v>
      </c>
      <c r="I21" s="18">
        <v>0</v>
      </c>
      <c r="J21" s="55">
        <v>0</v>
      </c>
      <c r="K21" s="18">
        <f t="shared" si="5"/>
        <v>0</v>
      </c>
      <c r="L21" s="18">
        <f t="shared" si="5"/>
        <v>0</v>
      </c>
      <c r="M21" s="55">
        <f t="shared" si="5"/>
        <v>0</v>
      </c>
    </row>
    <row r="22" spans="1:13" s="14" customFormat="1" ht="15" customHeight="1">
      <c r="A22" s="4" t="s">
        <v>11</v>
      </c>
      <c r="B22" s="18">
        <v>0</v>
      </c>
      <c r="C22" s="18">
        <v>430</v>
      </c>
      <c r="D22" s="55">
        <v>436</v>
      </c>
      <c r="E22" s="16">
        <f>SUM(E23:E24)</f>
        <v>0</v>
      </c>
      <c r="F22" s="16">
        <v>0</v>
      </c>
      <c r="G22" s="54">
        <v>0</v>
      </c>
      <c r="H22" s="16">
        <f>SUM(H23:H24)</f>
        <v>0</v>
      </c>
      <c r="I22" s="16">
        <v>0</v>
      </c>
      <c r="J22" s="54">
        <v>0</v>
      </c>
      <c r="K22" s="16">
        <v>0</v>
      </c>
      <c r="L22" s="16">
        <f aca="true" t="shared" si="6" ref="L22:M25">SUM(C22+F22+I22)</f>
        <v>430</v>
      </c>
      <c r="M22" s="54">
        <f t="shared" si="6"/>
        <v>436</v>
      </c>
    </row>
    <row r="23" spans="1:13" s="14" customFormat="1" ht="15" customHeight="1">
      <c r="A23" s="15" t="s">
        <v>12</v>
      </c>
      <c r="B23" s="16">
        <v>0</v>
      </c>
      <c r="C23" s="16">
        <v>430</v>
      </c>
      <c r="D23" s="55">
        <v>436</v>
      </c>
      <c r="E23" s="16">
        <v>0</v>
      </c>
      <c r="F23" s="16">
        <v>0</v>
      </c>
      <c r="G23" s="55">
        <v>0</v>
      </c>
      <c r="H23" s="16">
        <v>0</v>
      </c>
      <c r="I23" s="16">
        <v>0</v>
      </c>
      <c r="J23" s="55">
        <v>0</v>
      </c>
      <c r="K23" s="16">
        <v>0</v>
      </c>
      <c r="L23" s="16">
        <f t="shared" si="6"/>
        <v>430</v>
      </c>
      <c r="M23" s="55">
        <f t="shared" si="6"/>
        <v>436</v>
      </c>
    </row>
    <row r="24" spans="1:13" s="14" customFormat="1" ht="15" customHeight="1">
      <c r="A24" s="15" t="s">
        <v>13</v>
      </c>
      <c r="B24" s="16">
        <v>0</v>
      </c>
      <c r="C24" s="16">
        <v>0</v>
      </c>
      <c r="D24" s="55">
        <v>0</v>
      </c>
      <c r="E24" s="16">
        <v>0</v>
      </c>
      <c r="F24" s="16">
        <v>0</v>
      </c>
      <c r="G24" s="55">
        <v>0</v>
      </c>
      <c r="H24" s="16">
        <v>0</v>
      </c>
      <c r="I24" s="16">
        <v>0</v>
      </c>
      <c r="J24" s="55">
        <v>0</v>
      </c>
      <c r="K24" s="16">
        <f>SUM(B24+E24+H24)</f>
        <v>0</v>
      </c>
      <c r="L24" s="16">
        <f t="shared" si="6"/>
        <v>0</v>
      </c>
      <c r="M24" s="55">
        <f t="shared" si="6"/>
        <v>0</v>
      </c>
    </row>
    <row r="25" spans="1:13" s="14" customFormat="1" ht="15" customHeight="1" thickBot="1">
      <c r="A25" s="73" t="s">
        <v>49</v>
      </c>
      <c r="B25" s="49">
        <v>0</v>
      </c>
      <c r="C25" s="49">
        <v>0</v>
      </c>
      <c r="D25" s="55">
        <v>1212</v>
      </c>
      <c r="E25" s="49">
        <v>0</v>
      </c>
      <c r="F25" s="49">
        <v>0</v>
      </c>
      <c r="G25" s="55">
        <v>0</v>
      </c>
      <c r="H25" s="49">
        <v>0</v>
      </c>
      <c r="I25" s="49">
        <v>0</v>
      </c>
      <c r="J25" s="55">
        <v>0</v>
      </c>
      <c r="K25" s="49">
        <f>SUM(B25+E25+H25)</f>
        <v>0</v>
      </c>
      <c r="L25" s="49">
        <f t="shared" si="6"/>
        <v>0</v>
      </c>
      <c r="M25" s="55">
        <f t="shared" si="6"/>
        <v>1212</v>
      </c>
    </row>
    <row r="26" spans="1:13" s="14" customFormat="1" ht="13.5" thickBot="1">
      <c r="A26" s="5" t="s">
        <v>16</v>
      </c>
      <c r="B26" s="20">
        <f aca="true" t="shared" si="7" ref="B26:M26">B17+B22+B25</f>
        <v>26964</v>
      </c>
      <c r="C26" s="20">
        <f t="shared" si="7"/>
        <v>41562</v>
      </c>
      <c r="D26" s="56">
        <f t="shared" si="7"/>
        <v>41192</v>
      </c>
      <c r="E26" s="20">
        <f t="shared" si="7"/>
        <v>0</v>
      </c>
      <c r="F26" s="20">
        <f t="shared" si="7"/>
        <v>0</v>
      </c>
      <c r="G26" s="56">
        <f t="shared" si="7"/>
        <v>0</v>
      </c>
      <c r="H26" s="20">
        <f t="shared" si="7"/>
        <v>0</v>
      </c>
      <c r="I26" s="20">
        <f t="shared" si="7"/>
        <v>0</v>
      </c>
      <c r="J26" s="56">
        <f t="shared" si="7"/>
        <v>0</v>
      </c>
      <c r="K26" s="20">
        <f t="shared" si="7"/>
        <v>26964</v>
      </c>
      <c r="L26" s="20">
        <f t="shared" si="7"/>
        <v>41562</v>
      </c>
      <c r="M26" s="56">
        <f t="shared" si="7"/>
        <v>41192</v>
      </c>
    </row>
    <row r="27" spans="1:11" ht="27.75" customHeight="1" thickBot="1">
      <c r="A27" s="21" t="s">
        <v>0</v>
      </c>
      <c r="B27" s="81" t="s">
        <v>40</v>
      </c>
      <c r="C27" s="82"/>
      <c r="D27" s="82"/>
      <c r="E27" s="82"/>
      <c r="F27" s="82"/>
      <c r="G27" s="82"/>
      <c r="H27" s="82"/>
      <c r="I27" s="82"/>
      <c r="J27" s="82"/>
      <c r="K27" s="83"/>
    </row>
    <row r="28" spans="1:13" s="14" customFormat="1" ht="13.5" thickBot="1">
      <c r="A28" s="22" t="s">
        <v>17</v>
      </c>
      <c r="B28" s="78" t="s">
        <v>1</v>
      </c>
      <c r="C28" s="79"/>
      <c r="D28" s="80"/>
      <c r="E28" s="78" t="s">
        <v>2</v>
      </c>
      <c r="F28" s="79"/>
      <c r="G28" s="80"/>
      <c r="H28" s="78" t="s">
        <v>41</v>
      </c>
      <c r="I28" s="79"/>
      <c r="J28" s="80"/>
      <c r="K28" s="78" t="s">
        <v>3</v>
      </c>
      <c r="L28" s="79"/>
      <c r="M28" s="80"/>
    </row>
    <row r="29" spans="1:13" s="14" customFormat="1" ht="26.25" thickBot="1">
      <c r="A29" s="51"/>
      <c r="B29" s="48" t="s">
        <v>44</v>
      </c>
      <c r="C29" s="45" t="s">
        <v>45</v>
      </c>
      <c r="D29" s="52" t="s">
        <v>46</v>
      </c>
      <c r="E29" s="45" t="s">
        <v>44</v>
      </c>
      <c r="F29" s="45" t="s">
        <v>45</v>
      </c>
      <c r="G29" s="52" t="s">
        <v>46</v>
      </c>
      <c r="H29" s="45" t="s">
        <v>44</v>
      </c>
      <c r="I29" s="45" t="s">
        <v>45</v>
      </c>
      <c r="J29" s="63" t="s">
        <v>46</v>
      </c>
      <c r="K29" s="46" t="s">
        <v>44</v>
      </c>
      <c r="L29" s="47" t="s">
        <v>45</v>
      </c>
      <c r="M29" s="62" t="s">
        <v>46</v>
      </c>
    </row>
    <row r="30" spans="1:13" s="14" customFormat="1" ht="15" customHeight="1" thickBot="1">
      <c r="A30" s="4" t="s">
        <v>7</v>
      </c>
      <c r="B30" s="23">
        <f aca="true" t="shared" si="8" ref="B30:H30">SUM(B31:B34)</f>
        <v>68992</v>
      </c>
      <c r="C30" s="23">
        <f>SUM(C31:C34)</f>
        <v>93439</v>
      </c>
      <c r="D30" s="75">
        <f t="shared" si="8"/>
        <v>86347</v>
      </c>
      <c r="E30" s="23">
        <f t="shared" si="8"/>
        <v>3591</v>
      </c>
      <c r="F30" s="23">
        <f t="shared" si="8"/>
        <v>12982</v>
      </c>
      <c r="G30" s="75">
        <f t="shared" si="8"/>
        <v>9898</v>
      </c>
      <c r="H30" s="23">
        <f t="shared" si="8"/>
        <v>6741</v>
      </c>
      <c r="I30" s="23">
        <f>SUM(I31:I34)</f>
        <v>8217</v>
      </c>
      <c r="J30" s="75">
        <f>SUM(J31:J34)</f>
        <v>7433</v>
      </c>
      <c r="K30" s="23">
        <f aca="true" t="shared" si="9" ref="K30:M31">SUM(B30+E30+H30)</f>
        <v>79324</v>
      </c>
      <c r="L30" s="23">
        <f t="shared" si="9"/>
        <v>114638</v>
      </c>
      <c r="M30" s="75">
        <f t="shared" si="9"/>
        <v>103678</v>
      </c>
    </row>
    <row r="31" spans="1:13" s="14" customFormat="1" ht="15" customHeight="1">
      <c r="A31" s="15" t="s">
        <v>8</v>
      </c>
      <c r="B31" s="16">
        <v>18454</v>
      </c>
      <c r="C31" s="16">
        <v>20339</v>
      </c>
      <c r="D31" s="54">
        <v>19262</v>
      </c>
      <c r="E31" s="16">
        <v>1786</v>
      </c>
      <c r="F31" s="23">
        <v>3467</v>
      </c>
      <c r="G31" s="54">
        <v>3492</v>
      </c>
      <c r="H31" s="16">
        <v>0</v>
      </c>
      <c r="I31" s="16">
        <v>0</v>
      </c>
      <c r="J31" s="54"/>
      <c r="K31" s="16">
        <f t="shared" si="9"/>
        <v>20240</v>
      </c>
      <c r="L31" s="16">
        <f t="shared" si="9"/>
        <v>23806</v>
      </c>
      <c r="M31" s="54">
        <f t="shared" si="9"/>
        <v>22754</v>
      </c>
    </row>
    <row r="32" spans="1:13" s="14" customFormat="1" ht="25.5">
      <c r="A32" s="17" t="s">
        <v>9</v>
      </c>
      <c r="B32" s="16">
        <v>4920</v>
      </c>
      <c r="C32" s="16">
        <v>4871</v>
      </c>
      <c r="D32" s="54">
        <v>4847</v>
      </c>
      <c r="E32" s="16">
        <v>482</v>
      </c>
      <c r="F32" s="16">
        <v>874</v>
      </c>
      <c r="G32" s="54">
        <v>874</v>
      </c>
      <c r="H32" s="16">
        <v>0</v>
      </c>
      <c r="I32" s="16">
        <v>0</v>
      </c>
      <c r="J32" s="54"/>
      <c r="K32" s="16">
        <f aca="true" t="shared" si="10" ref="K32:K41">SUM(B32+E32+H32)</f>
        <v>5402</v>
      </c>
      <c r="L32" s="16">
        <f aca="true" t="shared" si="11" ref="L32:L38">SUM(C32+F32+I32)</f>
        <v>5745</v>
      </c>
      <c r="M32" s="54">
        <f aca="true" t="shared" si="12" ref="M32:M38">SUM(D32+G32+J32)</f>
        <v>5721</v>
      </c>
    </row>
    <row r="33" spans="1:13" s="14" customFormat="1" ht="15" customHeight="1">
      <c r="A33" s="72" t="s">
        <v>10</v>
      </c>
      <c r="B33" s="16">
        <f>35757-2810</f>
        <v>32947</v>
      </c>
      <c r="C33" s="16">
        <v>46217</v>
      </c>
      <c r="D33" s="54">
        <v>40707</v>
      </c>
      <c r="E33" s="16">
        <v>323</v>
      </c>
      <c r="F33" s="16">
        <v>944</v>
      </c>
      <c r="G33" s="54">
        <v>909</v>
      </c>
      <c r="H33" s="16">
        <f>503+2307</f>
        <v>2810</v>
      </c>
      <c r="I33" s="16">
        <v>0</v>
      </c>
      <c r="J33" s="54">
        <v>0</v>
      </c>
      <c r="K33" s="16">
        <f t="shared" si="10"/>
        <v>36080</v>
      </c>
      <c r="L33" s="16">
        <f t="shared" si="11"/>
        <v>47161</v>
      </c>
      <c r="M33" s="54">
        <f t="shared" si="12"/>
        <v>41616</v>
      </c>
    </row>
    <row r="34" spans="1:13" s="14" customFormat="1" ht="15" customHeight="1">
      <c r="A34" s="15" t="s">
        <v>18</v>
      </c>
      <c r="B34" s="16">
        <f>SUM(B35:B38)</f>
        <v>12671</v>
      </c>
      <c r="C34" s="16">
        <f>SUM(C35:C38)</f>
        <v>22012</v>
      </c>
      <c r="D34" s="54">
        <f>SUM(D35:D38)</f>
        <v>21531</v>
      </c>
      <c r="E34" s="16">
        <v>1000</v>
      </c>
      <c r="F34" s="16">
        <v>7697</v>
      </c>
      <c r="G34" s="54">
        <v>4623</v>
      </c>
      <c r="H34" s="16">
        <f>SUM(H35:H38)</f>
        <v>3931</v>
      </c>
      <c r="I34" s="16">
        <f>SUM(I35:I38)</f>
        <v>8217</v>
      </c>
      <c r="J34" s="54">
        <f>SUM(J35:J38)</f>
        <v>7433</v>
      </c>
      <c r="K34" s="16">
        <f t="shared" si="10"/>
        <v>17602</v>
      </c>
      <c r="L34" s="16">
        <f>SUM(C34+F34+I34)</f>
        <v>37926</v>
      </c>
      <c r="M34" s="54">
        <f>SUM(D34+G34+J34)</f>
        <v>33587</v>
      </c>
    </row>
    <row r="35" spans="1:13" s="14" customFormat="1" ht="25.5">
      <c r="A35" s="24" t="s">
        <v>19</v>
      </c>
      <c r="B35" s="16">
        <v>12671</v>
      </c>
      <c r="C35" s="16">
        <v>16831</v>
      </c>
      <c r="D35" s="54">
        <v>16350</v>
      </c>
      <c r="E35" s="16">
        <v>0</v>
      </c>
      <c r="F35" s="16">
        <v>0</v>
      </c>
      <c r="G35" s="54">
        <v>0</v>
      </c>
      <c r="H35" s="16">
        <v>0</v>
      </c>
      <c r="I35" s="16">
        <v>0</v>
      </c>
      <c r="J35" s="54">
        <v>0</v>
      </c>
      <c r="K35" s="16">
        <f t="shared" si="10"/>
        <v>12671</v>
      </c>
      <c r="L35" s="16">
        <f t="shared" si="11"/>
        <v>16831</v>
      </c>
      <c r="M35" s="54">
        <f t="shared" si="12"/>
        <v>16350</v>
      </c>
    </row>
    <row r="36" spans="1:13" s="14" customFormat="1" ht="15" customHeight="1">
      <c r="A36" s="6" t="s">
        <v>20</v>
      </c>
      <c r="B36" s="16">
        <v>0</v>
      </c>
      <c r="C36" s="16">
        <v>5181</v>
      </c>
      <c r="D36" s="54">
        <v>5181</v>
      </c>
      <c r="E36" s="16">
        <v>0</v>
      </c>
      <c r="F36" s="16">
        <v>0</v>
      </c>
      <c r="G36" s="54">
        <v>0</v>
      </c>
      <c r="H36" s="16">
        <v>0</v>
      </c>
      <c r="I36" s="16">
        <v>0</v>
      </c>
      <c r="J36" s="54">
        <v>0</v>
      </c>
      <c r="K36" s="16">
        <f t="shared" si="10"/>
        <v>0</v>
      </c>
      <c r="L36" s="16">
        <f t="shared" si="11"/>
        <v>5181</v>
      </c>
      <c r="M36" s="54">
        <f t="shared" si="12"/>
        <v>5181</v>
      </c>
    </row>
    <row r="37" spans="1:13" s="14" customFormat="1" ht="15" customHeight="1">
      <c r="A37" s="6" t="s">
        <v>21</v>
      </c>
      <c r="B37" s="16">
        <v>0</v>
      </c>
      <c r="C37" s="16">
        <v>0</v>
      </c>
      <c r="D37" s="54">
        <v>0</v>
      </c>
      <c r="E37" s="16">
        <v>1000</v>
      </c>
      <c r="F37" s="16">
        <v>7697</v>
      </c>
      <c r="G37" s="54">
        <v>4624</v>
      </c>
      <c r="H37" s="16">
        <v>0</v>
      </c>
      <c r="I37" s="16">
        <v>0</v>
      </c>
      <c r="J37" s="54">
        <v>0</v>
      </c>
      <c r="K37" s="16">
        <f t="shared" si="10"/>
        <v>1000</v>
      </c>
      <c r="L37" s="16">
        <f t="shared" si="11"/>
        <v>7697</v>
      </c>
      <c r="M37" s="54">
        <f t="shared" si="12"/>
        <v>4624</v>
      </c>
    </row>
    <row r="38" spans="1:13" s="14" customFormat="1" ht="15" customHeight="1">
      <c r="A38" s="6" t="s">
        <v>22</v>
      </c>
      <c r="B38" s="25"/>
      <c r="C38" s="25">
        <v>0</v>
      </c>
      <c r="D38" s="57">
        <v>0</v>
      </c>
      <c r="E38" s="25">
        <v>0</v>
      </c>
      <c r="F38" s="25">
        <v>0</v>
      </c>
      <c r="G38" s="57">
        <v>0</v>
      </c>
      <c r="H38" s="25">
        <v>3931</v>
      </c>
      <c r="I38" s="25">
        <v>8217</v>
      </c>
      <c r="J38" s="57">
        <v>7433</v>
      </c>
      <c r="K38" s="16">
        <f t="shared" si="10"/>
        <v>3931</v>
      </c>
      <c r="L38" s="16">
        <f t="shared" si="11"/>
        <v>8217</v>
      </c>
      <c r="M38" s="54">
        <f t="shared" si="12"/>
        <v>7433</v>
      </c>
    </row>
    <row r="39" spans="1:13" s="14" customFormat="1" ht="14.25" customHeight="1">
      <c r="A39" s="4" t="s">
        <v>11</v>
      </c>
      <c r="B39" s="25">
        <f>SUM(B40:B42)</f>
        <v>0</v>
      </c>
      <c r="C39" s="25">
        <f>SUM(C40:C42)</f>
        <v>6956</v>
      </c>
      <c r="D39" s="57">
        <f>SUM(D40:D42)</f>
        <v>7121</v>
      </c>
      <c r="E39" s="25">
        <f aca="true" t="shared" si="13" ref="E39:J39">SUM(E40:E42)</f>
        <v>19032</v>
      </c>
      <c r="F39" s="25">
        <f t="shared" si="13"/>
        <v>17559</v>
      </c>
      <c r="G39" s="57">
        <f t="shared" si="13"/>
        <v>16359</v>
      </c>
      <c r="H39" s="25">
        <f t="shared" si="13"/>
        <v>0</v>
      </c>
      <c r="I39" s="25">
        <f t="shared" si="13"/>
        <v>0</v>
      </c>
      <c r="J39" s="57">
        <f t="shared" si="13"/>
        <v>0</v>
      </c>
      <c r="K39" s="25">
        <f t="shared" si="10"/>
        <v>19032</v>
      </c>
      <c r="L39" s="25">
        <f>SUM(C39+F39+I39)</f>
        <v>24515</v>
      </c>
      <c r="M39" s="57">
        <f>SUM(D39+G39+J39)</f>
        <v>23480</v>
      </c>
    </row>
    <row r="40" spans="1:13" s="14" customFormat="1" ht="14.25" customHeight="1">
      <c r="A40" s="15" t="s">
        <v>42</v>
      </c>
      <c r="B40" s="16">
        <v>0</v>
      </c>
      <c r="C40" s="16">
        <v>3741</v>
      </c>
      <c r="D40" s="54">
        <v>3907</v>
      </c>
      <c r="E40" s="16">
        <v>11670</v>
      </c>
      <c r="F40" s="16">
        <v>11670</v>
      </c>
      <c r="G40" s="54">
        <v>10581</v>
      </c>
      <c r="H40" s="16">
        <v>0</v>
      </c>
      <c r="I40" s="16">
        <v>0</v>
      </c>
      <c r="J40" s="54">
        <v>0</v>
      </c>
      <c r="K40" s="16">
        <f t="shared" si="10"/>
        <v>11670</v>
      </c>
      <c r="L40" s="16">
        <f aca="true" t="shared" si="14" ref="L40:M42">SUM(C40+F40+I40)</f>
        <v>15411</v>
      </c>
      <c r="M40" s="54">
        <f t="shared" si="14"/>
        <v>14488</v>
      </c>
    </row>
    <row r="41" spans="1:13" s="14" customFormat="1" ht="15" customHeight="1">
      <c r="A41" s="15" t="s">
        <v>43</v>
      </c>
      <c r="B41" s="16">
        <v>0</v>
      </c>
      <c r="C41" s="16">
        <v>3192</v>
      </c>
      <c r="D41" s="54">
        <v>3191</v>
      </c>
      <c r="E41" s="16">
        <v>7362</v>
      </c>
      <c r="F41" s="16">
        <v>5889</v>
      </c>
      <c r="G41" s="54">
        <v>5778</v>
      </c>
      <c r="H41" s="16">
        <v>0</v>
      </c>
      <c r="I41" s="16">
        <v>0</v>
      </c>
      <c r="J41" s="54">
        <v>0</v>
      </c>
      <c r="K41" s="16">
        <f t="shared" si="10"/>
        <v>7362</v>
      </c>
      <c r="L41" s="16">
        <f t="shared" si="14"/>
        <v>9081</v>
      </c>
      <c r="M41" s="54">
        <f t="shared" si="14"/>
        <v>8969</v>
      </c>
    </row>
    <row r="42" spans="1:13" ht="15" customHeight="1">
      <c r="A42" s="15" t="s">
        <v>23</v>
      </c>
      <c r="B42" s="16">
        <v>0</v>
      </c>
      <c r="C42" s="16">
        <v>23</v>
      </c>
      <c r="D42" s="54">
        <v>23</v>
      </c>
      <c r="E42" s="16">
        <v>0</v>
      </c>
      <c r="F42" s="16">
        <v>0</v>
      </c>
      <c r="G42" s="54">
        <v>0</v>
      </c>
      <c r="H42" s="16">
        <v>0</v>
      </c>
      <c r="I42" s="16">
        <v>0</v>
      </c>
      <c r="J42" s="54">
        <v>0</v>
      </c>
      <c r="K42" s="16">
        <f>SUM(B42+E42+H42)</f>
        <v>0</v>
      </c>
      <c r="L42" s="16">
        <f t="shared" si="14"/>
        <v>23</v>
      </c>
      <c r="M42" s="54">
        <f t="shared" si="14"/>
        <v>23</v>
      </c>
    </row>
    <row r="43" spans="1:13" s="14" customFormat="1" ht="12.75">
      <c r="A43" s="26" t="s">
        <v>24</v>
      </c>
      <c r="B43" s="25">
        <f>B44+B49</f>
        <v>42471</v>
      </c>
      <c r="C43" s="25">
        <f>C44+C49</f>
        <v>42152</v>
      </c>
      <c r="D43" s="57">
        <f>D44+D49</f>
        <v>0</v>
      </c>
      <c r="E43" s="25">
        <f aca="true" t="shared" si="15" ref="E43:J43">E44</f>
        <v>0</v>
      </c>
      <c r="F43" s="25">
        <f t="shared" si="15"/>
        <v>0</v>
      </c>
      <c r="G43" s="57">
        <f t="shared" si="15"/>
        <v>0</v>
      </c>
      <c r="H43" s="25">
        <f t="shared" si="15"/>
        <v>0</v>
      </c>
      <c r="I43" s="25">
        <f t="shared" si="15"/>
        <v>0</v>
      </c>
      <c r="J43" s="57">
        <f t="shared" si="15"/>
        <v>0</v>
      </c>
      <c r="K43" s="25">
        <f aca="true" t="shared" si="16" ref="K43:M45">SUM(B43+E43+H43)</f>
        <v>42471</v>
      </c>
      <c r="L43" s="25">
        <f t="shared" si="16"/>
        <v>42152</v>
      </c>
      <c r="M43" s="57">
        <f t="shared" si="16"/>
        <v>0</v>
      </c>
    </row>
    <row r="44" spans="1:13" ht="15" customHeight="1">
      <c r="A44" s="17" t="s">
        <v>25</v>
      </c>
      <c r="B44" s="16">
        <f>B45+B46</f>
        <v>40000</v>
      </c>
      <c r="C44" s="16">
        <f>C45+C46</f>
        <v>28788</v>
      </c>
      <c r="D44" s="54">
        <f>D45+D46</f>
        <v>0</v>
      </c>
      <c r="E44" s="16">
        <f>E45+E46+E49</f>
        <v>0</v>
      </c>
      <c r="F44" s="16">
        <v>0</v>
      </c>
      <c r="G44" s="54">
        <v>0</v>
      </c>
      <c r="H44" s="16">
        <f>H45+H46+H49</f>
        <v>0</v>
      </c>
      <c r="I44" s="16">
        <v>0</v>
      </c>
      <c r="J44" s="54">
        <v>0</v>
      </c>
      <c r="K44" s="16">
        <f t="shared" si="16"/>
        <v>40000</v>
      </c>
      <c r="L44" s="16">
        <f t="shared" si="16"/>
        <v>28788</v>
      </c>
      <c r="M44" s="54">
        <f t="shared" si="16"/>
        <v>0</v>
      </c>
    </row>
    <row r="45" spans="1:13" ht="15" customHeight="1">
      <c r="A45" s="17" t="s">
        <v>26</v>
      </c>
      <c r="B45" s="16">
        <v>0</v>
      </c>
      <c r="C45" s="16"/>
      <c r="D45" s="54">
        <v>0</v>
      </c>
      <c r="E45" s="16">
        <v>0</v>
      </c>
      <c r="F45" s="16">
        <v>0</v>
      </c>
      <c r="G45" s="54">
        <v>0</v>
      </c>
      <c r="H45" s="16">
        <v>0</v>
      </c>
      <c r="I45" s="16">
        <v>0</v>
      </c>
      <c r="J45" s="54">
        <v>0</v>
      </c>
      <c r="K45" s="16">
        <f t="shared" si="16"/>
        <v>0</v>
      </c>
      <c r="L45" s="16">
        <f t="shared" si="16"/>
        <v>0</v>
      </c>
      <c r="M45" s="54">
        <f t="shared" si="16"/>
        <v>0</v>
      </c>
    </row>
    <row r="46" spans="1:13" ht="15" customHeight="1">
      <c r="A46" s="17" t="s">
        <v>27</v>
      </c>
      <c r="B46" s="16">
        <v>40000</v>
      </c>
      <c r="C46" s="16">
        <v>28788</v>
      </c>
      <c r="D46" s="54">
        <v>0</v>
      </c>
      <c r="E46" s="16">
        <v>0</v>
      </c>
      <c r="F46" s="16">
        <v>0</v>
      </c>
      <c r="G46" s="54">
        <v>0</v>
      </c>
      <c r="H46" s="16">
        <v>0</v>
      </c>
      <c r="I46" s="16">
        <v>0</v>
      </c>
      <c r="J46" s="54">
        <v>0</v>
      </c>
      <c r="K46" s="16">
        <f>B46</f>
        <v>40000</v>
      </c>
      <c r="L46" s="16">
        <f>C46</f>
        <v>28788</v>
      </c>
      <c r="M46" s="54">
        <f aca="true" t="shared" si="17" ref="L46:M50">SUM(D46+G46+J46)</f>
        <v>0</v>
      </c>
    </row>
    <row r="47" spans="1:13" ht="15" customHeight="1">
      <c r="A47" s="27" t="s">
        <v>28</v>
      </c>
      <c r="B47" s="28">
        <v>20000</v>
      </c>
      <c r="C47" s="28">
        <v>20000</v>
      </c>
      <c r="D47" s="58">
        <v>0</v>
      </c>
      <c r="E47" s="28">
        <v>0</v>
      </c>
      <c r="F47" s="28">
        <v>0</v>
      </c>
      <c r="G47" s="58">
        <v>0</v>
      </c>
      <c r="H47" s="28">
        <v>0</v>
      </c>
      <c r="I47" s="28">
        <v>0</v>
      </c>
      <c r="J47" s="58">
        <v>0</v>
      </c>
      <c r="K47" s="16">
        <f aca="true" t="shared" si="18" ref="K47:L49">B47</f>
        <v>20000</v>
      </c>
      <c r="L47" s="16">
        <f t="shared" si="18"/>
        <v>20000</v>
      </c>
      <c r="M47" s="54">
        <f t="shared" si="17"/>
        <v>0</v>
      </c>
    </row>
    <row r="48" spans="1:13" ht="15" customHeight="1">
      <c r="A48" s="27" t="s">
        <v>29</v>
      </c>
      <c r="B48" s="28">
        <v>20000</v>
      </c>
      <c r="C48" s="28">
        <v>8788</v>
      </c>
      <c r="D48" s="58">
        <v>0</v>
      </c>
      <c r="E48" s="28">
        <v>0</v>
      </c>
      <c r="F48" s="28">
        <v>0</v>
      </c>
      <c r="G48" s="58">
        <v>0</v>
      </c>
      <c r="H48" s="28">
        <v>0</v>
      </c>
      <c r="I48" s="28">
        <v>0</v>
      </c>
      <c r="J48" s="58">
        <v>0</v>
      </c>
      <c r="K48" s="16">
        <f t="shared" si="18"/>
        <v>20000</v>
      </c>
      <c r="L48" s="16">
        <f t="shared" si="18"/>
        <v>8788</v>
      </c>
      <c r="M48" s="54">
        <f t="shared" si="17"/>
        <v>0</v>
      </c>
    </row>
    <row r="49" spans="1:13" ht="15" customHeight="1" thickBot="1">
      <c r="A49" s="17" t="s">
        <v>30</v>
      </c>
      <c r="B49" s="29">
        <v>2471</v>
      </c>
      <c r="C49" s="29">
        <v>13364</v>
      </c>
      <c r="D49" s="59">
        <v>0</v>
      </c>
      <c r="E49" s="29">
        <v>0</v>
      </c>
      <c r="F49" s="29">
        <v>0</v>
      </c>
      <c r="G49" s="59">
        <v>0</v>
      </c>
      <c r="H49" s="29">
        <v>0</v>
      </c>
      <c r="I49" s="49">
        <v>0</v>
      </c>
      <c r="J49" s="64">
        <v>0</v>
      </c>
      <c r="K49" s="16">
        <f t="shared" si="18"/>
        <v>2471</v>
      </c>
      <c r="L49" s="16">
        <f t="shared" si="18"/>
        <v>13364</v>
      </c>
      <c r="M49" s="64">
        <f t="shared" si="17"/>
        <v>0</v>
      </c>
    </row>
    <row r="50" spans="1:13" ht="24.75" customHeight="1" thickBot="1">
      <c r="A50" s="19" t="s">
        <v>31</v>
      </c>
      <c r="B50" s="7">
        <f aca="true" t="shared" si="19" ref="B50:J50">B30+B39+B43</f>
        <v>111463</v>
      </c>
      <c r="C50" s="7">
        <f t="shared" si="19"/>
        <v>142547</v>
      </c>
      <c r="D50" s="60">
        <f t="shared" si="19"/>
        <v>93468</v>
      </c>
      <c r="E50" s="7">
        <f t="shared" si="19"/>
        <v>22623</v>
      </c>
      <c r="F50" s="7">
        <f t="shared" si="19"/>
        <v>30541</v>
      </c>
      <c r="G50" s="60">
        <f t="shared" si="19"/>
        <v>26257</v>
      </c>
      <c r="H50" s="7">
        <f t="shared" si="19"/>
        <v>6741</v>
      </c>
      <c r="I50" s="7">
        <f t="shared" si="19"/>
        <v>8217</v>
      </c>
      <c r="J50" s="60">
        <f t="shared" si="19"/>
        <v>7433</v>
      </c>
      <c r="K50" s="23">
        <f>SUM(B50+E50+H50)</f>
        <v>140827</v>
      </c>
      <c r="L50" s="23">
        <f t="shared" si="17"/>
        <v>181305</v>
      </c>
      <c r="M50" s="75">
        <f t="shared" si="17"/>
        <v>127158</v>
      </c>
    </row>
    <row r="51" spans="1:13" s="14" customFormat="1" ht="12.75">
      <c r="A51" s="30" t="s">
        <v>32</v>
      </c>
      <c r="B51" s="31">
        <v>0</v>
      </c>
      <c r="C51" s="31"/>
      <c r="D51" s="61"/>
      <c r="E51" s="31">
        <v>0</v>
      </c>
      <c r="F51" s="31"/>
      <c r="G51" s="61"/>
      <c r="H51" s="31">
        <v>0</v>
      </c>
      <c r="I51" s="31"/>
      <c r="J51" s="61"/>
      <c r="K51" s="31">
        <f aca="true" t="shared" si="20" ref="K51:K57">SUM(B51+E51+J51)</f>
        <v>0</v>
      </c>
      <c r="L51" s="31">
        <f aca="true" t="shared" si="21" ref="L51:M57">SUM(C51+F51+K51)</f>
        <v>0</v>
      </c>
      <c r="M51" s="61">
        <f t="shared" si="21"/>
        <v>0</v>
      </c>
    </row>
    <row r="52" spans="1:13" s="14" customFormat="1" ht="12.75">
      <c r="A52" s="32" t="s">
        <v>33</v>
      </c>
      <c r="B52" s="33">
        <v>0</v>
      </c>
      <c r="C52" s="33"/>
      <c r="D52" s="65"/>
      <c r="E52" s="33">
        <v>0</v>
      </c>
      <c r="F52" s="33"/>
      <c r="G52" s="65"/>
      <c r="H52" s="33">
        <v>0</v>
      </c>
      <c r="I52" s="33"/>
      <c r="J52" s="65"/>
      <c r="K52" s="33">
        <f t="shared" si="20"/>
        <v>0</v>
      </c>
      <c r="L52" s="33">
        <f t="shared" si="21"/>
        <v>0</v>
      </c>
      <c r="M52" s="65">
        <f t="shared" si="21"/>
        <v>0</v>
      </c>
    </row>
    <row r="53" spans="1:13" ht="12.75">
      <c r="A53" s="34" t="s">
        <v>34</v>
      </c>
      <c r="B53" s="35">
        <v>0</v>
      </c>
      <c r="C53" s="35"/>
      <c r="D53" s="66"/>
      <c r="E53" s="35">
        <v>0</v>
      </c>
      <c r="F53" s="35"/>
      <c r="G53" s="66"/>
      <c r="H53" s="35">
        <v>0</v>
      </c>
      <c r="I53" s="35"/>
      <c r="J53" s="66"/>
      <c r="K53" s="35">
        <f t="shared" si="20"/>
        <v>0</v>
      </c>
      <c r="L53" s="35">
        <f t="shared" si="21"/>
        <v>0</v>
      </c>
      <c r="M53" s="66">
        <f t="shared" si="21"/>
        <v>0</v>
      </c>
    </row>
    <row r="54" spans="1:13" ht="12.75">
      <c r="A54" s="32" t="s">
        <v>35</v>
      </c>
      <c r="B54" s="36">
        <v>0</v>
      </c>
      <c r="C54" s="36"/>
      <c r="D54" s="67"/>
      <c r="E54" s="36">
        <v>0</v>
      </c>
      <c r="F54" s="36"/>
      <c r="G54" s="67"/>
      <c r="H54" s="36">
        <v>0</v>
      </c>
      <c r="I54" s="36"/>
      <c r="J54" s="67"/>
      <c r="K54" s="36">
        <f t="shared" si="20"/>
        <v>0</v>
      </c>
      <c r="L54" s="36">
        <f t="shared" si="21"/>
        <v>0</v>
      </c>
      <c r="M54" s="67">
        <f t="shared" si="21"/>
        <v>0</v>
      </c>
    </row>
    <row r="55" spans="1:13" ht="26.25" thickBot="1">
      <c r="A55" s="37" t="s">
        <v>36</v>
      </c>
      <c r="B55" s="35">
        <v>0</v>
      </c>
      <c r="C55" s="35"/>
      <c r="D55" s="66"/>
      <c r="E55" s="35">
        <v>0</v>
      </c>
      <c r="F55" s="35"/>
      <c r="G55" s="66"/>
      <c r="H55" s="35">
        <v>0</v>
      </c>
      <c r="I55" s="35"/>
      <c r="J55" s="66"/>
      <c r="K55" s="35">
        <f t="shared" si="20"/>
        <v>0</v>
      </c>
      <c r="L55" s="35">
        <f t="shared" si="21"/>
        <v>0</v>
      </c>
      <c r="M55" s="66">
        <f t="shared" si="21"/>
        <v>0</v>
      </c>
    </row>
    <row r="56" spans="1:13" ht="15" customHeight="1" thickBot="1">
      <c r="A56" s="38" t="s">
        <v>37</v>
      </c>
      <c r="B56" s="7">
        <f>B52+B54</f>
        <v>0</v>
      </c>
      <c r="C56" s="7"/>
      <c r="D56" s="60"/>
      <c r="E56" s="7">
        <f>E52+E54</f>
        <v>0</v>
      </c>
      <c r="F56" s="7"/>
      <c r="G56" s="60"/>
      <c r="H56" s="7">
        <f>H52+H54</f>
        <v>0</v>
      </c>
      <c r="I56" s="7"/>
      <c r="J56" s="60"/>
      <c r="K56" s="7">
        <f t="shared" si="20"/>
        <v>0</v>
      </c>
      <c r="L56" s="31">
        <f t="shared" si="21"/>
        <v>0</v>
      </c>
      <c r="M56" s="61">
        <f t="shared" si="21"/>
        <v>0</v>
      </c>
    </row>
    <row r="57" spans="1:13" s="71" customFormat="1" ht="15" customHeight="1" thickBot="1">
      <c r="A57" s="39" t="s">
        <v>50</v>
      </c>
      <c r="B57" s="3">
        <v>0</v>
      </c>
      <c r="C57" s="3">
        <v>0</v>
      </c>
      <c r="D57" s="74">
        <v>1037</v>
      </c>
      <c r="E57" s="3">
        <v>0</v>
      </c>
      <c r="F57" s="3">
        <v>0</v>
      </c>
      <c r="G57" s="74">
        <v>0</v>
      </c>
      <c r="H57" s="3">
        <v>0</v>
      </c>
      <c r="I57" s="3">
        <v>0</v>
      </c>
      <c r="J57" s="74">
        <v>0</v>
      </c>
      <c r="K57" s="7">
        <f t="shared" si="20"/>
        <v>0</v>
      </c>
      <c r="L57" s="31">
        <f t="shared" si="21"/>
        <v>0</v>
      </c>
      <c r="M57" s="61">
        <v>1081</v>
      </c>
    </row>
    <row r="58" spans="1:13" ht="13.5" thickBot="1">
      <c r="A58" s="39" t="s">
        <v>38</v>
      </c>
      <c r="B58" s="40">
        <f aca="true" t="shared" si="22" ref="B58:J58">B50+B56</f>
        <v>111463</v>
      </c>
      <c r="C58" s="40">
        <f t="shared" si="22"/>
        <v>142547</v>
      </c>
      <c r="D58" s="76">
        <f>D50+D56+D57</f>
        <v>94505</v>
      </c>
      <c r="E58" s="40">
        <f t="shared" si="22"/>
        <v>22623</v>
      </c>
      <c r="F58" s="40">
        <f t="shared" si="22"/>
        <v>30541</v>
      </c>
      <c r="G58" s="76">
        <f t="shared" si="22"/>
        <v>26257</v>
      </c>
      <c r="H58" s="40">
        <f t="shared" si="22"/>
        <v>6741</v>
      </c>
      <c r="I58" s="40">
        <f t="shared" si="22"/>
        <v>8217</v>
      </c>
      <c r="J58" s="76">
        <f t="shared" si="22"/>
        <v>7433</v>
      </c>
      <c r="K58" s="40">
        <f aca="true" t="shared" si="23" ref="K58:M60">SUM(B58+E58+H58)</f>
        <v>140827</v>
      </c>
      <c r="L58" s="40">
        <f t="shared" si="23"/>
        <v>181305</v>
      </c>
      <c r="M58" s="40">
        <f t="shared" si="23"/>
        <v>128195</v>
      </c>
    </row>
    <row r="59" spans="1:13" s="1" customFormat="1" ht="24.75" customHeight="1">
      <c r="A59" s="2" t="s">
        <v>4</v>
      </c>
      <c r="B59" s="41">
        <v>-12671</v>
      </c>
      <c r="C59" s="41">
        <v>-14115</v>
      </c>
      <c r="D59" s="68">
        <v>-8924</v>
      </c>
      <c r="E59" s="41">
        <v>0</v>
      </c>
      <c r="F59" s="41"/>
      <c r="G59" s="68"/>
      <c r="H59" s="41">
        <v>0</v>
      </c>
      <c r="I59" s="41"/>
      <c r="J59" s="68"/>
      <c r="K59" s="41">
        <f t="shared" si="23"/>
        <v>-12671</v>
      </c>
      <c r="L59" s="41">
        <f t="shared" si="23"/>
        <v>-14115</v>
      </c>
      <c r="M59" s="41">
        <f t="shared" si="23"/>
        <v>-8924</v>
      </c>
    </row>
    <row r="60" spans="1:13" s="1" customFormat="1" ht="24.75" customHeight="1" thickBot="1">
      <c r="A60" s="8" t="s">
        <v>5</v>
      </c>
      <c r="B60" s="42">
        <v>0</v>
      </c>
      <c r="C60" s="42">
        <v>-2716</v>
      </c>
      <c r="D60" s="69">
        <v>-7426</v>
      </c>
      <c r="E60" s="42">
        <v>0</v>
      </c>
      <c r="F60" s="42"/>
      <c r="G60" s="69"/>
      <c r="H60" s="42">
        <v>0</v>
      </c>
      <c r="I60" s="42"/>
      <c r="J60" s="69"/>
      <c r="K60" s="42"/>
      <c r="L60" s="42">
        <f t="shared" si="23"/>
        <v>-2716</v>
      </c>
      <c r="M60" s="69">
        <f t="shared" si="23"/>
        <v>-7426</v>
      </c>
    </row>
    <row r="61" spans="1:13" s="1" customFormat="1" ht="24.75" customHeight="1" thickBot="1">
      <c r="A61" s="9" t="s">
        <v>6</v>
      </c>
      <c r="B61" s="7">
        <f>B59+B60</f>
        <v>-12671</v>
      </c>
      <c r="C61" s="7">
        <f>C59+C60</f>
        <v>-16831</v>
      </c>
      <c r="D61" s="60">
        <f>D59+D60</f>
        <v>-16350</v>
      </c>
      <c r="E61" s="7">
        <f>E59+E60</f>
        <v>0</v>
      </c>
      <c r="F61" s="7"/>
      <c r="G61" s="60"/>
      <c r="H61" s="7">
        <f>H59+H60</f>
        <v>0</v>
      </c>
      <c r="I61" s="7"/>
      <c r="J61" s="60"/>
      <c r="K61" s="7">
        <f>SUM(B61+E61+H61)</f>
        <v>-12671</v>
      </c>
      <c r="L61" s="7">
        <f>SUM(C61+F61+I61)</f>
        <v>-16831</v>
      </c>
      <c r="M61" s="60">
        <f>SUM(D61+G61+J61)</f>
        <v>-16350</v>
      </c>
    </row>
    <row r="62" spans="1:13" ht="22.5" customHeight="1" thickBot="1">
      <c r="A62" s="43" t="s">
        <v>39</v>
      </c>
      <c r="B62" s="44">
        <f>B13+B26+B57+B58+B61</f>
        <v>258708</v>
      </c>
      <c r="C62" s="44">
        <f aca="true" t="shared" si="24" ref="C62:M62">C13+C26+C57+C58+C61</f>
        <v>269428</v>
      </c>
      <c r="D62" s="77">
        <f t="shared" si="24"/>
        <v>217788</v>
      </c>
      <c r="E62" s="44">
        <f t="shared" si="24"/>
        <v>22623</v>
      </c>
      <c r="F62" s="44">
        <f t="shared" si="24"/>
        <v>30541</v>
      </c>
      <c r="G62" s="77">
        <f t="shared" si="24"/>
        <v>26257</v>
      </c>
      <c r="H62" s="44">
        <f t="shared" si="24"/>
        <v>6741</v>
      </c>
      <c r="I62" s="44">
        <f t="shared" si="24"/>
        <v>8217</v>
      </c>
      <c r="J62" s="77">
        <f t="shared" si="24"/>
        <v>7433</v>
      </c>
      <c r="K62" s="44">
        <f t="shared" si="24"/>
        <v>288072</v>
      </c>
      <c r="L62" s="44">
        <f t="shared" si="24"/>
        <v>308186</v>
      </c>
      <c r="M62" s="77">
        <f t="shared" si="24"/>
        <v>251522</v>
      </c>
    </row>
    <row r="63" ht="12.75">
      <c r="M63" s="71" t="s">
        <v>48</v>
      </c>
    </row>
    <row r="66" ht="13.5" thickBot="1"/>
    <row r="67" spans="1:13" ht="13.5" thickBot="1">
      <c r="A67" s="10" t="s">
        <v>0</v>
      </c>
      <c r="B67" s="78" t="s">
        <v>40</v>
      </c>
      <c r="C67" s="79"/>
      <c r="D67" s="79"/>
      <c r="E67" s="79"/>
      <c r="F67" s="79"/>
      <c r="G67" s="79"/>
      <c r="H67" s="79"/>
      <c r="I67" s="79"/>
      <c r="J67" s="79"/>
      <c r="K67" s="80"/>
      <c r="L67" s="71"/>
      <c r="M67" s="71"/>
    </row>
    <row r="68" spans="1:13" ht="13.5" thickBot="1">
      <c r="A68" s="12" t="s">
        <v>51</v>
      </c>
      <c r="B68" s="78" t="s">
        <v>1</v>
      </c>
      <c r="C68" s="79"/>
      <c r="D68" s="80"/>
      <c r="E68" s="78" t="s">
        <v>2</v>
      </c>
      <c r="F68" s="79"/>
      <c r="G68" s="80"/>
      <c r="H68" s="78" t="s">
        <v>41</v>
      </c>
      <c r="I68" s="79"/>
      <c r="J68" s="80"/>
      <c r="K68" s="78" t="s">
        <v>3</v>
      </c>
      <c r="L68" s="79"/>
      <c r="M68" s="80"/>
    </row>
    <row r="69" spans="1:13" ht="26.25" thickBot="1">
      <c r="A69" s="50"/>
      <c r="B69" s="48" t="s">
        <v>44</v>
      </c>
      <c r="C69" s="45" t="s">
        <v>45</v>
      </c>
      <c r="D69" s="52" t="s">
        <v>46</v>
      </c>
      <c r="E69" s="45" t="s">
        <v>44</v>
      </c>
      <c r="F69" s="45" t="s">
        <v>45</v>
      </c>
      <c r="G69" s="52" t="s">
        <v>46</v>
      </c>
      <c r="H69" s="45" t="s">
        <v>44</v>
      </c>
      <c r="I69" s="45" t="s">
        <v>45</v>
      </c>
      <c r="J69" s="52" t="s">
        <v>46</v>
      </c>
      <c r="K69" s="46" t="s">
        <v>44</v>
      </c>
      <c r="L69" s="47" t="s">
        <v>45</v>
      </c>
      <c r="M69" s="52" t="s">
        <v>46</v>
      </c>
    </row>
    <row r="70" spans="1:13" ht="12.75">
      <c r="A70" s="4" t="s">
        <v>7</v>
      </c>
      <c r="B70" s="13">
        <f>B71+B72+B73+B74</f>
        <v>0</v>
      </c>
      <c r="C70" s="13">
        <f>C71+C72+C73+C74</f>
        <v>14326</v>
      </c>
      <c r="D70" s="53">
        <f>D71+D72+D73+D74</f>
        <v>11716</v>
      </c>
      <c r="E70" s="13">
        <f>E71+E72+E73</f>
        <v>0</v>
      </c>
      <c r="F70" s="13">
        <f>G70+F72+F73</f>
        <v>0</v>
      </c>
      <c r="G70" s="53">
        <f>H70+G72+G73</f>
        <v>0</v>
      </c>
      <c r="H70" s="13">
        <f>I70+H72+H73</f>
        <v>0</v>
      </c>
      <c r="I70" s="13">
        <f>J70+I72+I73</f>
        <v>0</v>
      </c>
      <c r="J70" s="53">
        <v>0</v>
      </c>
      <c r="K70" s="13">
        <f aca="true" t="shared" si="25" ref="K70:M73">SUM(B70+E70+H70)</f>
        <v>0</v>
      </c>
      <c r="L70" s="13">
        <f t="shared" si="25"/>
        <v>14326</v>
      </c>
      <c r="M70" s="53">
        <f t="shared" si="25"/>
        <v>11716</v>
      </c>
    </row>
    <row r="71" spans="1:13" ht="12.75">
      <c r="A71" s="72" t="s">
        <v>8</v>
      </c>
      <c r="B71" s="13"/>
      <c r="C71" s="13">
        <v>7564</v>
      </c>
      <c r="D71" s="54">
        <v>6778</v>
      </c>
      <c r="E71" s="16">
        <v>0</v>
      </c>
      <c r="F71" s="14">
        <v>0</v>
      </c>
      <c r="G71" s="54">
        <v>0</v>
      </c>
      <c r="H71" s="16">
        <v>0</v>
      </c>
      <c r="I71" s="16">
        <v>0</v>
      </c>
      <c r="J71" s="54">
        <v>0</v>
      </c>
      <c r="K71" s="16">
        <f t="shared" si="25"/>
        <v>0</v>
      </c>
      <c r="L71" s="16">
        <f t="shared" si="25"/>
        <v>7564</v>
      </c>
      <c r="M71" s="54">
        <f t="shared" si="25"/>
        <v>6778</v>
      </c>
    </row>
    <row r="72" spans="1:13" ht="25.5">
      <c r="A72" s="17" t="s">
        <v>9</v>
      </c>
      <c r="B72" s="16"/>
      <c r="C72" s="16">
        <v>2259</v>
      </c>
      <c r="D72" s="54">
        <v>1775</v>
      </c>
      <c r="E72" s="16">
        <v>0</v>
      </c>
      <c r="F72" s="16">
        <v>0</v>
      </c>
      <c r="G72" s="54">
        <v>0</v>
      </c>
      <c r="H72" s="16">
        <v>0</v>
      </c>
      <c r="I72" s="16">
        <v>0</v>
      </c>
      <c r="J72" s="54">
        <v>0</v>
      </c>
      <c r="K72" s="16">
        <f t="shared" si="25"/>
        <v>0</v>
      </c>
      <c r="L72" s="16">
        <f t="shared" si="25"/>
        <v>2259</v>
      </c>
      <c r="M72" s="54">
        <f t="shared" si="25"/>
        <v>1775</v>
      </c>
    </row>
    <row r="73" spans="1:13" ht="12.75">
      <c r="A73" s="72" t="s">
        <v>10</v>
      </c>
      <c r="B73" s="16"/>
      <c r="C73" s="16">
        <v>4503</v>
      </c>
      <c r="D73" s="54">
        <v>3163</v>
      </c>
      <c r="E73" s="16">
        <v>0</v>
      </c>
      <c r="F73" s="16">
        <v>0</v>
      </c>
      <c r="G73" s="54">
        <v>0</v>
      </c>
      <c r="H73" s="16">
        <v>0</v>
      </c>
      <c r="I73" s="16">
        <v>0</v>
      </c>
      <c r="J73" s="54">
        <v>0</v>
      </c>
      <c r="K73" s="16">
        <f t="shared" si="25"/>
        <v>0</v>
      </c>
      <c r="L73" s="16">
        <f t="shared" si="25"/>
        <v>4503</v>
      </c>
      <c r="M73" s="54">
        <f t="shared" si="25"/>
        <v>3163</v>
      </c>
    </row>
    <row r="74" spans="1:13" ht="12.75">
      <c r="A74" s="70" t="s">
        <v>47</v>
      </c>
      <c r="B74" s="16">
        <v>0</v>
      </c>
      <c r="C74" s="16"/>
      <c r="D74" s="54">
        <v>0</v>
      </c>
      <c r="E74" s="16"/>
      <c r="F74" s="16">
        <v>0</v>
      </c>
      <c r="G74" s="54">
        <v>0</v>
      </c>
      <c r="H74" s="16"/>
      <c r="I74" s="16">
        <v>0</v>
      </c>
      <c r="J74" s="54">
        <v>0</v>
      </c>
      <c r="K74" s="16">
        <v>0</v>
      </c>
      <c r="L74" s="16">
        <f>SUM(C74+F74+I74)</f>
        <v>0</v>
      </c>
      <c r="M74" s="54">
        <f>SUM(D74+G74+J74)</f>
        <v>0</v>
      </c>
    </row>
    <row r="75" spans="1:13" ht="12.75">
      <c r="A75" s="4" t="s">
        <v>11</v>
      </c>
      <c r="B75" s="18">
        <f aca="true" t="shared" si="26" ref="B75:I75">B76+B77</f>
        <v>0</v>
      </c>
      <c r="C75" s="18">
        <f t="shared" si="26"/>
        <v>0</v>
      </c>
      <c r="D75" s="55">
        <f t="shared" si="26"/>
        <v>0</v>
      </c>
      <c r="E75" s="18">
        <f t="shared" si="26"/>
        <v>0</v>
      </c>
      <c r="F75" s="18">
        <f t="shared" si="26"/>
        <v>0</v>
      </c>
      <c r="G75" s="55">
        <f t="shared" si="26"/>
        <v>0</v>
      </c>
      <c r="H75" s="18">
        <f t="shared" si="26"/>
        <v>0</v>
      </c>
      <c r="I75" s="18">
        <f t="shared" si="26"/>
        <v>0</v>
      </c>
      <c r="J75" s="55">
        <v>0</v>
      </c>
      <c r="K75" s="18">
        <f>SUM(B75:E75)</f>
        <v>0</v>
      </c>
      <c r="L75" s="18">
        <f>SUM(C75:F75)</f>
        <v>0</v>
      </c>
      <c r="M75" s="55">
        <f>SUM(D75:G75)</f>
        <v>0</v>
      </c>
    </row>
    <row r="76" spans="1:13" ht="12.75">
      <c r="A76" s="72" t="s">
        <v>12</v>
      </c>
      <c r="B76" s="16">
        <v>0</v>
      </c>
      <c r="C76" s="16">
        <v>0</v>
      </c>
      <c r="D76" s="54">
        <v>0</v>
      </c>
      <c r="E76" s="16">
        <v>0</v>
      </c>
      <c r="F76" s="16">
        <v>0</v>
      </c>
      <c r="G76" s="54">
        <v>0</v>
      </c>
      <c r="H76" s="16">
        <v>0</v>
      </c>
      <c r="I76" s="16">
        <v>0</v>
      </c>
      <c r="J76" s="54">
        <v>0</v>
      </c>
      <c r="K76" s="16">
        <f>SUM(B76:E76)</f>
        <v>0</v>
      </c>
      <c r="L76" s="16">
        <v>0</v>
      </c>
      <c r="M76" s="54">
        <v>0</v>
      </c>
    </row>
    <row r="77" spans="1:13" ht="12.75">
      <c r="A77" s="72" t="s">
        <v>13</v>
      </c>
      <c r="B77" s="16">
        <v>0</v>
      </c>
      <c r="C77" s="16">
        <v>0</v>
      </c>
      <c r="D77" s="54">
        <v>0</v>
      </c>
      <c r="E77" s="16">
        <v>0</v>
      </c>
      <c r="F77" s="16">
        <v>0</v>
      </c>
      <c r="G77" s="54">
        <v>0</v>
      </c>
      <c r="H77" s="16">
        <v>0</v>
      </c>
      <c r="I77" s="16">
        <v>0</v>
      </c>
      <c r="J77" s="54">
        <v>0</v>
      </c>
      <c r="K77" s="16">
        <f aca="true" t="shared" si="27" ref="K77:M78">SUM(B77+E77+H77)</f>
        <v>0</v>
      </c>
      <c r="L77" s="16">
        <f t="shared" si="27"/>
        <v>0</v>
      </c>
      <c r="M77" s="54">
        <f t="shared" si="27"/>
        <v>0</v>
      </c>
    </row>
    <row r="78" spans="1:13" ht="13.5" thickBot="1">
      <c r="A78" s="73" t="s">
        <v>49</v>
      </c>
      <c r="B78" s="49">
        <v>0</v>
      </c>
      <c r="C78" s="49">
        <v>0</v>
      </c>
      <c r="D78" s="64">
        <v>1311</v>
      </c>
      <c r="E78" s="49">
        <v>0</v>
      </c>
      <c r="F78" s="49">
        <v>0</v>
      </c>
      <c r="G78" s="64">
        <v>0</v>
      </c>
      <c r="H78" s="49">
        <v>0</v>
      </c>
      <c r="I78" s="49">
        <v>0</v>
      </c>
      <c r="J78" s="64">
        <v>0</v>
      </c>
      <c r="K78" s="16">
        <f t="shared" si="27"/>
        <v>0</v>
      </c>
      <c r="L78" s="16">
        <f t="shared" si="27"/>
        <v>0</v>
      </c>
      <c r="M78" s="54">
        <f t="shared" si="27"/>
        <v>1311</v>
      </c>
    </row>
    <row r="79" spans="1:13" ht="13.5" thickBot="1">
      <c r="A79" s="19" t="s">
        <v>14</v>
      </c>
      <c r="B79" s="20">
        <f aca="true" t="shared" si="28" ref="B79:M79">B70+B75+B78</f>
        <v>0</v>
      </c>
      <c r="C79" s="20">
        <f t="shared" si="28"/>
        <v>14326</v>
      </c>
      <c r="D79" s="56">
        <f t="shared" si="28"/>
        <v>13027</v>
      </c>
      <c r="E79" s="20">
        <f t="shared" si="28"/>
        <v>0</v>
      </c>
      <c r="F79" s="20">
        <f t="shared" si="28"/>
        <v>0</v>
      </c>
      <c r="G79" s="56">
        <f t="shared" si="28"/>
        <v>0</v>
      </c>
      <c r="H79" s="20">
        <f t="shared" si="28"/>
        <v>0</v>
      </c>
      <c r="I79" s="20">
        <f t="shared" si="28"/>
        <v>0</v>
      </c>
      <c r="J79" s="56">
        <f t="shared" si="28"/>
        <v>0</v>
      </c>
      <c r="K79" s="20">
        <f t="shared" si="28"/>
        <v>0</v>
      </c>
      <c r="L79" s="20">
        <f t="shared" si="28"/>
        <v>14326</v>
      </c>
      <c r="M79" s="56">
        <f t="shared" si="28"/>
        <v>13027</v>
      </c>
    </row>
    <row r="82" ht="13.5" thickBot="1"/>
    <row r="83" spans="1:13" ht="13.5" thickBot="1">
      <c r="A83" s="10" t="s">
        <v>0</v>
      </c>
      <c r="B83" s="78" t="s">
        <v>40</v>
      </c>
      <c r="C83" s="79"/>
      <c r="D83" s="79"/>
      <c r="E83" s="79"/>
      <c r="F83" s="79"/>
      <c r="G83" s="79"/>
      <c r="H83" s="79"/>
      <c r="I83" s="79"/>
      <c r="J83" s="79"/>
      <c r="K83" s="80"/>
      <c r="L83" s="71"/>
      <c r="M83" s="71"/>
    </row>
    <row r="84" spans="1:13" ht="13.5" thickBot="1">
      <c r="A84" s="12" t="s">
        <v>52</v>
      </c>
      <c r="B84" s="78" t="s">
        <v>1</v>
      </c>
      <c r="C84" s="79"/>
      <c r="D84" s="80"/>
      <c r="E84" s="78" t="s">
        <v>2</v>
      </c>
      <c r="F84" s="79"/>
      <c r="G84" s="80"/>
      <c r="H84" s="78" t="s">
        <v>41</v>
      </c>
      <c r="I84" s="79"/>
      <c r="J84" s="80"/>
      <c r="K84" s="78" t="s">
        <v>3</v>
      </c>
      <c r="L84" s="79"/>
      <c r="M84" s="80"/>
    </row>
    <row r="85" spans="1:13" ht="26.25" thickBot="1">
      <c r="A85" s="50"/>
      <c r="B85" s="48" t="s">
        <v>44</v>
      </c>
      <c r="C85" s="45" t="s">
        <v>45</v>
      </c>
      <c r="D85" s="52" t="s">
        <v>46</v>
      </c>
      <c r="E85" s="45" t="s">
        <v>44</v>
      </c>
      <c r="F85" s="45" t="s">
        <v>45</v>
      </c>
      <c r="G85" s="52" t="s">
        <v>46</v>
      </c>
      <c r="H85" s="45" t="s">
        <v>44</v>
      </c>
      <c r="I85" s="45" t="s">
        <v>45</v>
      </c>
      <c r="J85" s="52" t="s">
        <v>46</v>
      </c>
      <c r="K85" s="46" t="s">
        <v>44</v>
      </c>
      <c r="L85" s="47" t="s">
        <v>45</v>
      </c>
      <c r="M85" s="52" t="s">
        <v>46</v>
      </c>
    </row>
    <row r="86" spans="1:13" ht="12.75">
      <c r="A86" s="4" t="s">
        <v>7</v>
      </c>
      <c r="B86" s="13">
        <f>B87+B88+B89+B90</f>
        <v>0</v>
      </c>
      <c r="C86" s="13">
        <f>C87+C88+C89+C90</f>
        <v>2695</v>
      </c>
      <c r="D86" s="53">
        <f>D87+D88+D89+D90</f>
        <v>2262</v>
      </c>
      <c r="E86" s="13">
        <f>E87+E88+E89</f>
        <v>0</v>
      </c>
      <c r="F86" s="13">
        <f>G86+F88+F89</f>
        <v>0</v>
      </c>
      <c r="G86" s="53">
        <f>H86+G88+G89</f>
        <v>0</v>
      </c>
      <c r="H86" s="13">
        <f>I86+H88+H89</f>
        <v>0</v>
      </c>
      <c r="I86" s="13">
        <f>J86+I88+I89</f>
        <v>0</v>
      </c>
      <c r="J86" s="53">
        <v>0</v>
      </c>
      <c r="K86" s="13">
        <f aca="true" t="shared" si="29" ref="K86:M89">SUM(B86+E86+H86)</f>
        <v>0</v>
      </c>
      <c r="L86" s="13">
        <f t="shared" si="29"/>
        <v>2695</v>
      </c>
      <c r="M86" s="53">
        <f t="shared" si="29"/>
        <v>2262</v>
      </c>
    </row>
    <row r="87" spans="1:13" ht="12.75">
      <c r="A87" s="72" t="s">
        <v>8</v>
      </c>
      <c r="B87" s="13"/>
      <c r="C87" s="13">
        <v>1250</v>
      </c>
      <c r="D87" s="54">
        <v>1162</v>
      </c>
      <c r="E87" s="16">
        <v>0</v>
      </c>
      <c r="F87" s="14">
        <v>0</v>
      </c>
      <c r="G87" s="54">
        <v>0</v>
      </c>
      <c r="H87" s="16">
        <v>0</v>
      </c>
      <c r="I87" s="16">
        <v>0</v>
      </c>
      <c r="J87" s="54">
        <v>0</v>
      </c>
      <c r="K87" s="16">
        <f t="shared" si="29"/>
        <v>0</v>
      </c>
      <c r="L87" s="16">
        <f t="shared" si="29"/>
        <v>1250</v>
      </c>
      <c r="M87" s="54">
        <f t="shared" si="29"/>
        <v>1162</v>
      </c>
    </row>
    <row r="88" spans="1:13" ht="25.5">
      <c r="A88" s="17" t="s">
        <v>9</v>
      </c>
      <c r="B88" s="16"/>
      <c r="C88" s="16">
        <v>419</v>
      </c>
      <c r="D88" s="54">
        <v>270</v>
      </c>
      <c r="E88" s="16">
        <v>0</v>
      </c>
      <c r="F88" s="16">
        <v>0</v>
      </c>
      <c r="G88" s="54">
        <v>0</v>
      </c>
      <c r="H88" s="16">
        <v>0</v>
      </c>
      <c r="I88" s="16">
        <v>0</v>
      </c>
      <c r="J88" s="54">
        <v>0</v>
      </c>
      <c r="K88" s="16">
        <f t="shared" si="29"/>
        <v>0</v>
      </c>
      <c r="L88" s="16">
        <f t="shared" si="29"/>
        <v>419</v>
      </c>
      <c r="M88" s="54">
        <f t="shared" si="29"/>
        <v>270</v>
      </c>
    </row>
    <row r="89" spans="1:13" ht="12.75">
      <c r="A89" s="72" t="s">
        <v>10</v>
      </c>
      <c r="B89" s="16"/>
      <c r="C89" s="16">
        <v>1026</v>
      </c>
      <c r="D89" s="54">
        <v>830</v>
      </c>
      <c r="E89" s="16">
        <v>0</v>
      </c>
      <c r="F89" s="16">
        <v>0</v>
      </c>
      <c r="G89" s="54">
        <v>0</v>
      </c>
      <c r="H89" s="16">
        <v>0</v>
      </c>
      <c r="I89" s="16">
        <v>0</v>
      </c>
      <c r="J89" s="54">
        <v>0</v>
      </c>
      <c r="K89" s="16">
        <f t="shared" si="29"/>
        <v>0</v>
      </c>
      <c r="L89" s="16">
        <f t="shared" si="29"/>
        <v>1026</v>
      </c>
      <c r="M89" s="54">
        <f t="shared" si="29"/>
        <v>830</v>
      </c>
    </row>
    <row r="90" spans="1:13" ht="12.75">
      <c r="A90" s="70" t="s">
        <v>47</v>
      </c>
      <c r="B90" s="16">
        <v>0</v>
      </c>
      <c r="C90" s="16"/>
      <c r="D90" s="54">
        <v>0</v>
      </c>
      <c r="E90" s="16"/>
      <c r="F90" s="16">
        <v>0</v>
      </c>
      <c r="G90" s="54">
        <v>0</v>
      </c>
      <c r="H90" s="16"/>
      <c r="I90" s="16">
        <v>0</v>
      </c>
      <c r="J90" s="54">
        <v>0</v>
      </c>
      <c r="K90" s="16">
        <v>0</v>
      </c>
      <c r="L90" s="16">
        <f>SUM(C90+F90+I90)</f>
        <v>0</v>
      </c>
      <c r="M90" s="54">
        <f>SUM(D90+G90+J90)</f>
        <v>0</v>
      </c>
    </row>
    <row r="91" spans="1:13" ht="12.75">
      <c r="A91" s="4" t="s">
        <v>11</v>
      </c>
      <c r="B91" s="18">
        <f aca="true" t="shared" si="30" ref="B91:I91">B92+B93</f>
        <v>0</v>
      </c>
      <c r="C91" s="18">
        <f t="shared" si="30"/>
        <v>0</v>
      </c>
      <c r="D91" s="55">
        <f t="shared" si="30"/>
        <v>0</v>
      </c>
      <c r="E91" s="18">
        <f t="shared" si="30"/>
        <v>0</v>
      </c>
      <c r="F91" s="18">
        <f t="shared" si="30"/>
        <v>0</v>
      </c>
      <c r="G91" s="55">
        <f t="shared" si="30"/>
        <v>0</v>
      </c>
      <c r="H91" s="18">
        <f t="shared" si="30"/>
        <v>0</v>
      </c>
      <c r="I91" s="18">
        <f t="shared" si="30"/>
        <v>0</v>
      </c>
      <c r="J91" s="55">
        <v>0</v>
      </c>
      <c r="K91" s="18">
        <f>SUM(B91:E91)</f>
        <v>0</v>
      </c>
      <c r="L91" s="18">
        <f>SUM(C91:F91)</f>
        <v>0</v>
      </c>
      <c r="M91" s="55">
        <f>SUM(D91:G91)</f>
        <v>0</v>
      </c>
    </row>
    <row r="92" spans="1:13" ht="12.75">
      <c r="A92" s="72" t="s">
        <v>12</v>
      </c>
      <c r="B92" s="16">
        <v>0</v>
      </c>
      <c r="C92" s="16">
        <v>0</v>
      </c>
      <c r="D92" s="54">
        <v>0</v>
      </c>
      <c r="E92" s="16">
        <v>0</v>
      </c>
      <c r="F92" s="16">
        <v>0</v>
      </c>
      <c r="G92" s="54">
        <v>0</v>
      </c>
      <c r="H92" s="16">
        <v>0</v>
      </c>
      <c r="I92" s="16">
        <v>0</v>
      </c>
      <c r="J92" s="54">
        <v>0</v>
      </c>
      <c r="K92" s="16">
        <f>SUM(B92:E92)</f>
        <v>0</v>
      </c>
      <c r="L92" s="16">
        <v>0</v>
      </c>
      <c r="M92" s="54">
        <v>0</v>
      </c>
    </row>
    <row r="93" spans="1:13" ht="12.75">
      <c r="A93" s="72" t="s">
        <v>13</v>
      </c>
      <c r="B93" s="16">
        <v>0</v>
      </c>
      <c r="C93" s="16">
        <v>0</v>
      </c>
      <c r="D93" s="54">
        <v>0</v>
      </c>
      <c r="E93" s="16">
        <v>0</v>
      </c>
      <c r="F93" s="16">
        <v>0</v>
      </c>
      <c r="G93" s="54">
        <v>0</v>
      </c>
      <c r="H93" s="16">
        <v>0</v>
      </c>
      <c r="I93" s="16">
        <v>0</v>
      </c>
      <c r="J93" s="54">
        <v>0</v>
      </c>
      <c r="K93" s="16">
        <f aca="true" t="shared" si="31" ref="K93:M94">SUM(B93+E93+H93)</f>
        <v>0</v>
      </c>
      <c r="L93" s="16">
        <f t="shared" si="31"/>
        <v>0</v>
      </c>
      <c r="M93" s="54">
        <f t="shared" si="31"/>
        <v>0</v>
      </c>
    </row>
    <row r="94" spans="1:13" ht="13.5" thickBot="1">
      <c r="A94" s="73" t="s">
        <v>49</v>
      </c>
      <c r="B94" s="49">
        <v>0</v>
      </c>
      <c r="C94" s="49">
        <v>0</v>
      </c>
      <c r="D94" s="64">
        <v>228</v>
      </c>
      <c r="E94" s="49">
        <v>0</v>
      </c>
      <c r="F94" s="49">
        <v>0</v>
      </c>
      <c r="G94" s="64">
        <v>0</v>
      </c>
      <c r="H94" s="49">
        <v>0</v>
      </c>
      <c r="I94" s="49">
        <v>0</v>
      </c>
      <c r="J94" s="64">
        <v>0</v>
      </c>
      <c r="K94" s="16">
        <f t="shared" si="31"/>
        <v>0</v>
      </c>
      <c r="L94" s="16">
        <f t="shared" si="31"/>
        <v>0</v>
      </c>
      <c r="M94" s="54">
        <f t="shared" si="31"/>
        <v>228</v>
      </c>
    </row>
    <row r="95" spans="1:13" ht="13.5" thickBot="1">
      <c r="A95" s="19" t="s">
        <v>14</v>
      </c>
      <c r="B95" s="20">
        <f aca="true" t="shared" si="32" ref="B95:M95">B86+B91+B94</f>
        <v>0</v>
      </c>
      <c r="C95" s="20">
        <f t="shared" si="32"/>
        <v>2695</v>
      </c>
      <c r="D95" s="20">
        <f t="shared" si="32"/>
        <v>2490</v>
      </c>
      <c r="E95" s="20">
        <f t="shared" si="32"/>
        <v>0</v>
      </c>
      <c r="F95" s="20">
        <f t="shared" si="32"/>
        <v>0</v>
      </c>
      <c r="G95" s="56">
        <f t="shared" si="32"/>
        <v>0</v>
      </c>
      <c r="H95" s="20">
        <f t="shared" si="32"/>
        <v>0</v>
      </c>
      <c r="I95" s="20">
        <f t="shared" si="32"/>
        <v>0</v>
      </c>
      <c r="J95" s="56">
        <f t="shared" si="32"/>
        <v>0</v>
      </c>
      <c r="K95" s="20">
        <f t="shared" si="32"/>
        <v>0</v>
      </c>
      <c r="L95" s="20">
        <f t="shared" si="32"/>
        <v>2695</v>
      </c>
      <c r="M95" s="56">
        <f t="shared" si="32"/>
        <v>2490</v>
      </c>
    </row>
  </sheetData>
  <sheetProtection selectLockedCells="1" selectUnlockedCells="1"/>
  <mergeCells count="25">
    <mergeCell ref="B1:K1"/>
    <mergeCell ref="B14:K14"/>
    <mergeCell ref="B27:K27"/>
    <mergeCell ref="B2:D2"/>
    <mergeCell ref="E2:G2"/>
    <mergeCell ref="H2:J2"/>
    <mergeCell ref="K2:M2"/>
    <mergeCell ref="B15:D15"/>
    <mergeCell ref="E15:G15"/>
    <mergeCell ref="H15:J15"/>
    <mergeCell ref="B67:K67"/>
    <mergeCell ref="K15:M15"/>
    <mergeCell ref="B28:D28"/>
    <mergeCell ref="E28:G28"/>
    <mergeCell ref="H28:J28"/>
    <mergeCell ref="K28:M28"/>
    <mergeCell ref="B68:D68"/>
    <mergeCell ref="E68:G68"/>
    <mergeCell ref="H68:J68"/>
    <mergeCell ref="K68:M68"/>
    <mergeCell ref="B83:K83"/>
    <mergeCell ref="B84:D84"/>
    <mergeCell ref="E84:G84"/>
    <mergeCell ref="H84:J84"/>
    <mergeCell ref="K84:M84"/>
  </mergeCells>
  <printOptions/>
  <pageMargins left="0.7875" right="0" top="0.5902777777777778" bottom="0.5902777777777778" header="0" footer="0.5118055555555555"/>
  <pageSetup fitToHeight="2" fitToWidth="1" horizontalDpi="300" verticalDpi="300" orientation="portrait" paperSize="9" scale="47" r:id="rId1"/>
  <headerFooter alignWithMargins="0">
    <oddHeader xml:space="preserve">&amp;C&amp;"Times New Roman,Félkövér"Bokod Község Önkormányzatának 2013. évi kiadásai (e Ft)&amp;R&amp;"Times New Roman,Félkövér"3. melléklet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Gazd</dc:creator>
  <cp:keywords/>
  <dc:description/>
  <cp:lastModifiedBy>Jegyzo</cp:lastModifiedBy>
  <cp:lastPrinted>2014-04-18T07:08:09Z</cp:lastPrinted>
  <dcterms:created xsi:type="dcterms:W3CDTF">2013-05-17T05:55:58Z</dcterms:created>
  <dcterms:modified xsi:type="dcterms:W3CDTF">2014-05-05T09:48:54Z</dcterms:modified>
  <cp:category/>
  <cp:version/>
  <cp:contentType/>
  <cp:contentStatus/>
</cp:coreProperties>
</file>