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 firstSheet="8" activeTab="16"/>
  </bookViews>
  <sheets>
    <sheet name="1.mell." sheetId="1" r:id="rId1"/>
    <sheet name="2.mell" sheetId="2" r:id="rId2"/>
    <sheet name="3.mell" sheetId="3" r:id="rId3"/>
    <sheet name="4.mell" sheetId="4" r:id="rId4"/>
    <sheet name="5.mell" sheetId="5" r:id="rId5"/>
    <sheet name="6.mell" sheetId="6" r:id="rId6"/>
    <sheet name="7.mell" sheetId="7" r:id="rId7"/>
    <sheet name="8.mell" sheetId="8" r:id="rId8"/>
    <sheet name="9.mell" sheetId="9" r:id="rId9"/>
    <sheet name="10.mell" sheetId="10" r:id="rId10"/>
    <sheet name="11.mell" sheetId="11" r:id="rId11"/>
    <sheet name="12.mell" sheetId="12" r:id="rId12"/>
    <sheet name="13.A mell" sheetId="13" r:id="rId13"/>
    <sheet name="13.B mell" sheetId="17" r:id="rId14"/>
    <sheet name="14.mell" sheetId="14" r:id="rId15"/>
    <sheet name="15. mell" sheetId="15" r:id="rId16"/>
    <sheet name="16. mell" sheetId="18" r:id="rId17"/>
  </sheets>
  <calcPr calcId="145621"/>
</workbook>
</file>

<file path=xl/calcChain.xml><?xml version="1.0" encoding="utf-8"?>
<calcChain xmlns="http://schemas.openxmlformats.org/spreadsheetml/2006/main">
  <c r="D20" i="7" l="1"/>
  <c r="D16" i="7"/>
  <c r="D7" i="7"/>
  <c r="M81" i="10"/>
  <c r="E81" i="10" s="1"/>
  <c r="E73" i="10"/>
  <c r="E69" i="10"/>
  <c r="E68" i="10"/>
  <c r="E61" i="10"/>
  <c r="E57" i="10"/>
  <c r="Y32" i="10"/>
  <c r="Q32" i="10"/>
  <c r="M32" i="10"/>
  <c r="I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2" i="10" s="1"/>
  <c r="D11" i="15"/>
  <c r="C11" i="15"/>
  <c r="A66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C76" i="5"/>
  <c r="C68" i="5"/>
  <c r="B68" i="5"/>
  <c r="C66" i="5"/>
  <c r="B66" i="5"/>
  <c r="B55" i="5"/>
  <c r="B32" i="5"/>
  <c r="B29" i="5" s="1"/>
  <c r="C17" i="5"/>
  <c r="B17" i="5"/>
  <c r="C11" i="5"/>
  <c r="B11" i="5"/>
  <c r="C7" i="5"/>
  <c r="C26" i="5" s="1"/>
  <c r="B7" i="5"/>
  <c r="B26" i="5" s="1"/>
  <c r="D84" i="4"/>
  <c r="C84" i="4"/>
  <c r="D80" i="4"/>
  <c r="C80" i="4"/>
  <c r="B80" i="4"/>
  <c r="B73" i="4"/>
  <c r="B68" i="4" s="1"/>
  <c r="B84" i="4" s="1"/>
  <c r="B63" i="4"/>
  <c r="D62" i="4"/>
  <c r="C62" i="4"/>
  <c r="B62" i="4"/>
  <c r="B57" i="4"/>
  <c r="B46" i="4"/>
  <c r="D42" i="4"/>
  <c r="C42" i="4"/>
  <c r="B42" i="4"/>
  <c r="D33" i="4"/>
  <c r="D32" i="4" s="1"/>
  <c r="D67" i="4" s="1"/>
  <c r="C33" i="4"/>
  <c r="B33" i="4"/>
  <c r="B32" i="4" s="1"/>
  <c r="C32" i="4"/>
  <c r="C27" i="4"/>
  <c r="C9" i="4" s="1"/>
  <c r="C67" i="4" s="1"/>
  <c r="B27" i="4"/>
  <c r="B13" i="4"/>
  <c r="B11" i="4" s="1"/>
  <c r="B10" i="4" s="1"/>
  <c r="B9" i="4" s="1"/>
  <c r="B8" i="4" s="1"/>
  <c r="C37" i="2"/>
  <c r="C25" i="2"/>
  <c r="C15" i="2"/>
  <c r="C5" i="2"/>
  <c r="D32" i="7" l="1"/>
  <c r="B67" i="4"/>
  <c r="B85" i="4"/>
  <c r="C18" i="3"/>
</calcChain>
</file>

<file path=xl/sharedStrings.xml><?xml version="1.0" encoding="utf-8"?>
<sst xmlns="http://schemas.openxmlformats.org/spreadsheetml/2006/main" count="1070" uniqueCount="680">
  <si>
    <t>1. melléklet 2/2016. (III.11.) Önkormányzati rendelethez</t>
  </si>
  <si>
    <t>Böhönye Község Önkormányzata Képviselő-testületének</t>
  </si>
  <si>
    <t>az önkormányzat 2016. évi költségvetéséről</t>
  </si>
  <si>
    <t>Az önkormányzat Címrendje</t>
  </si>
  <si>
    <t>1. Böhönye Község Önkormányzata</t>
  </si>
  <si>
    <t>2. Az Önkormányzat költségvetési szerve</t>
  </si>
  <si>
    <t>Böhönyei Közös Önkormányzati Hivatal</t>
  </si>
  <si>
    <t>3. Nem költségvetési szervi formában működő egységek</t>
  </si>
  <si>
    <t>Község Város gazdálkodás ( Kommunális csoport)</t>
  </si>
  <si>
    <t>Könyvtár Művelődési ház</t>
  </si>
  <si>
    <t>e Ft-ban</t>
  </si>
  <si>
    <t>A;</t>
  </si>
  <si>
    <t>Ssz.</t>
  </si>
  <si>
    <t>B;</t>
  </si>
  <si>
    <t>Megnevezés</t>
  </si>
  <si>
    <t>C;</t>
  </si>
  <si>
    <t xml:space="preserve">2016. évi </t>
  </si>
  <si>
    <t>eredeti előirányzat</t>
  </si>
  <si>
    <t>1.</t>
  </si>
  <si>
    <t>Működési bevételek</t>
  </si>
  <si>
    <t>71.957</t>
  </si>
  <si>
    <t>2.</t>
  </si>
  <si>
    <t>Ezen belül:- intézményi működési bevétel</t>
  </si>
  <si>
    <t>13.607</t>
  </si>
  <si>
    <t>3.</t>
  </si>
  <si>
    <t xml:space="preserve">  - sajátos működési bevétel</t>
  </si>
  <si>
    <t>58.350</t>
  </si>
  <si>
    <t>4.</t>
  </si>
  <si>
    <t>Támogatások</t>
  </si>
  <si>
    <t>226.189</t>
  </si>
  <si>
    <t>5.</t>
  </si>
  <si>
    <t>Támogatásértékű működési bevételek</t>
  </si>
  <si>
    <t>63.819</t>
  </si>
  <si>
    <t>6.</t>
  </si>
  <si>
    <t>Támogatásértékű felhalmozási bevételek</t>
  </si>
  <si>
    <t>2.070</t>
  </si>
  <si>
    <t>7.</t>
  </si>
  <si>
    <t>Felhalmozás és tőke jell.bev.</t>
  </si>
  <si>
    <t>15.578</t>
  </si>
  <si>
    <t>8.</t>
  </si>
  <si>
    <t>Előző évek maradványa</t>
  </si>
  <si>
    <t>112.364</t>
  </si>
  <si>
    <t>9.</t>
  </si>
  <si>
    <t>Tám. kölcsönök visszatérülése</t>
  </si>
  <si>
    <t>10.</t>
  </si>
  <si>
    <t>Hitel ( működési célú )</t>
  </si>
  <si>
    <t>11.</t>
  </si>
  <si>
    <t>Bevételek összesen:</t>
  </si>
  <si>
    <t>492.227</t>
  </si>
  <si>
    <t>12.</t>
  </si>
  <si>
    <t>Személyi jellegű kiadások</t>
  </si>
  <si>
    <t>73.655</t>
  </si>
  <si>
    <t>13.</t>
  </si>
  <si>
    <t>Munkaadókat terhelő járulékok</t>
  </si>
  <si>
    <t>12.353</t>
  </si>
  <si>
    <t>14.</t>
  </si>
  <si>
    <t>Dologi kiadás</t>
  </si>
  <si>
    <t>64.499</t>
  </si>
  <si>
    <t>15.</t>
  </si>
  <si>
    <t>Ellátottak pénzbeli juttatásai</t>
  </si>
  <si>
    <t>28.376</t>
  </si>
  <si>
    <t>16.</t>
  </si>
  <si>
    <t>Egyéb működési c.tám.</t>
  </si>
  <si>
    <t>160.877</t>
  </si>
  <si>
    <t>17.</t>
  </si>
  <si>
    <t>Elvonások, visszafizetések</t>
  </si>
  <si>
    <t>4.451</t>
  </si>
  <si>
    <t>18.</t>
  </si>
  <si>
    <t>Speciális célú támogatások</t>
  </si>
  <si>
    <t>19.</t>
  </si>
  <si>
    <t>Általános tartalék</t>
  </si>
  <si>
    <t>52.749</t>
  </si>
  <si>
    <t>20.</t>
  </si>
  <si>
    <t>21.</t>
  </si>
  <si>
    <t>Felhalmozási célú kiadás</t>
  </si>
  <si>
    <t>8.570</t>
  </si>
  <si>
    <t>Céltartalék</t>
  </si>
  <si>
    <t>34.317</t>
  </si>
  <si>
    <t>23.</t>
  </si>
  <si>
    <t>Kiadások összesen:</t>
  </si>
  <si>
    <t>438.547</t>
  </si>
  <si>
    <t>24.</t>
  </si>
  <si>
    <t>Finanszírozási kiadások</t>
  </si>
  <si>
    <t>52.380</t>
  </si>
  <si>
    <t>25.</t>
  </si>
  <si>
    <t>22.</t>
  </si>
  <si>
    <t>3. melléklet 2/2016. (III.11.) Önkormányzati rendelethez</t>
  </si>
  <si>
    <t>Maradvány</t>
  </si>
  <si>
    <t>Működési cél</t>
  </si>
  <si>
    <t>Összesen:</t>
  </si>
  <si>
    <t>Ebből:</t>
  </si>
  <si>
    <t>Önkormányzat Vizi közmű fejlsz. alszámla</t>
  </si>
  <si>
    <t>(67000124-10005037 2015. dec.31. állapot)</t>
  </si>
  <si>
    <t>Környezetvédelmi Alap</t>
  </si>
  <si>
    <t>(67000124-11025045 2015. dec.31. állapot)</t>
  </si>
  <si>
    <t>2015. évi eredeti előirányzat</t>
  </si>
  <si>
    <t>I. Működési bevételek</t>
  </si>
  <si>
    <t>Intézményi működési bevételek</t>
  </si>
  <si>
    <t>Hatósági jogkörhöz köthető működési bevételek</t>
  </si>
  <si>
    <t>Igazgatási szolgáltatási díj</t>
  </si>
  <si>
    <t>Egyéb saját bevételek</t>
  </si>
  <si>
    <t>Áru- és készletértékesítés</t>
  </si>
  <si>
    <t>3.145</t>
  </si>
  <si>
    <t>Szolgáltatások ellenértéke</t>
  </si>
  <si>
    <t>Egyéb sajátos bevételek</t>
  </si>
  <si>
    <t>Továbbszámlázott szolgáltatások ellenértéke</t>
  </si>
  <si>
    <t>2.100</t>
  </si>
  <si>
    <t>Bérleti és lízing díj bevétel</t>
  </si>
  <si>
    <t>Intézményi ellátási díj</t>
  </si>
  <si>
    <t>Áfa bevételek,- visszatérülések</t>
  </si>
  <si>
    <t>6.162</t>
  </si>
  <si>
    <t>Önkormányzat sajátos működési bevételei</t>
  </si>
  <si>
    <t>Illetékék</t>
  </si>
  <si>
    <t>Helyi adók</t>
  </si>
  <si>
    <t>53.350</t>
  </si>
  <si>
    <t>Kommunális adó</t>
  </si>
  <si>
    <t>5.200</t>
  </si>
  <si>
    <t>Iparűzési adó</t>
  </si>
  <si>
    <t>44.300</t>
  </si>
  <si>
    <t>Építményadó</t>
  </si>
  <si>
    <t>1.750</t>
  </si>
  <si>
    <t>Telekadó</t>
  </si>
  <si>
    <t>1.600</t>
  </si>
  <si>
    <t>Átengedett központi adók</t>
  </si>
  <si>
    <t>4.500</t>
  </si>
  <si>
    <t>SZJA helyben maradó része</t>
  </si>
  <si>
    <t>Jövedelemkülönbség mérséklése</t>
  </si>
  <si>
    <t>Termőföld bérbeadásából szár.jöv.adó</t>
  </si>
  <si>
    <t>Gépjárműadó átengedett rész</t>
  </si>
  <si>
    <t>Átengedett egyéb központi adók</t>
  </si>
  <si>
    <t>Bírságok, pótlékok és egyéb sajátos bevételek</t>
  </si>
  <si>
    <t>Pótlékok, bírságok( helyi-, gépjárműadó)</t>
  </si>
  <si>
    <t>II. Támogatások</t>
  </si>
  <si>
    <t>Önkormányzat költségvetési támogatása</t>
  </si>
  <si>
    <t>39.892</t>
  </si>
  <si>
    <t>Zöldterület fennt.</t>
  </si>
  <si>
    <t>7.397</t>
  </si>
  <si>
    <t>Közvilágítás</t>
  </si>
  <si>
    <t>7.936</t>
  </si>
  <si>
    <t>Köztemető</t>
  </si>
  <si>
    <t>1.999</t>
  </si>
  <si>
    <t>Közutak</t>
  </si>
  <si>
    <t>3.196</t>
  </si>
  <si>
    <t>Könyvtár</t>
  </si>
  <si>
    <t>2.674</t>
  </si>
  <si>
    <t>Lakott külter.</t>
  </si>
  <si>
    <t>Gyermekétk.</t>
  </si>
  <si>
    <t>Egyéb önk.tám.</t>
  </si>
  <si>
    <t>6.334</t>
  </si>
  <si>
    <t>III. Felhalmozási és tőke jellegű bevételek</t>
  </si>
  <si>
    <t>Tárgyi eszközök, immateriális javak értékesítése</t>
  </si>
  <si>
    <t>Önkormányzatok sajátos felhalm. és tőkebev.</t>
  </si>
  <si>
    <t>Egyéb önk. vagyon bérbeadásából szárm.bev.</t>
  </si>
  <si>
    <t>Koncessziós díj</t>
  </si>
  <si>
    <t>IV. Támogatásértékű bevételek</t>
  </si>
  <si>
    <t>Központi költségvetési szervtől</t>
  </si>
  <si>
    <t>60.514</t>
  </si>
  <si>
    <t>Helyi önk. és költségvetési szerveitől</t>
  </si>
  <si>
    <t>Társulástól</t>
  </si>
  <si>
    <t>2.375</t>
  </si>
  <si>
    <t>Többcélú kistérségi társulástól</t>
  </si>
  <si>
    <t>V. Végleges átvett pénzeszközök</t>
  </si>
  <si>
    <t>Működési célú pénzeszközát.ÁHT. kívül</t>
  </si>
  <si>
    <t>Felhalmozási célú pé. Átvétel ÁHT.kívül</t>
  </si>
  <si>
    <t>VI. Támogatási kölcsönök visszatérülése</t>
  </si>
  <si>
    <t>Költségvetési bevételek összesen</t>
  </si>
  <si>
    <t>VII. Költségvetési hiány finanszírozására szolgáló pénzforgalom nélküli bevételek</t>
  </si>
  <si>
    <t>Előző évek ei.maradványának működési c.igény.</t>
  </si>
  <si>
    <t>Előző évek ei.maradványának felh. c.igény.</t>
  </si>
  <si>
    <t>VIII. Értékpapír ért.bevétele</t>
  </si>
  <si>
    <t>IX. Kötvénykibocsátásának bevétele</t>
  </si>
  <si>
    <t>X. Hitelek</t>
  </si>
  <si>
    <t>Működési célú hitel felvétele</t>
  </si>
  <si>
    <t>Rövid lej. hitel felvétele</t>
  </si>
  <si>
    <t>Hosszú lej. hitel felvétele</t>
  </si>
  <si>
    <t>Felhalmozási célú hitel felvétele</t>
  </si>
  <si>
    <t>Bevételek összesen</t>
  </si>
  <si>
    <t>Működési kiadások</t>
  </si>
  <si>
    <t>344.211</t>
  </si>
  <si>
    <t>Személyi jellegű</t>
  </si>
  <si>
    <t>Dologi jellegű kiadások</t>
  </si>
  <si>
    <t>Egyéb működési célú támogatások</t>
  </si>
  <si>
    <t>Elvonások, visszafiz.köt.</t>
  </si>
  <si>
    <t>Felhalmozási kiadások</t>
  </si>
  <si>
    <t>Beruházások</t>
  </si>
  <si>
    <t>Felújítások</t>
  </si>
  <si>
    <t>Lakástámogatás</t>
  </si>
  <si>
    <t>Lakásépítés</t>
  </si>
  <si>
    <t>Államháztartáson kívülre irányuló fejl.ber.</t>
  </si>
  <si>
    <t>Kölcsönök</t>
  </si>
  <si>
    <t>Működési tartalék</t>
  </si>
  <si>
    <t>2016. évi eredeti előirányzat</t>
  </si>
  <si>
    <t>Összesen</t>
  </si>
  <si>
    <t>Közfoglalkoztatás</t>
  </si>
  <si>
    <t>6.500</t>
  </si>
  <si>
    <t>8. melléklet 2/2016. (III.11.) Önkormányzati rendelethez</t>
  </si>
  <si>
    <t>Az önkormányzatnál foglalkoztatottak éves létszám előirányzata</t>
  </si>
  <si>
    <t>kötelező és önként vállalt feladatok tükrében</t>
  </si>
  <si>
    <t>fő</t>
  </si>
  <si>
    <t>Önként vállalt feladatok tükrében</t>
  </si>
  <si>
    <t>D;</t>
  </si>
  <si>
    <t>Kötelező feladatok tükrében</t>
  </si>
  <si>
    <t>Polgármester</t>
  </si>
  <si>
    <t>Község Város gazdálkodás</t>
  </si>
  <si>
    <t>9. melléklet 2/2016. (III.11.) Önkormányzati rendelethez</t>
  </si>
  <si>
    <t>Az önkormányzatnál közfoglalkoztatottak éves létszám előirányzata</t>
  </si>
  <si>
    <t>2015. évi létszám</t>
  </si>
  <si>
    <t>2016. évi létszám</t>
  </si>
  <si>
    <t>Közfoglalkoztatottak</t>
  </si>
  <si>
    <t>Böhönye Község Önkormányzatának Képviselő-testülete</t>
  </si>
  <si>
    <t>kormányzati funkció</t>
  </si>
  <si>
    <t>Intézmény/kormányzati funkció</t>
  </si>
  <si>
    <t>Összes kiadás</t>
  </si>
  <si>
    <t>tervezett ei</t>
  </si>
  <si>
    <t>Ebből</t>
  </si>
  <si>
    <t>Személyi juttatás</t>
  </si>
  <si>
    <t>E;</t>
  </si>
  <si>
    <t>Munkaadókat terhelő jár.</t>
  </si>
  <si>
    <t>F;</t>
  </si>
  <si>
    <t>G;</t>
  </si>
  <si>
    <t>Ellátottak pénzbeli jutt.</t>
  </si>
  <si>
    <t>H;</t>
  </si>
  <si>
    <t>Egyéb műk.célú tám.</t>
  </si>
  <si>
    <t>Tervezett előirányzatai</t>
  </si>
  <si>
    <t>Önkormányzati igazgatás</t>
  </si>
  <si>
    <t>32.799</t>
  </si>
  <si>
    <t>9.505</t>
  </si>
  <si>
    <t>2.362</t>
  </si>
  <si>
    <t>7.350</t>
  </si>
  <si>
    <t>Köztemető fennt.</t>
  </si>
  <si>
    <t>Önk. vagyon gazd.</t>
  </si>
  <si>
    <t>2.921</t>
  </si>
  <si>
    <t>Tűz. és hat.</t>
  </si>
  <si>
    <t>61.174</t>
  </si>
  <si>
    <t>50.800</t>
  </si>
  <si>
    <t>6.437</t>
  </si>
  <si>
    <t>3.937</t>
  </si>
  <si>
    <t>Nem v. hull.</t>
  </si>
  <si>
    <t>Szennyvíz</t>
  </si>
  <si>
    <t>Víztermelés</t>
  </si>
  <si>
    <t>1.158</t>
  </si>
  <si>
    <t>Zöldterület</t>
  </si>
  <si>
    <t>Község városgazd(komm.csoport)</t>
  </si>
  <si>
    <t>20.116</t>
  </si>
  <si>
    <t>8.880</t>
  </si>
  <si>
    <t>2.348</t>
  </si>
  <si>
    <t>8.888</t>
  </si>
  <si>
    <t>Háziorvosi alapell.</t>
  </si>
  <si>
    <t>1.270</t>
  </si>
  <si>
    <t>Fogorvosi alapell.</t>
  </si>
  <si>
    <t>Család és nővéd.</t>
  </si>
  <si>
    <t>Település eü.</t>
  </si>
  <si>
    <t>Sport műk.</t>
  </si>
  <si>
    <t>6.586</t>
  </si>
  <si>
    <t>2.235</t>
  </si>
  <si>
    <t>3.748</t>
  </si>
  <si>
    <t>Közművelődés</t>
  </si>
  <si>
    <t>5.982</t>
  </si>
  <si>
    <t>3.144</t>
  </si>
  <si>
    <t>Gyermekétk., óvoda</t>
  </si>
  <si>
    <t>157.578</t>
  </si>
  <si>
    <t>4.051</t>
  </si>
  <si>
    <t>153.527</t>
  </si>
  <si>
    <t>Idősek nepp.ell.</t>
  </si>
  <si>
    <t>2.413</t>
  </si>
  <si>
    <t>Gyermekjóléti</t>
  </si>
  <si>
    <t>Szociális étk.</t>
  </si>
  <si>
    <t>Egyes szoc.ell.</t>
  </si>
  <si>
    <t>Működési kiadás összesen</t>
  </si>
  <si>
    <t>Szakfeladat</t>
  </si>
  <si>
    <t>Intézmény/szakfeladat</t>
  </si>
  <si>
    <t>Egyéb felhalmozási kiadás</t>
  </si>
  <si>
    <t>Lakástámogatások</t>
  </si>
  <si>
    <t>Lakásépítések</t>
  </si>
  <si>
    <t>I;</t>
  </si>
  <si>
    <t>Áht. kívülre irányuló fejl.ber.</t>
  </si>
  <si>
    <t>Község városgazd</t>
  </si>
  <si>
    <t>Felhalmozási kiadás</t>
  </si>
  <si>
    <t>11. melléklet 2/2016. (III.11.) Önkormányzati rendelethez</t>
  </si>
  <si>
    <t>Böhönye Község Önkormányzatának bevételei és kiadásai az önként és kötelező feladatok szerinti megoszlásban</t>
  </si>
  <si>
    <t>2016. évi tervezett előirányzat</t>
  </si>
  <si>
    <t>Kötelező feladatok</t>
  </si>
  <si>
    <t>Önként vállalt feladatok</t>
  </si>
  <si>
    <t>2.000</t>
  </si>
  <si>
    <t>2.100,</t>
  </si>
  <si>
    <t>Működési c.kamatbev.</t>
  </si>
  <si>
    <t>53.850</t>
  </si>
  <si>
    <t>Talajt.díj</t>
  </si>
  <si>
    <t>Önk.hiv.műk.</t>
  </si>
  <si>
    <t>Szociális fel., gyermekétk.</t>
  </si>
  <si>
    <t>156.488</t>
  </si>
  <si>
    <t>3.305</t>
  </si>
  <si>
    <t xml:space="preserve">2013. évi CCXXX. törvény IV. pontja alapján benyújtható pályázat a hiány pótlására </t>
  </si>
  <si>
    <t>346.358</t>
  </si>
  <si>
    <t>145.869</t>
  </si>
  <si>
    <t>22.855</t>
  </si>
  <si>
    <t>Ebből „START” pályázatú közf.</t>
  </si>
  <si>
    <t>5.936</t>
  </si>
  <si>
    <t>6.417</t>
  </si>
  <si>
    <t>60.562</t>
  </si>
  <si>
    <t>Ebből versenysport</t>
  </si>
  <si>
    <t>Ebből „ START” pály.közf.</t>
  </si>
  <si>
    <t>93.810</t>
  </si>
  <si>
    <t>67.067</t>
  </si>
  <si>
    <t>Működési célú tartalék</t>
  </si>
  <si>
    <t>Finanszírozási célú kiadás</t>
  </si>
  <si>
    <t>12. melléklet 2/2016. (III.11.) Önkormányzati rendelethez</t>
  </si>
  <si>
    <t>Böhönye Község Önkormányzatának 2017-2018-2019 tervezett előirányzatai</t>
  </si>
  <si>
    <t xml:space="preserve">2017. évi </t>
  </si>
  <si>
    <t xml:space="preserve">2018. évi </t>
  </si>
  <si>
    <t xml:space="preserve">2019. évi </t>
  </si>
  <si>
    <t>74.115</t>
  </si>
  <si>
    <t>74.685</t>
  </si>
  <si>
    <t>75.368</t>
  </si>
  <si>
    <t>14.015</t>
  </si>
  <si>
    <t>14.435</t>
  </si>
  <si>
    <t>14.868</t>
  </si>
  <si>
    <t>60.100</t>
  </si>
  <si>
    <t>60.250</t>
  </si>
  <si>
    <t>60.500</t>
  </si>
  <si>
    <t>16.650</t>
  </si>
  <si>
    <t>16.700</t>
  </si>
  <si>
    <t>16.750</t>
  </si>
  <si>
    <t>115.735</t>
  </si>
  <si>
    <t>119.207</t>
  </si>
  <si>
    <t>122.783</t>
  </si>
  <si>
    <t>498.578</t>
  </si>
  <si>
    <t>502.670</t>
  </si>
  <si>
    <t>506.979</t>
  </si>
  <si>
    <t>75.865</t>
  </si>
  <si>
    <t>78.140</t>
  </si>
  <si>
    <t>80.484</t>
  </si>
  <si>
    <t>12.723</t>
  </si>
  <si>
    <t>13.105</t>
  </si>
  <si>
    <t>13.498</t>
  </si>
  <si>
    <t>66.433</t>
  </si>
  <si>
    <t>68.426</t>
  </si>
  <si>
    <t>70.479</t>
  </si>
  <si>
    <t>29.227</t>
  </si>
  <si>
    <t>30.105</t>
  </si>
  <si>
    <t>31.007</t>
  </si>
  <si>
    <t>165.703</t>
  </si>
  <si>
    <t>170.674</t>
  </si>
  <si>
    <t>175.794</t>
  </si>
  <si>
    <t>51.449</t>
  </si>
  <si>
    <t>52.992</t>
  </si>
  <si>
    <t>54.582</t>
  </si>
  <si>
    <t>56.219</t>
  </si>
  <si>
    <t>42.887</t>
  </si>
  <si>
    <t>40.345</t>
  </si>
  <si>
    <t>30.689</t>
  </si>
  <si>
    <t>20.840</t>
  </si>
  <si>
    <t>443.288</t>
  </si>
  <si>
    <t>445.721</t>
  </si>
  <si>
    <t>448.321</t>
  </si>
  <si>
    <t>53.680</t>
  </si>
  <si>
    <t>55.290</t>
  </si>
  <si>
    <t>56.949</t>
  </si>
  <si>
    <t>58.658</t>
  </si>
  <si>
    <t>Felhalmozási bevételek</t>
  </si>
  <si>
    <t>14. melléklet 2/2016. (III.11.) Önkormányzati rendelethez</t>
  </si>
  <si>
    <t xml:space="preserve">A költségvetési hiány belső finanszírozására szolgáló </t>
  </si>
  <si>
    <t>előző évek költségvetési maradványa</t>
  </si>
  <si>
    <t>2015. évi tervezett előirányzat</t>
  </si>
  <si>
    <t>Költségvetési hiány</t>
  </si>
  <si>
    <t>Előző évek költségvetési maradványa</t>
  </si>
  <si>
    <t>ezer Ft-ban</t>
  </si>
  <si>
    <t>Böhönye Község Önkormányzatának összevont bevételeinek  és kiadásainak módosítása</t>
  </si>
  <si>
    <t>2016. évi módosított előirányzat 2016.06.30</t>
  </si>
  <si>
    <t xml:space="preserve">A. Költségvetési bevételek </t>
  </si>
  <si>
    <t>I. Működési költségvetési bevételek</t>
  </si>
  <si>
    <t>1.Működési célú támogatások államháztartáson belülről</t>
  </si>
  <si>
    <t>2. Közhatalmi bevételek</t>
  </si>
  <si>
    <t>3. Működési bevételek</t>
  </si>
  <si>
    <t>4. Működési célú átvett pénzeszközök</t>
  </si>
  <si>
    <t>II. Felhalmozási költségvetési bevételek</t>
  </si>
  <si>
    <t>1. Felhalmozási célú támogatások államháztartáson belülről</t>
  </si>
  <si>
    <t>2. Felhalmozási bevételek</t>
  </si>
  <si>
    <t>3. Felhalmozási célú átvett pénzeszközök</t>
  </si>
  <si>
    <t>B. Finanszírozási bevételek</t>
  </si>
  <si>
    <t>I.  Belföldi finanszírozás bevételei</t>
  </si>
  <si>
    <t xml:space="preserve">1. Előző év költségvetési maradványának igénybevétele (belső finanszírozás) </t>
  </si>
  <si>
    <t>1.1. Működési célú</t>
  </si>
  <si>
    <t>1.2. Felhalmozási célú</t>
  </si>
  <si>
    <t>2. Hitel, kölcsön felvétel (külső finanszírozás)</t>
  </si>
  <si>
    <t xml:space="preserve">2.1. Működési célú </t>
  </si>
  <si>
    <t xml:space="preserve">2.2. Felhalmozási célú </t>
  </si>
  <si>
    <t>II. Külföldi finanszírozás bevételei</t>
  </si>
  <si>
    <t xml:space="preserve">A. Költségvetési kiadások </t>
  </si>
  <si>
    <t xml:space="preserve">I. Működési költségvetési kiadások </t>
  </si>
  <si>
    <t>1. Személyi juttatások</t>
  </si>
  <si>
    <t>2.  Munkaadókat terhelő járulékok és szociális hozzájárulási adó</t>
  </si>
  <si>
    <t>3. Dologi kiadások</t>
  </si>
  <si>
    <t>4. Ellátottak pénzbeli juttatásai</t>
  </si>
  <si>
    <t>5. Egyéb működési célú kiadások</t>
  </si>
  <si>
    <t>5.1. Működési célú támogatások</t>
  </si>
  <si>
    <t xml:space="preserve">5.2. Elvonások és befizetések </t>
  </si>
  <si>
    <t>5.3. Általános tartalék</t>
  </si>
  <si>
    <t>5.4. Működési célú tartalék</t>
  </si>
  <si>
    <t>5.5 Céltartalék</t>
  </si>
  <si>
    <t>5.6 Vizi közmű fejl.</t>
  </si>
  <si>
    <t xml:space="preserve">II. Felhalmozási költségvetési kiadások </t>
  </si>
  <si>
    <t>1. Beruházások</t>
  </si>
  <si>
    <t>2. Felújítások</t>
  </si>
  <si>
    <t>3. Egyéb felhalmozási célú kiadások</t>
  </si>
  <si>
    <t>3.1. Felhalmozási célú pénzeszközátadás</t>
  </si>
  <si>
    <t>3.2. Felhalmozási célú visszatérítendő támogatások, kölcsönök nyújtása áht-n kívülre</t>
  </si>
  <si>
    <t>3.3. Felhalmozási célú tartalék</t>
  </si>
  <si>
    <t>B. Finanszírozási kiadások</t>
  </si>
  <si>
    <t>I.  Belföldi finanszírozás kiadásai</t>
  </si>
  <si>
    <t>1. Hitel-, kölcsöntörlesztés</t>
  </si>
  <si>
    <t>II. Külföldi finanszírozás kiadásai</t>
  </si>
  <si>
    <t>Kiadások összesen</t>
  </si>
  <si>
    <t xml:space="preserve">ezer Ft-ban                          </t>
  </si>
  <si>
    <t xml:space="preserve">2. melléklet  2 /2016. (III.11.) önkormányzati rendelethez                         </t>
  </si>
  <si>
    <t xml:space="preserve">"4. melléklet  2 /2016. (III.11.) önkormányzati rendelethez"                                                     </t>
  </si>
  <si>
    <t xml:space="preserve">                                                                                              </t>
  </si>
  <si>
    <t xml:space="preserve">Böhönye Község Önkormányzatának </t>
  </si>
  <si>
    <t>2016. évi működési bevételeinek és kiadásainak módosítása</t>
  </si>
  <si>
    <t>Működési bevételek - kiadások</t>
  </si>
  <si>
    <t>2016. évi módosított előirányzat 0016.06.30</t>
  </si>
  <si>
    <t>A. Működési költségvetési bevételek</t>
  </si>
  <si>
    <t>I. Működési célú támogatások államháztartáson belülről</t>
  </si>
  <si>
    <t>1. Önkormányzatok működési támogatásai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</si>
  <si>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</si>
  <si>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</si>
  <si>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</si>
  <si>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</si>
  <si>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</si>
  <si>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</si>
  <si>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</si>
  <si>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</si>
  <si>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</si>
  <si>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</si>
  <si>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</si>
  <si>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 xml:space="preserve">1.2. Települési önkormányzatok egyes köznevelési feladatainak támogatása </t>
  </si>
  <si>
    <t xml:space="preserve">1.3. Települési önkormányzatok szociális gyermekjóléti és gyermekétkeztetési  feladatainak támogatása </t>
  </si>
  <si>
    <t xml:space="preserve">1.4. Települési önkormányzatok kulturális feladatainak támogatása </t>
  </si>
  <si>
    <t>1.5. Működési célú költségvetési támogatások és kiegészítő támogatások</t>
  </si>
  <si>
    <t>1.6. Elszámolásból származó bevétel</t>
  </si>
  <si>
    <t xml:space="preserve">2. Egyéb működési célú támogatások bevételei államháztartáson belülről </t>
  </si>
  <si>
    <t>2.1. OEP finanszírozás (védőnői szolgálat)</t>
  </si>
  <si>
    <t>2.2. Helyi önkormányzatoktól (KÖH)</t>
  </si>
  <si>
    <t>2.3. Pénzeszközátvétel (Társulástól)</t>
  </si>
  <si>
    <t>2.4.  Közfoglalkoztatás támogatása SMJH Munkaügyi Kirendeltségtől</t>
  </si>
  <si>
    <t>II. Közhatalmi bevételek</t>
  </si>
  <si>
    <t>1. Vagyoni típusú adók</t>
  </si>
  <si>
    <t xml:space="preserve">1.1. Építményadó </t>
  </si>
  <si>
    <t>1.2. Kommunális adó</t>
  </si>
  <si>
    <t>1.3. Telekadó</t>
  </si>
  <si>
    <t>2. Értékesítési és forgalmi adók</t>
  </si>
  <si>
    <t>2.1 Iparűzési adó</t>
  </si>
  <si>
    <t>3. Gépjárműadó (40 %-a)</t>
  </si>
  <si>
    <t xml:space="preserve">4. Egyéb áruhasználati és szolgáltatási adók </t>
  </si>
  <si>
    <t>4.1. Talajterhelési díj</t>
  </si>
  <si>
    <t xml:space="preserve">5. Egyéb közhatalmi bevételek </t>
  </si>
  <si>
    <t>5.1. Adópótlék, adóbírság</t>
  </si>
  <si>
    <t>5.2. Helyszíni bírság, közterület-felügyelet által kiszabott bírság</t>
  </si>
  <si>
    <t>5.3. Igazgatási szolgáltatási díjak</t>
  </si>
  <si>
    <t>III. Működési bevételek</t>
  </si>
  <si>
    <t>1. Készletértékesítés ellenértéke</t>
  </si>
  <si>
    <t xml:space="preserve">2. Szolgáltatások ellenértéke </t>
  </si>
  <si>
    <t xml:space="preserve">3. Közvetített szolgáltatások ellenértéke </t>
  </si>
  <si>
    <t>4. Tulajdonosi bevételek</t>
  </si>
  <si>
    <t>5. Ellátási díjak</t>
  </si>
  <si>
    <t>6. Kiszámlázott általános forgalmi adó</t>
  </si>
  <si>
    <t xml:space="preserve">7. Általános forgalmi adó visszatérítése </t>
  </si>
  <si>
    <t xml:space="preserve">8. Kamatbevételek </t>
  </si>
  <si>
    <t xml:space="preserve">9. Egyéb pénzügyi műveletek bevételei </t>
  </si>
  <si>
    <t xml:space="preserve">10. Egyéb működési bevételek </t>
  </si>
  <si>
    <t>IV. Működési célú átvett pénzeszközök</t>
  </si>
  <si>
    <t>1. Működési célú garancia- és kezességvállalásból származó megtérülések</t>
  </si>
  <si>
    <t xml:space="preserve">2. Működési célú visszatérítendő támogatások, kölcsönök visszatérülése </t>
  </si>
  <si>
    <t xml:space="preserve">3. Egyéb működési célú átvett pénzeszközök </t>
  </si>
  <si>
    <t>1. Előző év működési célú maradvány igénybevétele (belső finanszírozás)</t>
  </si>
  <si>
    <t>2. Működési célú hitelfelvétel (külső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</si>
  <si>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</si>
  <si>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</si>
  <si>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</si>
  <si>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</si>
  <si>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</si>
  <si>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</si>
  <si>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</si>
  <si>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 xml:space="preserve">    1. Működési célú támogatások</t>
  </si>
  <si>
    <t xml:space="preserve">2. Elvonások és befizetések </t>
  </si>
  <si>
    <t>3. Általános tartalék</t>
  </si>
  <si>
    <t>4. Működési célú tartalék</t>
  </si>
  <si>
    <t>5. Céltartalék</t>
  </si>
  <si>
    <t>6. Vízi közmű fejl önerő</t>
  </si>
  <si>
    <t>B.Finanszírozási kiadások</t>
  </si>
  <si>
    <t>I. Belföldi finanszírozás kiadásai</t>
  </si>
  <si>
    <t>1. Működési célú hitel-, kölcsöntörlesztés</t>
  </si>
  <si>
    <t>Működési kiadások összesen</t>
  </si>
  <si>
    <t>Működési költségvetés egyenlege</t>
  </si>
  <si>
    <t xml:space="preserve">4. melléklet  2 /2016. (III.11.) önkormányzati rendelethez                                                     </t>
  </si>
  <si>
    <t>2016. évi felhalmozási bevételeinek és kiadásainak módosítása</t>
  </si>
  <si>
    <t>Felhalmozási bevételek - kiadások</t>
  </si>
  <si>
    <t>2016. évi  módosított ei. 2016.06.30.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</si>
  <si>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</si>
  <si>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</si>
  <si>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</si>
  <si>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</si>
  <si>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</si>
  <si>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 xml:space="preserve">1. Immateriális javak értékesítése </t>
  </si>
  <si>
    <t>2. Ingatlanok értékesítése (önkormányzati lakás értékesítés törlesztő részlete)</t>
  </si>
  <si>
    <t>3. Egyéb tárgyi eszközök értékesítése</t>
  </si>
  <si>
    <t>4. Részesedések értékesítése</t>
  </si>
  <si>
    <t xml:space="preserve">5. Részesedések megszűnéséhez kapcsolódó bevételek </t>
  </si>
  <si>
    <t>III. Felhalmozási célú átvett pénzeszközök</t>
  </si>
  <si>
    <t>1. Felhalmozási célú garancia- és kezességvállalásból származó megtérülések</t>
  </si>
  <si>
    <t xml:space="preserve">2. Felhalmozási célú visszatérítendő támogatások, kölcsönök visszatérülése </t>
  </si>
  <si>
    <t xml:space="preserve">3. Egyéb felhalmozási célú átvett pénzeszközök </t>
  </si>
  <si>
    <t>1. Előző év felhalmozási célú maradvány igénybevétele (belső finanszírozás)</t>
  </si>
  <si>
    <t>2. Felhalmozási célú hitelfelvétel (külső finanszírozás)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</si>
  <si>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</si>
  <si>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</si>
  <si>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</si>
  <si>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</si>
  <si>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</si>
  <si>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</si>
  <si>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</si>
  <si>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t>bozótvágó</t>
  </si>
  <si>
    <t>motorfűrész</t>
  </si>
  <si>
    <t>betonkeverő, térkősablon</t>
  </si>
  <si>
    <t>rázóasztal</t>
  </si>
  <si>
    <t>lapvibráló</t>
  </si>
  <si>
    <t>szedőgép</t>
  </si>
  <si>
    <t>kistraktor</t>
  </si>
  <si>
    <t>teherautó</t>
  </si>
  <si>
    <t>egyéb gépek</t>
  </si>
  <si>
    <t>buszvárók építése</t>
  </si>
  <si>
    <t>labdafogó háló</t>
  </si>
  <si>
    <t>térkő gyártáshoz eszközök</t>
  </si>
  <si>
    <t>kerékpár,  müa tartály, bútor</t>
  </si>
  <si>
    <t>gázbevezetés</t>
  </si>
  <si>
    <t>rendezési terv</t>
  </si>
  <si>
    <t>kerítés</t>
  </si>
  <si>
    <t>klima berendezés</t>
  </si>
  <si>
    <t>információs tábla</t>
  </si>
  <si>
    <t>gázkazán csere</t>
  </si>
  <si>
    <t>árok tisztítás</t>
  </si>
  <si>
    <t>szivattyú beszerzés</t>
  </si>
  <si>
    <t>ingatlan vásárlás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</si>
  <si>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</si>
  <si>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</si>
  <si>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</si>
  <si>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II. Felújítások</t>
  </si>
  <si>
    <t>1. Önkormányzati felújítások</t>
  </si>
  <si>
    <t>Szolgálati lakás felújítás ( Vásártér)</t>
  </si>
  <si>
    <t>Bem utca felújítás</t>
  </si>
  <si>
    <t>Hivatal felújítás</t>
  </si>
  <si>
    <r>
      <t>2. Intézményi felújítás</t>
    </r>
    <r>
      <rPr>
        <sz val="10"/>
        <rFont val="Times New Roman"/>
        <family val="1"/>
        <charset val="238"/>
      </rPr>
      <t xml:space="preserve"> </t>
    </r>
  </si>
  <si>
    <t>III. Egyéb felhalmozási célú kiadások</t>
  </si>
  <si>
    <t>1. Felhalmozási célú visszatérítendő támogatások, kölcsönök nyújtása áht-n kívülre</t>
  </si>
  <si>
    <t>2. Felhalmozási célú tartalék</t>
  </si>
  <si>
    <t>1. Felhalmozási  célú hitel-, kölcsöntörlesztés</t>
  </si>
  <si>
    <t>Felhalmozási kiadások összesen</t>
  </si>
  <si>
    <t>5. melléklet  2 /2016. (III.11.) önkormányzati rendelethez</t>
  </si>
  <si>
    <t>BÖHÖNYEI KÖZÖS ÖNKORMÁNYZATI HIVATAL 2016. ÉVI KIADÁSAINAK MÓDOSÍTÁSA</t>
  </si>
  <si>
    <t>A</t>
  </si>
  <si>
    <t>B</t>
  </si>
  <si>
    <t>C</t>
  </si>
  <si>
    <t>Sor-szám</t>
  </si>
  <si>
    <t>Eredeti előirányzat</t>
  </si>
  <si>
    <t>Módosított előirányzat 2016.06.30.</t>
  </si>
  <si>
    <t>I. Működési költségvetés</t>
  </si>
  <si>
    <t>Munkaadót terhelő járulékok és szociális hozzájárulási adó</t>
  </si>
  <si>
    <t>Ellátottak pénzbeni juttatása</t>
  </si>
  <si>
    <t>Egyéb működési célú kiadások</t>
  </si>
  <si>
    <t>II. Felhalmozási költségvetés</t>
  </si>
  <si>
    <t>KÖLTSÉGVETÉSI KIADÁS ÖSSZESEN:</t>
  </si>
  <si>
    <t>III. Finanszírozási célú kiadás</t>
  </si>
  <si>
    <t>Államháztartáson belüli megelőlegezés visszafizetése</t>
  </si>
  <si>
    <t>Központi, irányító szervi támogatás</t>
  </si>
  <si>
    <t>KIADÁS ÖSSZESEN</t>
  </si>
  <si>
    <t>13/A. melléklet   2/2016. (III.11.) önkormányzati rendelethez</t>
  </si>
  <si>
    <t>BÖHÖNYEi KÖZÖS  ÖNKORMÁNYZAT HIVATAL 2016. ÉVI BEVÉTELEINEK MÓDOSÍTÁSA</t>
  </si>
  <si>
    <t>D</t>
  </si>
  <si>
    <t xml:space="preserve">Helyi adók </t>
  </si>
  <si>
    <t xml:space="preserve"> Telekadó</t>
  </si>
  <si>
    <t>Magánszemélyek kommunális adója</t>
  </si>
  <si>
    <t xml:space="preserve"> Idegenforgalmi adó</t>
  </si>
  <si>
    <t>Pótlék, bírság</t>
  </si>
  <si>
    <t xml:space="preserve"> Egyéb bírságok, pótlékok</t>
  </si>
  <si>
    <t xml:space="preserve"> Igazgatási szolgáltatási díj</t>
  </si>
  <si>
    <t xml:space="preserve"> Talajterhelési díj</t>
  </si>
  <si>
    <t xml:space="preserve"> Egyéb sajátos bevétel</t>
  </si>
  <si>
    <t>Termőföld bérbeadásából származó jövedelem</t>
  </si>
  <si>
    <t>Gépjárműadó (40%-a)</t>
  </si>
  <si>
    <t>Működési bevétel</t>
  </si>
  <si>
    <t>Készletértékesítés</t>
  </si>
  <si>
    <t>Közterület használati díj</t>
  </si>
  <si>
    <t>Szolgáltatás ellenértéke</t>
  </si>
  <si>
    <t>Ellátási díjak</t>
  </si>
  <si>
    <t>Közvetített szolgáltatások bevételei</t>
  </si>
  <si>
    <t>Tulajdonosi bevételek</t>
  </si>
  <si>
    <t>Kiszámlázott általános forg.adó</t>
  </si>
  <si>
    <t>Kamatbevételek</t>
  </si>
  <si>
    <t>Egyéb működési bveételek</t>
  </si>
  <si>
    <t>Biztosító által fizetett kártérítés</t>
  </si>
  <si>
    <t>Egyéb működési célú támogatások bevételei államháztartási belülről</t>
  </si>
  <si>
    <t>fejezeti kezelésű ei EU-s programokra</t>
  </si>
  <si>
    <t>egyéb fejezeti kezelésű ei</t>
  </si>
  <si>
    <t>elkülönített állami pénzalapok</t>
  </si>
  <si>
    <t>helyi önk. és költségvetési szerveik</t>
  </si>
  <si>
    <t>társulások és költségvetési szervei</t>
  </si>
  <si>
    <t>Önkormányzat támogatásai</t>
  </si>
  <si>
    <t>Települési önkormányzatok működésének támogatása</t>
  </si>
  <si>
    <t xml:space="preserve"> Települési önkormányzatok egyes köznevelési feladatainak ellátása</t>
  </si>
  <si>
    <t>Települési önkormányzatok szociális,gyermekjóléti és gyermekétkeztetési feladatok támogatása</t>
  </si>
  <si>
    <t>Könyvtári,közművelődési feladatok támogatása</t>
  </si>
  <si>
    <t>Működési célú költségvetési tám. és kieg.tám</t>
  </si>
  <si>
    <t xml:space="preserve"> Egyéb felhalmozási célú központi támogatás</t>
  </si>
  <si>
    <t>Módosított előirányzat</t>
  </si>
  <si>
    <t>Ingatlan értékesítés</t>
  </si>
  <si>
    <t>Működési célú visszatér.tám. kölcsönök áht kívülrőll</t>
  </si>
  <si>
    <t>Egyéb működési célú átvett pé</t>
  </si>
  <si>
    <t>Felhalmozási célú átvett pé</t>
  </si>
  <si>
    <t>Költségvetési bevételek</t>
  </si>
  <si>
    <t>KÖH  maradványa</t>
  </si>
  <si>
    <t>2015.évi állami támogatás megelőlegezés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</si>
  <si>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</si>
  <si>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</si>
  <si>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</si>
  <si>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</si>
  <si>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</si>
  <si>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</si>
  <si>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13/B. melléklet  2 /2016. (III.11.) önkormányzati rendelethez</t>
  </si>
  <si>
    <t>6.melléklet a   13/2016. (IX.23.) önkormányzati rendelethez</t>
  </si>
  <si>
    <t>"16. melléklet  2 /2016. (III.11.) önkormányzati rendelethez"</t>
  </si>
  <si>
    <t>Böhönye Község Önkormányzat</t>
  </si>
  <si>
    <t>2016. évi működési célú támogatásai, pénzeszközátadásainak módosítása</t>
  </si>
  <si>
    <t>Működési célú támogatások, pénzeszközátadások</t>
  </si>
  <si>
    <t>Civil szervezetek működési támogatás *</t>
  </si>
  <si>
    <t>Böhönye és Környéke Önkormányzati Társulása</t>
  </si>
  <si>
    <t>Marcali Többcélú Kistérségi Társulás</t>
  </si>
  <si>
    <t>Egyéb működési célú kiadások összesen</t>
  </si>
  <si>
    <t>*civil szervetek támogatásának többlete a módosított előirányzatban: egyházak 600 e Ft., Csillagösvény 60 e Ft.</t>
  </si>
  <si>
    <t>16. melléklet  2 /2016. (III.11.) önkormányzati rendelethez</t>
  </si>
  <si>
    <t>Böhönye Község Önkormányzatának 2016. évi kiadásainak kormányzati funkció szeinti megbontásának módosítása</t>
  </si>
  <si>
    <t>Visszafiz.</t>
  </si>
  <si>
    <t>eredeti ei</t>
  </si>
  <si>
    <t>módosított ei</t>
  </si>
  <si>
    <t>teljesítés</t>
  </si>
  <si>
    <t>teljesítés %-a</t>
  </si>
  <si>
    <t>Co</t>
  </si>
  <si>
    <t>10. melléklet   2/2016. (III.11.) önkormányzati rendelethez</t>
  </si>
  <si>
    <t>Az önkormányzat felújítási tervei, melyekre céltartalékot képzett ezek módosítása</t>
  </si>
  <si>
    <t>Beruházási cél megnevezés</t>
  </si>
  <si>
    <t>2016. évi módosított előirányzat 2016.06.30.</t>
  </si>
  <si>
    <t>Jövőbeni fejlesztések önereje pl. vízműfejl, buszváró építés, útfelújítás</t>
  </si>
  <si>
    <t>Szennyvíz beruházás</t>
  </si>
  <si>
    <t xml:space="preserve">3. </t>
  </si>
  <si>
    <t>Bem utca</t>
  </si>
  <si>
    <t>Illés utca</t>
  </si>
  <si>
    <t>Buszmegállók</t>
  </si>
  <si>
    <t>6. melléklet   2/2016. (III.11.) önkormányzati rendelethez</t>
  </si>
  <si>
    <t>Az önkormányzat  beruházási céljainak módosítása</t>
  </si>
  <si>
    <t xml:space="preserve">ezer Ft-ban </t>
  </si>
  <si>
    <t>Ebből: burgonya kiszedőgép</t>
  </si>
  <si>
    <t>labvibrátor</t>
  </si>
  <si>
    <t>térkőgyártás egyéb</t>
  </si>
  <si>
    <t>egyéb eszközök (számtech., bútor, kerékpár)</t>
  </si>
  <si>
    <t>Község városgazd.</t>
  </si>
  <si>
    <t>Ebből: kis traktor</t>
  </si>
  <si>
    <t>Egyéb beruházások</t>
  </si>
  <si>
    <t>labdafogó háló (iskola)</t>
  </si>
  <si>
    <t>gázbevezetés (sport)</t>
  </si>
  <si>
    <t xml:space="preserve">légkondicionáló </t>
  </si>
  <si>
    <t>kerítés (sport)</t>
  </si>
  <si>
    <t>gázkazán csere (lakás)</t>
  </si>
  <si>
    <t xml:space="preserve">szívattyú beszerzés </t>
  </si>
  <si>
    <t>buszmegálló</t>
  </si>
  <si>
    <t xml:space="preserve">26. </t>
  </si>
  <si>
    <t>7. melléklet   2/2016. (III.11.) önkormányzati rendelethez</t>
  </si>
  <si>
    <t>"15. melléklet  2 /2016. (III.11.) önkormányzati rendelethez"</t>
  </si>
  <si>
    <t>Az önkormányzat felújítási terveinek módosítása</t>
  </si>
  <si>
    <t>Felújítási cél megnevezés</t>
  </si>
  <si>
    <t>bérlakás felújítás</t>
  </si>
  <si>
    <t>hivatal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</si>
</sst>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yyyy\-mm\-dd"/>
    <numFmt numFmtId="166" formatCode="mmm\ d/"/>
  </numFmts>
  <fonts count="3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i/>
      <sz val="10"/>
      <name val="Arial CE"/>
      <family val="2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1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1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sz val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22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 applyFill="1" applyAlignment="1">
      <alignment horizontal="right"/>
    </xf>
    <xf numFmtId="0" fontId="2" fillId="2" borderId="0" xfId="0" applyFont="1" applyFill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10" fontId="4" fillId="0" borderId="3" xfId="0" applyNumberFormat="1" applyFont="1" applyBorder="1"/>
    <xf numFmtId="0" fontId="3" fillId="0" borderId="2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indent="1"/>
    </xf>
    <xf numFmtId="3" fontId="2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0" fillId="0" borderId="0" xfId="0" applyFont="1"/>
    <xf numFmtId="0" fontId="3" fillId="0" borderId="0" xfId="0" applyFont="1"/>
    <xf numFmtId="0" fontId="5" fillId="0" borderId="0" xfId="0" applyFont="1"/>
    <xf numFmtId="165" fontId="2" fillId="0" borderId="2" xfId="0" applyNumberFormat="1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3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indent="1"/>
    </xf>
    <xf numFmtId="3" fontId="9" fillId="0" borderId="5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5" xfId="0" applyFont="1" applyFill="1" applyBorder="1" applyAlignment="1">
      <alignment horizontal="left" vertical="center" indent="2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2" fillId="0" borderId="5" xfId="0" applyFont="1" applyFill="1" applyBorder="1" applyAlignment="1">
      <alignment horizontal="left" vertical="center" indent="4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center" indent="7"/>
    </xf>
    <xf numFmtId="3" fontId="2" fillId="0" borderId="5" xfId="1" applyNumberFormat="1" applyFont="1" applyBorder="1" applyAlignment="1">
      <alignment wrapText="1"/>
    </xf>
    <xf numFmtId="0" fontId="12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left" vertical="center" wrapText="1" indent="2"/>
    </xf>
    <xf numFmtId="166" fontId="2" fillId="0" borderId="5" xfId="0" applyNumberFormat="1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/>
    </xf>
    <xf numFmtId="49" fontId="2" fillId="0" borderId="5" xfId="0" applyNumberFormat="1" applyFont="1" applyFill="1" applyBorder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wrapText="1" indent="1"/>
    </xf>
    <xf numFmtId="0" fontId="7" fillId="0" borderId="0" xfId="0" applyFo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0" borderId="5" xfId="0" applyFont="1" applyBorder="1"/>
    <xf numFmtId="3" fontId="3" fillId="0" borderId="5" xfId="0" applyNumberFormat="1" applyFont="1" applyFill="1" applyBorder="1"/>
    <xf numFmtId="0" fontId="2" fillId="0" borderId="5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/>
    <xf numFmtId="0" fontId="2" fillId="2" borderId="0" xfId="0" applyFont="1" applyFill="1" applyAlignment="1">
      <alignment horizontal="right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wrapText="1"/>
    </xf>
    <xf numFmtId="10" fontId="3" fillId="0" borderId="5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indent="1"/>
    </xf>
    <xf numFmtId="0" fontId="2" fillId="0" borderId="5" xfId="2" applyFont="1" applyFill="1" applyBorder="1" applyAlignment="1">
      <alignment horizontal="left" vertical="center" inden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0" xfId="2" applyFont="1" applyFill="1" applyBorder="1" applyAlignment="1">
      <alignment horizontal="right" indent="1"/>
    </xf>
    <xf numFmtId="0" fontId="3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2"/>
    </xf>
    <xf numFmtId="49" fontId="3" fillId="0" borderId="5" xfId="2" applyNumberFormat="1" applyFont="1" applyFill="1" applyBorder="1" applyAlignment="1">
      <alignment horizontal="left" vertical="center" indent="2"/>
    </xf>
    <xf numFmtId="0" fontId="2" fillId="0" borderId="5" xfId="2" applyFont="1" applyFill="1" applyBorder="1" applyAlignment="1">
      <alignment horizontal="left" vertical="center" indent="3"/>
    </xf>
    <xf numFmtId="3" fontId="2" fillId="0" borderId="5" xfId="2" applyNumberFormat="1" applyFont="1" applyFill="1" applyBorder="1" applyAlignment="1">
      <alignment horizontal="right" vertical="center"/>
    </xf>
    <xf numFmtId="1" fontId="2" fillId="0" borderId="10" xfId="2" applyNumberFormat="1" applyFont="1" applyFill="1" applyBorder="1" applyAlignment="1">
      <alignment horizontal="right"/>
    </xf>
    <xf numFmtId="0" fontId="2" fillId="0" borderId="5" xfId="2" applyFont="1" applyFill="1" applyBorder="1" applyAlignment="1">
      <alignment horizontal="right" indent="3"/>
    </xf>
    <xf numFmtId="0" fontId="2" fillId="0" borderId="5" xfId="0" applyFont="1" applyFill="1" applyBorder="1" applyAlignment="1">
      <alignment horizontal="left" indent="3"/>
    </xf>
    <xf numFmtId="1" fontId="2" fillId="0" borderId="10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 indent="3"/>
    </xf>
    <xf numFmtId="165" fontId="2" fillId="0" borderId="5" xfId="2" applyNumberFormat="1" applyFont="1" applyFill="1" applyBorder="1" applyAlignment="1">
      <alignment horizontal="left" vertical="center" indent="3"/>
    </xf>
    <xf numFmtId="165" fontId="2" fillId="0" borderId="5" xfId="2" applyNumberFormat="1" applyFont="1" applyFill="1" applyBorder="1" applyAlignment="1">
      <alignment horizontal="right" indent="3"/>
    </xf>
    <xf numFmtId="0" fontId="2" fillId="0" borderId="5" xfId="0" applyFont="1" applyFill="1" applyBorder="1" applyAlignment="1">
      <alignment horizontal="left" vertical="center" indent="3"/>
    </xf>
    <xf numFmtId="0" fontId="2" fillId="0" borderId="10" xfId="2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3"/>
    </xf>
    <xf numFmtId="0" fontId="17" fillId="0" borderId="5" xfId="0" applyFont="1" applyFill="1" applyBorder="1" applyAlignment="1">
      <alignment horizontal="right" indent="3"/>
    </xf>
    <xf numFmtId="3" fontId="2" fillId="0" borderId="5" xfId="0" applyNumberFormat="1" applyFont="1" applyFill="1" applyBorder="1" applyAlignment="1">
      <alignment vertical="center"/>
    </xf>
    <xf numFmtId="165" fontId="18" fillId="0" borderId="5" xfId="2" applyNumberFormat="1" applyFont="1" applyFill="1" applyBorder="1" applyAlignment="1">
      <alignment horizontal="left" vertical="center" indent="3"/>
    </xf>
    <xf numFmtId="1" fontId="18" fillId="0" borderId="10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 indent="3"/>
    </xf>
    <xf numFmtId="1" fontId="2" fillId="0" borderId="10" xfId="2" applyNumberFormat="1" applyFont="1" applyFill="1" applyBorder="1" applyAlignment="1">
      <alignment horizontal="right" indent="3"/>
    </xf>
    <xf numFmtId="0" fontId="2" fillId="0" borderId="10" xfId="2" applyFont="1" applyFill="1" applyBorder="1" applyAlignment="1">
      <alignment horizontal="right" indent="3"/>
    </xf>
    <xf numFmtId="0" fontId="3" fillId="0" borderId="10" xfId="0" applyFont="1" applyFill="1" applyBorder="1" applyAlignment="1">
      <alignment horizontal="right" indent="1"/>
    </xf>
    <xf numFmtId="0" fontId="3" fillId="0" borderId="5" xfId="0" applyFont="1" applyFill="1" applyBorder="1" applyAlignment="1">
      <alignment horizontal="right" indent="1"/>
    </xf>
    <xf numFmtId="0" fontId="2" fillId="0" borderId="10" xfId="0" applyFont="1" applyFill="1" applyBorder="1" applyAlignment="1">
      <alignment horizontal="right" indent="3"/>
    </xf>
    <xf numFmtId="0" fontId="3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 indent="2"/>
    </xf>
    <xf numFmtId="0" fontId="2" fillId="0" borderId="10" xfId="0" applyFont="1" applyFill="1" applyBorder="1" applyAlignment="1">
      <alignment horizontal="right" indent="2"/>
    </xf>
    <xf numFmtId="0" fontId="2" fillId="0" borderId="5" xfId="2" applyFont="1" applyFill="1" applyBorder="1" applyAlignment="1">
      <alignment horizontal="left" vertical="center" indent="2"/>
    </xf>
    <xf numFmtId="3" fontId="2" fillId="0" borderId="5" xfId="0" applyNumberFormat="1" applyFont="1" applyBorder="1" applyAlignment="1">
      <alignment horizontal="right" vertical="center"/>
    </xf>
    <xf numFmtId="0" fontId="2" fillId="0" borderId="10" xfId="2" applyFont="1" applyFill="1" applyBorder="1" applyAlignment="1">
      <alignment horizontal="right" indent="4"/>
    </xf>
    <xf numFmtId="0" fontId="2" fillId="0" borderId="5" xfId="2" applyFont="1" applyFill="1" applyBorder="1" applyAlignment="1">
      <alignment horizontal="right" indent="4"/>
    </xf>
    <xf numFmtId="0" fontId="2" fillId="0" borderId="5" xfId="2" applyFont="1" applyFill="1" applyBorder="1" applyAlignment="1">
      <alignment horizontal="left" vertical="center" indent="4"/>
    </xf>
    <xf numFmtId="3" fontId="3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indent="2"/>
    </xf>
    <xf numFmtId="0" fontId="2" fillId="0" borderId="10" xfId="0" applyFont="1" applyBorder="1" applyAlignment="1">
      <alignment horizontal="right" indent="2"/>
    </xf>
    <xf numFmtId="0" fontId="2" fillId="0" borderId="5" xfId="0" applyFont="1" applyBorder="1" applyAlignment="1">
      <alignment horizontal="right" indent="2"/>
    </xf>
    <xf numFmtId="165" fontId="2" fillId="0" borderId="5" xfId="0" applyNumberFormat="1" applyFont="1" applyBorder="1" applyAlignment="1">
      <alignment horizontal="left" indent="2"/>
    </xf>
    <xf numFmtId="165" fontId="2" fillId="0" borderId="10" xfId="0" applyNumberFormat="1" applyFont="1" applyBorder="1" applyAlignment="1">
      <alignment horizontal="right" indent="2"/>
    </xf>
    <xf numFmtId="165" fontId="2" fillId="0" borderId="5" xfId="0" applyNumberFormat="1" applyFont="1" applyBorder="1" applyAlignment="1">
      <alignment horizontal="right" indent="2"/>
    </xf>
    <xf numFmtId="3" fontId="3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indent="1"/>
    </xf>
    <xf numFmtId="0" fontId="0" fillId="0" borderId="5" xfId="0" applyBorder="1"/>
    <xf numFmtId="0" fontId="4" fillId="0" borderId="5" xfId="0" applyFont="1" applyBorder="1"/>
    <xf numFmtId="0" fontId="1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3" fillId="0" borderId="11" xfId="3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3" fontId="21" fillId="0" borderId="1" xfId="0" applyNumberFormat="1" applyFont="1" applyBorder="1" applyAlignment="1">
      <alignment horizontal="center" vertical="center"/>
    </xf>
    <xf numFmtId="10" fontId="21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3" fillId="0" borderId="1" xfId="3" applyFont="1" applyBorder="1" applyAlignment="1">
      <alignment horizontal="center" wrapText="1"/>
    </xf>
    <xf numFmtId="0" fontId="23" fillId="0" borderId="1" xfId="3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10" fontId="24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horizontal="left" wrapText="1"/>
    </xf>
    <xf numFmtId="10" fontId="24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vertical="center" wrapText="1"/>
    </xf>
    <xf numFmtId="0" fontId="25" fillId="0" borderId="1" xfId="3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3" fontId="24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wrapText="1"/>
    </xf>
    <xf numFmtId="3" fontId="20" fillId="0" borderId="1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8" fillId="0" borderId="2" xfId="0" applyFont="1" applyFill="1" applyBorder="1"/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8" fillId="0" borderId="2" xfId="0" applyFont="1" applyFill="1" applyBorder="1" applyAlignment="1">
      <alignment horizontal="left" vertical="center"/>
    </xf>
    <xf numFmtId="3" fontId="28" fillId="0" borderId="2" xfId="0" applyNumberFormat="1" applyFont="1" applyBorder="1" applyAlignment="1">
      <alignment horizontal="right" vertical="center"/>
    </xf>
    <xf numFmtId="10" fontId="28" fillId="0" borderId="2" xfId="0" applyNumberFormat="1" applyFont="1" applyBorder="1" applyAlignment="1">
      <alignment horizontal="right" vertical="center"/>
    </xf>
    <xf numFmtId="0" fontId="28" fillId="0" borderId="2" xfId="0" applyFont="1" applyFill="1" applyBorder="1" applyAlignment="1">
      <alignment horizontal="left" vertical="center" indent="2"/>
    </xf>
    <xf numFmtId="3" fontId="28" fillId="0" borderId="2" xfId="0" applyNumberFormat="1" applyFont="1" applyFill="1" applyBorder="1" applyAlignment="1">
      <alignment horizontal="right" vertical="center"/>
    </xf>
    <xf numFmtId="0" fontId="28" fillId="4" borderId="2" xfId="0" applyFont="1" applyFill="1" applyBorder="1"/>
    <xf numFmtId="0" fontId="29" fillId="4" borderId="2" xfId="0" applyFont="1" applyFill="1" applyBorder="1" applyAlignment="1">
      <alignment horizontal="left" vertical="center"/>
    </xf>
    <xf numFmtId="3" fontId="29" fillId="4" borderId="2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horizontal="right" vertical="center" wrapText="1"/>
    </xf>
    <xf numFmtId="1" fontId="21" fillId="0" borderId="24" xfId="0" applyNumberFormat="1" applyFont="1" applyBorder="1" applyAlignment="1">
      <alignment horizontal="right" vertical="center" wrapText="1"/>
    </xf>
    <xf numFmtId="10" fontId="21" fillId="0" borderId="24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10" fontId="20" fillId="0" borderId="24" xfId="0" applyNumberFormat="1" applyFont="1" applyBorder="1" applyAlignment="1">
      <alignment horizontal="right" vertical="center" wrapText="1"/>
    </xf>
    <xf numFmtId="10" fontId="20" fillId="0" borderId="23" xfId="0" applyNumberFormat="1" applyFont="1" applyBorder="1" applyAlignment="1">
      <alignment horizontal="right" vertical="center" wrapText="1"/>
    </xf>
    <xf numFmtId="1" fontId="20" fillId="0" borderId="23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right" vertical="center" wrapText="1"/>
    </xf>
    <xf numFmtId="0" fontId="4" fillId="0" borderId="24" xfId="0" applyFont="1" applyBorder="1"/>
    <xf numFmtId="0" fontId="21" fillId="0" borderId="25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10" fontId="21" fillId="0" borderId="23" xfId="0" applyNumberFormat="1" applyFont="1" applyBorder="1" applyAlignment="1">
      <alignment horizontal="right" vertical="center" wrapText="1"/>
    </xf>
    <xf numFmtId="1" fontId="21" fillId="0" borderId="23" xfId="0" applyNumberFormat="1" applyFont="1" applyBorder="1" applyAlignment="1">
      <alignment horizontal="right" vertical="center" wrapText="1"/>
    </xf>
    <xf numFmtId="0" fontId="31" fillId="0" borderId="2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0" xfId="0" applyFont="1" applyAlignment="1">
      <alignment wrapText="1"/>
    </xf>
    <xf numFmtId="0" fontId="32" fillId="0" borderId="0" xfId="0" applyFont="1"/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3" fillId="0" borderId="0" xfId="0" applyFont="1"/>
  </cellXfs>
  <cellStyles count="4">
    <cellStyle name="Normál" xfId="0" builtinId="0"/>
    <cellStyle name="Normál 11" xfId="3"/>
    <cellStyle name="Normál 4" xfId="1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I1" sqref="I1"/>
    </sheetView>
  </sheetViews>
  <sheetFormatPr defaultRowHeight="15" x14ac:dyDescent="0.25"/>
  <sheetData>
    <row r="1" spans="1:1" x14ac:dyDescent="0.25">
      <c r="A1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8" spans="1:1" x14ac:dyDescent="0.25">
      <c r="A8" t="s">
        <v>3</v>
      </c>
    </row>
    <row r="13" spans="1:1" x14ac:dyDescent="0.25">
      <c r="A13" t="s">
        <v>4</v>
      </c>
    </row>
    <row r="15" spans="1:1" x14ac:dyDescent="0.25">
      <c r="A15" t="s">
        <v>5</v>
      </c>
    </row>
    <row r="17" spans="1:2" x14ac:dyDescent="0.25">
      <c r="B17" t="s">
        <v>6</v>
      </c>
    </row>
    <row r="19" spans="1:2" x14ac:dyDescent="0.25">
      <c r="A19" t="s">
        <v>7</v>
      </c>
    </row>
    <row r="21" spans="1:2" x14ac:dyDescent="0.25">
      <c r="B21" t="s">
        <v>8</v>
      </c>
    </row>
    <row r="23" spans="1:2" x14ac:dyDescent="0.25">
      <c r="B23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opLeftCell="A34" workbookViewId="0">
      <selection activeCell="A2" sqref="A2:W3"/>
    </sheetView>
  </sheetViews>
  <sheetFormatPr defaultRowHeight="15" x14ac:dyDescent="0.25"/>
  <cols>
    <col min="1" max="1" width="2.5703125" style="88" customWidth="1"/>
    <col min="2" max="2" width="6" style="88" customWidth="1"/>
    <col min="3" max="3" width="13.7109375" style="88" customWidth="1"/>
    <col min="4" max="4" width="8.28515625" style="88" customWidth="1"/>
    <col min="5" max="5" width="9.42578125" style="88" customWidth="1"/>
    <col min="6" max="6" width="7.85546875" style="88" customWidth="1"/>
    <col min="7" max="7" width="7.28515625" style="88" customWidth="1"/>
    <col min="8" max="8" width="8.140625" style="88" customWidth="1"/>
    <col min="9" max="9" width="9.28515625" style="88" customWidth="1"/>
    <col min="10" max="10" width="8.28515625" style="88" customWidth="1"/>
    <col min="11" max="11" width="8.85546875" style="88" customWidth="1"/>
    <col min="12" max="12" width="7.5703125" style="88" customWidth="1"/>
    <col min="13" max="13" width="9" style="88" customWidth="1"/>
    <col min="14" max="14" width="8.140625" style="88" customWidth="1"/>
    <col min="15" max="15" width="9.140625" style="88" customWidth="1"/>
    <col min="16" max="16" width="7.85546875" style="88" customWidth="1"/>
    <col min="17" max="18" width="9.28515625" style="88" customWidth="1"/>
    <col min="19" max="19" width="10.140625" style="88" customWidth="1"/>
    <col min="20" max="20" width="7" style="88" customWidth="1"/>
    <col min="21" max="21" width="7.140625" style="88" customWidth="1"/>
    <col min="22" max="22" width="7.7109375" style="88" customWidth="1"/>
    <col min="23" max="23" width="6.42578125" style="88" customWidth="1"/>
    <col min="24" max="24" width="8" style="88" customWidth="1"/>
    <col min="25" max="25" width="6.42578125" style="88" customWidth="1"/>
    <col min="26" max="26" width="6.28515625" style="88" customWidth="1"/>
    <col min="27" max="27" width="6.7109375" style="88" customWidth="1"/>
    <col min="28" max="28" width="6.28515625" style="88" customWidth="1"/>
    <col min="29" max="29" width="6.7109375" style="88" customWidth="1"/>
    <col min="30" max="30" width="6.140625" style="88" customWidth="1"/>
    <col min="31" max="31" width="9.85546875" style="88" customWidth="1"/>
  </cols>
  <sheetData>
    <row r="1" spans="1:31" x14ac:dyDescent="0.25">
      <c r="A1" s="17" t="s">
        <v>646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31" x14ac:dyDescent="0.25">
      <c r="A2" s="208" t="s">
        <v>639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31" ht="15.75" thickBot="1" x14ac:dyDescent="0.3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</row>
    <row r="4" spans="1:31" ht="15.75" thickBot="1" x14ac:dyDescent="0.3">
      <c r="A4" s="211" t="s">
        <v>12</v>
      </c>
      <c r="B4" s="212"/>
      <c r="C4" s="212"/>
      <c r="D4" s="212"/>
      <c r="E4" s="213"/>
      <c r="F4" s="213"/>
      <c r="G4" s="213"/>
      <c r="H4" s="214" t="s">
        <v>214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6"/>
    </row>
    <row r="5" spans="1:31" ht="21.75" thickBot="1" x14ac:dyDescent="0.3">
      <c r="A5" s="217"/>
      <c r="B5" s="218" t="s">
        <v>11</v>
      </c>
      <c r="C5" s="218" t="s">
        <v>211</v>
      </c>
      <c r="D5" s="214" t="s">
        <v>212</v>
      </c>
      <c r="E5" s="219"/>
      <c r="F5" s="219"/>
      <c r="G5" s="220"/>
      <c r="H5" s="214" t="s">
        <v>215</v>
      </c>
      <c r="I5" s="219"/>
      <c r="J5" s="219"/>
      <c r="K5" s="220"/>
      <c r="L5" s="214" t="s">
        <v>217</v>
      </c>
      <c r="M5" s="219"/>
      <c r="N5" s="219"/>
      <c r="O5" s="220"/>
      <c r="P5" s="214" t="s">
        <v>180</v>
      </c>
      <c r="Q5" s="219"/>
      <c r="R5" s="219"/>
      <c r="S5" s="220"/>
      <c r="T5" s="214" t="s">
        <v>220</v>
      </c>
      <c r="U5" s="219"/>
      <c r="V5" s="219"/>
      <c r="W5" s="220"/>
      <c r="X5" s="214" t="s">
        <v>222</v>
      </c>
      <c r="Y5" s="219"/>
      <c r="Z5" s="219"/>
      <c r="AA5" s="220"/>
      <c r="AB5" s="214" t="s">
        <v>640</v>
      </c>
      <c r="AC5" s="219"/>
      <c r="AD5" s="219"/>
      <c r="AE5" s="220"/>
    </row>
    <row r="6" spans="1:31" ht="24.75" customHeight="1" thickBot="1" x14ac:dyDescent="0.3">
      <c r="A6" s="217"/>
      <c r="B6" s="218" t="s">
        <v>210</v>
      </c>
      <c r="C6" s="221"/>
      <c r="D6" s="218" t="s">
        <v>641</v>
      </c>
      <c r="E6" s="218" t="s">
        <v>642</v>
      </c>
      <c r="F6" s="218"/>
      <c r="G6" s="218"/>
      <c r="H6" s="222" t="s">
        <v>641</v>
      </c>
      <c r="I6" s="218" t="s">
        <v>642</v>
      </c>
      <c r="J6" s="218" t="s">
        <v>643</v>
      </c>
      <c r="K6" s="218" t="s">
        <v>644</v>
      </c>
      <c r="L6" s="222" t="s">
        <v>641</v>
      </c>
      <c r="M6" s="223" t="s">
        <v>642</v>
      </c>
      <c r="N6" s="223" t="s">
        <v>643</v>
      </c>
      <c r="O6" s="223" t="s">
        <v>644</v>
      </c>
      <c r="P6" s="222" t="s">
        <v>641</v>
      </c>
      <c r="Q6" s="223" t="s">
        <v>642</v>
      </c>
      <c r="R6" s="223" t="s">
        <v>643</v>
      </c>
      <c r="S6" s="223" t="s">
        <v>644</v>
      </c>
      <c r="T6" s="222" t="s">
        <v>641</v>
      </c>
      <c r="U6" s="223" t="s">
        <v>642</v>
      </c>
      <c r="V6" s="223" t="s">
        <v>643</v>
      </c>
      <c r="W6" s="223" t="s">
        <v>644</v>
      </c>
      <c r="X6" s="222" t="s">
        <v>641</v>
      </c>
      <c r="Y6" s="223" t="s">
        <v>642</v>
      </c>
      <c r="Z6" s="223" t="s">
        <v>643</v>
      </c>
      <c r="AA6" s="223" t="s">
        <v>644</v>
      </c>
      <c r="AB6" s="222" t="s">
        <v>641</v>
      </c>
      <c r="AC6" s="223" t="s">
        <v>642</v>
      </c>
      <c r="AD6" s="223" t="s">
        <v>643</v>
      </c>
      <c r="AE6" s="223" t="s">
        <v>644</v>
      </c>
    </row>
    <row r="7" spans="1:31" s="6" customFormat="1" ht="15.75" thickBot="1" x14ac:dyDescent="0.3">
      <c r="A7" s="224"/>
      <c r="B7" s="225"/>
      <c r="C7" s="225"/>
      <c r="D7" s="225"/>
      <c r="E7" s="226"/>
      <c r="F7" s="226"/>
      <c r="G7" s="226"/>
      <c r="H7" s="214" t="s">
        <v>223</v>
      </c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6"/>
    </row>
    <row r="8" spans="1:31" ht="23.25" thickBot="1" x14ac:dyDescent="0.3">
      <c r="A8" s="227" t="s">
        <v>18</v>
      </c>
      <c r="B8" s="227">
        <v>11130</v>
      </c>
      <c r="C8" s="227" t="s">
        <v>224</v>
      </c>
      <c r="D8" s="228" t="s">
        <v>225</v>
      </c>
      <c r="E8" s="229">
        <f>I8+M8+Q8+Y8+AC8</f>
        <v>33459</v>
      </c>
      <c r="F8" s="229"/>
      <c r="G8" s="230"/>
      <c r="H8" s="231" t="s">
        <v>226</v>
      </c>
      <c r="I8" s="232">
        <v>9505</v>
      </c>
      <c r="J8" s="232"/>
      <c r="K8" s="233"/>
      <c r="L8" s="231" t="s">
        <v>227</v>
      </c>
      <c r="M8" s="231">
        <v>2362</v>
      </c>
      <c r="N8" s="231"/>
      <c r="O8" s="234"/>
      <c r="P8" s="235">
        <v>9131</v>
      </c>
      <c r="Q8" s="235">
        <v>9131</v>
      </c>
      <c r="R8" s="235"/>
      <c r="S8" s="234"/>
      <c r="T8" s="231"/>
      <c r="U8" s="231"/>
      <c r="V8" s="231"/>
      <c r="W8" s="231"/>
      <c r="X8" s="231" t="s">
        <v>228</v>
      </c>
      <c r="Y8" s="231">
        <v>8010</v>
      </c>
      <c r="Z8" s="231"/>
      <c r="AA8" s="231"/>
      <c r="AB8" s="231" t="s">
        <v>66</v>
      </c>
      <c r="AC8" s="231">
        <v>4451</v>
      </c>
      <c r="AD8" s="231"/>
      <c r="AE8" s="236"/>
    </row>
    <row r="9" spans="1:31" ht="15.75" thickBot="1" x14ac:dyDescent="0.3">
      <c r="A9" s="237" t="s">
        <v>21</v>
      </c>
      <c r="B9" s="238">
        <v>13320</v>
      </c>
      <c r="C9" s="238" t="s">
        <v>229</v>
      </c>
      <c r="D9" s="239" t="s">
        <v>140</v>
      </c>
      <c r="E9" s="229">
        <f t="shared" ref="E9:E30" si="0">I9+M9+Q9+Y9+AC9</f>
        <v>1999</v>
      </c>
      <c r="F9" s="229"/>
      <c r="G9" s="230"/>
      <c r="H9" s="231"/>
      <c r="I9" s="231"/>
      <c r="J9" s="231"/>
      <c r="K9" s="233"/>
      <c r="L9" s="231"/>
      <c r="M9" s="231"/>
      <c r="N9" s="231"/>
      <c r="O9" s="234"/>
      <c r="P9" s="231" t="s">
        <v>140</v>
      </c>
      <c r="Q9" s="231">
        <v>1999</v>
      </c>
      <c r="R9" s="231"/>
      <c r="S9" s="234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2"/>
    </row>
    <row r="10" spans="1:31" ht="15.75" thickBot="1" x14ac:dyDescent="0.3">
      <c r="A10" s="237" t="s">
        <v>24</v>
      </c>
      <c r="B10" s="238">
        <v>11350</v>
      </c>
      <c r="C10" s="238" t="s">
        <v>230</v>
      </c>
      <c r="D10" s="239" t="s">
        <v>231</v>
      </c>
      <c r="E10" s="229">
        <f t="shared" si="0"/>
        <v>2921</v>
      </c>
      <c r="F10" s="229"/>
      <c r="G10" s="230"/>
      <c r="H10" s="231"/>
      <c r="I10" s="231"/>
      <c r="J10" s="231"/>
      <c r="K10" s="233"/>
      <c r="L10" s="231"/>
      <c r="M10" s="231"/>
      <c r="N10" s="231"/>
      <c r="O10" s="234"/>
      <c r="P10" s="231" t="s">
        <v>231</v>
      </c>
      <c r="Q10" s="231">
        <v>2921</v>
      </c>
      <c r="R10" s="231"/>
      <c r="S10" s="234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</row>
    <row r="11" spans="1:31" ht="15.75" thickBot="1" x14ac:dyDescent="0.3">
      <c r="A11" s="237" t="s">
        <v>27</v>
      </c>
      <c r="B11" s="238">
        <v>32020</v>
      </c>
      <c r="C11" s="238" t="s">
        <v>232</v>
      </c>
      <c r="D11" s="239">
        <v>327</v>
      </c>
      <c r="E11" s="229">
        <f t="shared" si="0"/>
        <v>327</v>
      </c>
      <c r="F11" s="229"/>
      <c r="G11" s="230"/>
      <c r="H11" s="231"/>
      <c r="I11" s="231"/>
      <c r="J11" s="231"/>
      <c r="K11" s="233"/>
      <c r="L11" s="231"/>
      <c r="M11" s="231"/>
      <c r="N11" s="231"/>
      <c r="O11" s="234"/>
      <c r="P11" s="231">
        <v>327</v>
      </c>
      <c r="Q11" s="231">
        <v>327</v>
      </c>
      <c r="R11" s="231"/>
      <c r="S11" s="234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</row>
    <row r="12" spans="1:31" ht="15.75" thickBot="1" x14ac:dyDescent="0.3">
      <c r="A12" s="237" t="s">
        <v>30</v>
      </c>
      <c r="B12" s="238">
        <v>41231</v>
      </c>
      <c r="C12" s="238" t="s">
        <v>193</v>
      </c>
      <c r="D12" s="239" t="s">
        <v>233</v>
      </c>
      <c r="E12" s="229">
        <f t="shared" si="0"/>
        <v>87559</v>
      </c>
      <c r="F12" s="229"/>
      <c r="G12" s="230"/>
      <c r="H12" s="231" t="s">
        <v>234</v>
      </c>
      <c r="I12" s="231">
        <v>70166</v>
      </c>
      <c r="J12" s="231"/>
      <c r="K12" s="233"/>
      <c r="L12" s="231" t="s">
        <v>235</v>
      </c>
      <c r="M12" s="231">
        <v>9051</v>
      </c>
      <c r="N12" s="231"/>
      <c r="O12" s="234"/>
      <c r="P12" s="235">
        <v>3937</v>
      </c>
      <c r="Q12" s="235">
        <v>8342</v>
      </c>
      <c r="R12" s="235"/>
      <c r="S12" s="234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</row>
    <row r="13" spans="1:31" ht="15.75" thickBot="1" x14ac:dyDescent="0.3">
      <c r="A13" s="237" t="s">
        <v>33</v>
      </c>
      <c r="B13" s="238">
        <v>45160</v>
      </c>
      <c r="C13" s="238" t="s">
        <v>141</v>
      </c>
      <c r="D13" s="239" t="s">
        <v>142</v>
      </c>
      <c r="E13" s="229">
        <f t="shared" si="0"/>
        <v>3196</v>
      </c>
      <c r="F13" s="229"/>
      <c r="G13" s="230"/>
      <c r="H13" s="231"/>
      <c r="I13" s="231"/>
      <c r="J13" s="231"/>
      <c r="K13" s="233"/>
      <c r="L13" s="231"/>
      <c r="M13" s="231"/>
      <c r="N13" s="231"/>
      <c r="O13" s="234"/>
      <c r="P13" s="231" t="s">
        <v>142</v>
      </c>
      <c r="Q13" s="231">
        <v>3196</v>
      </c>
      <c r="R13" s="231"/>
      <c r="S13" s="234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</row>
    <row r="14" spans="1:31" ht="15.75" thickBot="1" x14ac:dyDescent="0.3">
      <c r="A14" s="237" t="s">
        <v>36</v>
      </c>
      <c r="B14" s="238">
        <v>51040</v>
      </c>
      <c r="C14" s="238" t="s">
        <v>237</v>
      </c>
      <c r="D14" s="239">
        <v>254</v>
      </c>
      <c r="E14" s="229">
        <f t="shared" si="0"/>
        <v>254</v>
      </c>
      <c r="F14" s="229"/>
      <c r="G14" s="230"/>
      <c r="H14" s="231"/>
      <c r="I14" s="231"/>
      <c r="J14" s="231"/>
      <c r="K14" s="233"/>
      <c r="L14" s="231"/>
      <c r="M14" s="231"/>
      <c r="N14" s="231"/>
      <c r="O14" s="234"/>
      <c r="P14" s="231">
        <v>254</v>
      </c>
      <c r="Q14" s="231">
        <v>254</v>
      </c>
      <c r="R14" s="231"/>
      <c r="S14" s="234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</row>
    <row r="15" spans="1:31" ht="15.75" thickBot="1" x14ac:dyDescent="0.3">
      <c r="A15" s="237" t="s">
        <v>39</v>
      </c>
      <c r="B15" s="238">
        <v>52020</v>
      </c>
      <c r="C15" s="238" t="s">
        <v>238</v>
      </c>
      <c r="D15" s="239">
        <v>762</v>
      </c>
      <c r="E15" s="229">
        <f t="shared" si="0"/>
        <v>762</v>
      </c>
      <c r="F15" s="229"/>
      <c r="G15" s="230"/>
      <c r="H15" s="231"/>
      <c r="I15" s="231"/>
      <c r="J15" s="231"/>
      <c r="K15" s="233"/>
      <c r="L15" s="231"/>
      <c r="M15" s="231"/>
      <c r="N15" s="231"/>
      <c r="O15" s="234"/>
      <c r="P15" s="231">
        <v>762</v>
      </c>
      <c r="Q15" s="231">
        <v>762</v>
      </c>
      <c r="R15" s="231"/>
      <c r="S15" s="234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</row>
    <row r="16" spans="1:31" ht="15.75" thickBot="1" x14ac:dyDescent="0.3">
      <c r="A16" s="237" t="s">
        <v>42</v>
      </c>
      <c r="B16" s="238">
        <v>63020</v>
      </c>
      <c r="C16" s="238" t="s">
        <v>239</v>
      </c>
      <c r="D16" s="239" t="s">
        <v>240</v>
      </c>
      <c r="E16" s="229">
        <f t="shared" si="0"/>
        <v>16692</v>
      </c>
      <c r="F16" s="229"/>
      <c r="G16" s="230"/>
      <c r="H16" s="231"/>
      <c r="I16" s="231"/>
      <c r="J16" s="231"/>
      <c r="K16" s="233"/>
      <c r="L16" s="231"/>
      <c r="M16" s="231"/>
      <c r="N16" s="231"/>
      <c r="O16" s="234"/>
      <c r="P16" s="231" t="s">
        <v>240</v>
      </c>
      <c r="Q16" s="231">
        <v>1158</v>
      </c>
      <c r="R16" s="231"/>
      <c r="S16" s="234"/>
      <c r="T16" s="231"/>
      <c r="U16" s="231"/>
      <c r="V16" s="231"/>
      <c r="W16" s="231"/>
      <c r="X16" s="231"/>
      <c r="Y16" s="231">
        <v>15534</v>
      </c>
      <c r="Z16" s="231"/>
      <c r="AA16" s="231"/>
      <c r="AB16" s="231"/>
      <c r="AC16" s="231"/>
      <c r="AD16" s="231"/>
      <c r="AE16" s="231"/>
    </row>
    <row r="17" spans="1:31" ht="23.25" thickBot="1" x14ac:dyDescent="0.3">
      <c r="A17" s="237" t="s">
        <v>44</v>
      </c>
      <c r="B17" s="238">
        <v>64010</v>
      </c>
      <c r="C17" s="238" t="s">
        <v>137</v>
      </c>
      <c r="D17" s="239" t="s">
        <v>138</v>
      </c>
      <c r="E17" s="229">
        <f t="shared" si="0"/>
        <v>7936</v>
      </c>
      <c r="F17" s="229"/>
      <c r="G17" s="230"/>
      <c r="H17" s="231"/>
      <c r="I17" s="231"/>
      <c r="J17" s="231"/>
      <c r="K17" s="233"/>
      <c r="L17" s="231"/>
      <c r="M17" s="231"/>
      <c r="N17" s="231"/>
      <c r="O17" s="234"/>
      <c r="P17" s="231" t="s">
        <v>138</v>
      </c>
      <c r="Q17" s="231">
        <v>7936</v>
      </c>
      <c r="R17" s="231"/>
      <c r="S17" s="234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</row>
    <row r="18" spans="1:31" ht="23.25" thickBot="1" x14ac:dyDescent="0.3">
      <c r="A18" s="237" t="s">
        <v>46</v>
      </c>
      <c r="B18" s="238">
        <v>66010</v>
      </c>
      <c r="C18" s="238" t="s">
        <v>241</v>
      </c>
      <c r="D18" s="239" t="s">
        <v>136</v>
      </c>
      <c r="E18" s="229">
        <f t="shared" si="0"/>
        <v>7397</v>
      </c>
      <c r="F18" s="229"/>
      <c r="G18" s="230"/>
      <c r="H18" s="231"/>
      <c r="I18" s="231"/>
      <c r="J18" s="231"/>
      <c r="K18" s="233"/>
      <c r="L18" s="231"/>
      <c r="M18" s="231"/>
      <c r="N18" s="231"/>
      <c r="O18" s="234"/>
      <c r="P18" s="231" t="s">
        <v>136</v>
      </c>
      <c r="Q18" s="231">
        <v>7397</v>
      </c>
      <c r="R18" s="231"/>
      <c r="S18" s="234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</row>
    <row r="19" spans="1:31" ht="34.5" thickBot="1" x14ac:dyDescent="0.3">
      <c r="A19" s="237" t="s">
        <v>49</v>
      </c>
      <c r="B19" s="238">
        <v>66020</v>
      </c>
      <c r="C19" s="238" t="s">
        <v>242</v>
      </c>
      <c r="D19" s="239" t="s">
        <v>243</v>
      </c>
      <c r="E19" s="229">
        <f t="shared" si="0"/>
        <v>20116</v>
      </c>
      <c r="F19" s="229"/>
      <c r="G19" s="230"/>
      <c r="H19" s="231" t="s">
        <v>244</v>
      </c>
      <c r="I19" s="231">
        <v>8880</v>
      </c>
      <c r="J19" s="231"/>
      <c r="K19" s="233"/>
      <c r="L19" s="231" t="s">
        <v>245</v>
      </c>
      <c r="M19" s="231">
        <v>2348</v>
      </c>
      <c r="N19" s="231"/>
      <c r="O19" s="234"/>
      <c r="P19" s="231" t="s">
        <v>246</v>
      </c>
      <c r="Q19" s="231">
        <v>8888</v>
      </c>
      <c r="R19" s="231"/>
      <c r="S19" s="234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</row>
    <row r="20" spans="1:31" ht="23.25" thickBot="1" x14ac:dyDescent="0.3">
      <c r="A20" s="237" t="s">
        <v>52</v>
      </c>
      <c r="B20" s="238">
        <v>72111</v>
      </c>
      <c r="C20" s="238" t="s">
        <v>247</v>
      </c>
      <c r="D20" s="239" t="s">
        <v>248</v>
      </c>
      <c r="E20" s="229">
        <f t="shared" si="0"/>
        <v>1270</v>
      </c>
      <c r="F20" s="229"/>
      <c r="G20" s="230"/>
      <c r="H20" s="231"/>
      <c r="I20" s="231"/>
      <c r="J20" s="231"/>
      <c r="K20" s="233"/>
      <c r="L20" s="231"/>
      <c r="M20" s="231"/>
      <c r="N20" s="231"/>
      <c r="O20" s="234"/>
      <c r="P20" s="231" t="s">
        <v>248</v>
      </c>
      <c r="Q20" s="231">
        <v>1270</v>
      </c>
      <c r="R20" s="231"/>
      <c r="S20" s="234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</row>
    <row r="21" spans="1:31" ht="23.25" thickBot="1" x14ac:dyDescent="0.3">
      <c r="A21" s="237" t="s">
        <v>55</v>
      </c>
      <c r="B21" s="238">
        <v>72311</v>
      </c>
      <c r="C21" s="238" t="s">
        <v>249</v>
      </c>
      <c r="D21" s="239">
        <v>572</v>
      </c>
      <c r="E21" s="229">
        <f t="shared" si="0"/>
        <v>572</v>
      </c>
      <c r="F21" s="229"/>
      <c r="G21" s="230"/>
      <c r="H21" s="231"/>
      <c r="I21" s="231"/>
      <c r="J21" s="231"/>
      <c r="K21" s="233"/>
      <c r="L21" s="231"/>
      <c r="M21" s="231"/>
      <c r="N21" s="231"/>
      <c r="O21" s="234"/>
      <c r="P21" s="231">
        <v>572</v>
      </c>
      <c r="Q21" s="231">
        <v>572</v>
      </c>
      <c r="R21" s="231"/>
      <c r="S21" s="234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</row>
    <row r="22" spans="1:31" ht="23.25" thickBot="1" x14ac:dyDescent="0.3">
      <c r="A22" s="237" t="s">
        <v>58</v>
      </c>
      <c r="B22" s="238">
        <v>74031</v>
      </c>
      <c r="C22" s="238" t="s">
        <v>250</v>
      </c>
      <c r="D22" s="239">
        <v>635</v>
      </c>
      <c r="E22" s="229">
        <f t="shared" si="0"/>
        <v>635</v>
      </c>
      <c r="F22" s="229"/>
      <c r="G22" s="230"/>
      <c r="H22" s="231"/>
      <c r="I22" s="231"/>
      <c r="J22" s="231"/>
      <c r="K22" s="233"/>
      <c r="L22" s="231"/>
      <c r="M22" s="231"/>
      <c r="N22" s="231"/>
      <c r="O22" s="234"/>
      <c r="P22" s="231">
        <v>635</v>
      </c>
      <c r="Q22" s="231">
        <v>635</v>
      </c>
      <c r="R22" s="231"/>
      <c r="S22" s="234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</row>
    <row r="23" spans="1:31" ht="23.25" thickBot="1" x14ac:dyDescent="0.3">
      <c r="A23" s="237" t="s">
        <v>61</v>
      </c>
      <c r="B23" s="238">
        <v>76062</v>
      </c>
      <c r="C23" s="238" t="s">
        <v>251</v>
      </c>
      <c r="D23" s="239">
        <v>124</v>
      </c>
      <c r="E23" s="229">
        <f t="shared" si="0"/>
        <v>124</v>
      </c>
      <c r="F23" s="229"/>
      <c r="G23" s="230"/>
      <c r="H23" s="231"/>
      <c r="I23" s="231"/>
      <c r="J23" s="231"/>
      <c r="K23" s="233"/>
      <c r="L23" s="231"/>
      <c r="M23" s="231"/>
      <c r="N23" s="231"/>
      <c r="O23" s="234"/>
      <c r="P23" s="231">
        <v>124</v>
      </c>
      <c r="Q23" s="231">
        <v>124</v>
      </c>
      <c r="R23" s="231"/>
      <c r="S23" s="234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</row>
    <row r="24" spans="1:31" ht="23.25" thickBot="1" x14ac:dyDescent="0.3">
      <c r="A24" s="237" t="s">
        <v>64</v>
      </c>
      <c r="B24" s="238">
        <v>81030</v>
      </c>
      <c r="C24" s="238" t="s">
        <v>252</v>
      </c>
      <c r="D24" s="239">
        <v>191</v>
      </c>
      <c r="E24" s="229">
        <f t="shared" si="0"/>
        <v>191</v>
      </c>
      <c r="F24" s="229"/>
      <c r="G24" s="230"/>
      <c r="H24" s="231"/>
      <c r="I24" s="231"/>
      <c r="J24" s="231"/>
      <c r="K24" s="233"/>
      <c r="L24" s="231"/>
      <c r="M24" s="231"/>
      <c r="N24" s="231"/>
      <c r="O24" s="234"/>
      <c r="P24" s="231">
        <v>191</v>
      </c>
      <c r="Q24" s="231">
        <v>191</v>
      </c>
      <c r="R24" s="231"/>
      <c r="S24" s="234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</row>
    <row r="25" spans="1:31" ht="23.25" thickBot="1" x14ac:dyDescent="0.3">
      <c r="A25" s="237" t="s">
        <v>67</v>
      </c>
      <c r="B25" s="238">
        <v>82042</v>
      </c>
      <c r="C25" s="238" t="s">
        <v>143</v>
      </c>
      <c r="D25" s="239" t="s">
        <v>253</v>
      </c>
      <c r="E25" s="229">
        <f t="shared" si="0"/>
        <v>6586</v>
      </c>
      <c r="F25" s="229"/>
      <c r="G25" s="230"/>
      <c r="H25" s="231" t="s">
        <v>254</v>
      </c>
      <c r="I25" s="240">
        <v>2235</v>
      </c>
      <c r="J25" s="232"/>
      <c r="K25" s="233"/>
      <c r="L25" s="231">
        <v>603</v>
      </c>
      <c r="M25" s="231">
        <v>603</v>
      </c>
      <c r="N25" s="231"/>
      <c r="O25" s="234"/>
      <c r="P25" s="231" t="s">
        <v>255</v>
      </c>
      <c r="Q25" s="231">
        <v>3748</v>
      </c>
      <c r="R25" s="231"/>
      <c r="S25" s="234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</row>
    <row r="26" spans="1:31" ht="23.25" thickBot="1" x14ac:dyDescent="0.3">
      <c r="A26" s="237" t="s">
        <v>69</v>
      </c>
      <c r="B26" s="238">
        <v>82092</v>
      </c>
      <c r="C26" s="238" t="s">
        <v>256</v>
      </c>
      <c r="D26" s="239" t="s">
        <v>257</v>
      </c>
      <c r="E26" s="229">
        <f t="shared" si="0"/>
        <v>5982</v>
      </c>
      <c r="F26" s="229"/>
      <c r="G26" s="230"/>
      <c r="H26" s="231" t="s">
        <v>254</v>
      </c>
      <c r="I26" s="240">
        <v>2235</v>
      </c>
      <c r="J26" s="232"/>
      <c r="K26" s="233"/>
      <c r="L26" s="231">
        <v>603</v>
      </c>
      <c r="M26" s="231">
        <v>603</v>
      </c>
      <c r="N26" s="231"/>
      <c r="O26" s="234"/>
      <c r="P26" s="231" t="s">
        <v>258</v>
      </c>
      <c r="Q26" s="231">
        <v>3144</v>
      </c>
      <c r="R26" s="231"/>
      <c r="S26" s="234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</row>
    <row r="27" spans="1:31" ht="23.25" thickBot="1" x14ac:dyDescent="0.3">
      <c r="A27" s="237" t="s">
        <v>72</v>
      </c>
      <c r="B27" s="238">
        <v>96015</v>
      </c>
      <c r="C27" s="238" t="s">
        <v>259</v>
      </c>
      <c r="D27" s="239" t="s">
        <v>260</v>
      </c>
      <c r="E27" s="229">
        <f t="shared" si="0"/>
        <v>157578</v>
      </c>
      <c r="F27" s="229"/>
      <c r="G27" s="230"/>
      <c r="H27" s="231"/>
      <c r="I27" s="232"/>
      <c r="J27" s="232"/>
      <c r="K27" s="233"/>
      <c r="L27" s="231"/>
      <c r="M27" s="231"/>
      <c r="N27" s="231"/>
      <c r="O27" s="234"/>
      <c r="P27" s="231" t="s">
        <v>261</v>
      </c>
      <c r="Q27" s="231">
        <v>4051</v>
      </c>
      <c r="R27" s="231"/>
      <c r="S27" s="234"/>
      <c r="T27" s="231"/>
      <c r="U27" s="231"/>
      <c r="V27" s="231"/>
      <c r="W27" s="231"/>
      <c r="X27" s="231" t="s">
        <v>262</v>
      </c>
      <c r="Y27" s="231">
        <v>153527</v>
      </c>
      <c r="Z27" s="231">
        <v>57453</v>
      </c>
      <c r="AA27" s="234">
        <v>0.43120000000000003</v>
      </c>
      <c r="AB27" s="231"/>
      <c r="AC27" s="231"/>
      <c r="AD27" s="231"/>
      <c r="AE27" s="231"/>
    </row>
    <row r="28" spans="1:31" ht="23.25" thickBot="1" x14ac:dyDescent="0.3">
      <c r="A28" s="237" t="s">
        <v>73</v>
      </c>
      <c r="B28" s="238">
        <v>102030</v>
      </c>
      <c r="C28" s="238" t="s">
        <v>263</v>
      </c>
      <c r="D28" s="239" t="s">
        <v>264</v>
      </c>
      <c r="E28" s="229">
        <f t="shared" si="0"/>
        <v>2413</v>
      </c>
      <c r="F28" s="229"/>
      <c r="G28" s="230"/>
      <c r="H28" s="231"/>
      <c r="I28" s="231"/>
      <c r="J28" s="231"/>
      <c r="K28" s="233"/>
      <c r="L28" s="231"/>
      <c r="M28" s="231"/>
      <c r="N28" s="231"/>
      <c r="O28" s="234"/>
      <c r="P28" s="231" t="s">
        <v>264</v>
      </c>
      <c r="Q28" s="231">
        <v>2413</v>
      </c>
      <c r="R28" s="231"/>
      <c r="S28" s="234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</row>
    <row r="29" spans="1:31" ht="23.25" thickBot="1" x14ac:dyDescent="0.3">
      <c r="A29" s="237" t="s">
        <v>85</v>
      </c>
      <c r="B29" s="238">
        <v>104042</v>
      </c>
      <c r="C29" s="238" t="s">
        <v>265</v>
      </c>
      <c r="D29" s="239">
        <v>254</v>
      </c>
      <c r="E29" s="229">
        <f t="shared" si="0"/>
        <v>254</v>
      </c>
      <c r="F29" s="229"/>
      <c r="G29" s="230"/>
      <c r="H29" s="231"/>
      <c r="I29" s="231"/>
      <c r="J29" s="231"/>
      <c r="K29" s="233"/>
      <c r="L29" s="231"/>
      <c r="M29" s="231"/>
      <c r="N29" s="231"/>
      <c r="O29" s="234"/>
      <c r="P29" s="231">
        <v>254</v>
      </c>
      <c r="Q29" s="231">
        <v>254</v>
      </c>
      <c r="R29" s="231"/>
      <c r="S29" s="234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</row>
    <row r="30" spans="1:31" ht="23.25" thickBot="1" x14ac:dyDescent="0.3">
      <c r="A30" s="237" t="s">
        <v>78</v>
      </c>
      <c r="B30" s="238">
        <v>104051</v>
      </c>
      <c r="C30" s="238" t="s">
        <v>266</v>
      </c>
      <c r="D30" s="239">
        <v>191</v>
      </c>
      <c r="E30" s="229">
        <f t="shared" si="0"/>
        <v>191</v>
      </c>
      <c r="F30" s="229"/>
      <c r="G30" s="230"/>
      <c r="H30" s="231"/>
      <c r="I30" s="231"/>
      <c r="J30" s="231"/>
      <c r="K30" s="233"/>
      <c r="L30" s="231"/>
      <c r="M30" s="231"/>
      <c r="N30" s="231"/>
      <c r="O30" s="234"/>
      <c r="P30" s="231">
        <v>191</v>
      </c>
      <c r="Q30" s="231">
        <v>191</v>
      </c>
      <c r="R30" s="231"/>
      <c r="S30" s="234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</row>
    <row r="31" spans="1:31" ht="23.25" thickBot="1" x14ac:dyDescent="0.3">
      <c r="A31" s="237" t="s">
        <v>81</v>
      </c>
      <c r="B31" s="238">
        <v>107060</v>
      </c>
      <c r="C31" s="238" t="s">
        <v>267</v>
      </c>
      <c r="D31" s="239" t="s">
        <v>60</v>
      </c>
      <c r="E31" s="229">
        <f>I31+M31+Q31+Y31+AC31+U31</f>
        <v>28376</v>
      </c>
      <c r="F31" s="229"/>
      <c r="G31" s="230"/>
      <c r="H31" s="231"/>
      <c r="I31" s="231"/>
      <c r="J31" s="231"/>
      <c r="K31" s="233"/>
      <c r="L31" s="231"/>
      <c r="M31" s="231"/>
      <c r="N31" s="231"/>
      <c r="O31" s="234"/>
      <c r="P31" s="231"/>
      <c r="Q31" s="231"/>
      <c r="R31" s="231"/>
      <c r="S31" s="234"/>
      <c r="T31" s="231" t="s">
        <v>60</v>
      </c>
      <c r="U31" s="231">
        <v>28376</v>
      </c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</row>
    <row r="32" spans="1:31" ht="21.75" thickBot="1" x14ac:dyDescent="0.3">
      <c r="A32" s="241" t="s">
        <v>84</v>
      </c>
      <c r="B32" s="242"/>
      <c r="C32" s="242" t="s">
        <v>268</v>
      </c>
      <c r="D32" s="239" t="s">
        <v>178</v>
      </c>
      <c r="E32" s="229">
        <f>SUM(E8:E31)</f>
        <v>386790</v>
      </c>
      <c r="F32" s="229"/>
      <c r="G32" s="230"/>
      <c r="H32" s="239" t="s">
        <v>51</v>
      </c>
      <c r="I32" s="239">
        <f>I26+I25+I19+I12+I8</f>
        <v>93021</v>
      </c>
      <c r="J32" s="239"/>
      <c r="K32" s="230"/>
      <c r="L32" s="239" t="s">
        <v>54</v>
      </c>
      <c r="M32" s="239">
        <f>M26+M25+M19+M12+M8</f>
        <v>14967</v>
      </c>
      <c r="N32" s="239"/>
      <c r="O32" s="243"/>
      <c r="P32" s="239" t="s">
        <v>57</v>
      </c>
      <c r="Q32" s="244">
        <f>SUM(Q8:Q31)</f>
        <v>68904</v>
      </c>
      <c r="R32" s="239"/>
      <c r="S32" s="243"/>
      <c r="T32" s="239" t="s">
        <v>60</v>
      </c>
      <c r="U32" s="239">
        <v>28376</v>
      </c>
      <c r="V32" s="239"/>
      <c r="W32" s="239"/>
      <c r="X32" s="239" t="s">
        <v>63</v>
      </c>
      <c r="Y32" s="239">
        <f>Y27+Y16+Y8</f>
        <v>177071</v>
      </c>
      <c r="Z32" s="239"/>
      <c r="AA32" s="243"/>
      <c r="AB32" s="239">
        <v>4451</v>
      </c>
      <c r="AC32" s="239">
        <v>4451</v>
      </c>
      <c r="AD32" s="239"/>
      <c r="AE32" s="245"/>
    </row>
    <row r="33" spans="1:1" x14ac:dyDescent="0.25">
      <c r="A33" s="246"/>
    </row>
    <row r="34" spans="1:1" x14ac:dyDescent="0.25">
      <c r="A34" s="246"/>
    </row>
    <row r="35" spans="1:1" x14ac:dyDescent="0.25">
      <c r="A35" s="246"/>
    </row>
    <row r="36" spans="1:1" x14ac:dyDescent="0.25">
      <c r="A36" s="246"/>
    </row>
    <row r="37" spans="1:1" x14ac:dyDescent="0.25">
      <c r="A37" s="246"/>
    </row>
    <row r="38" spans="1:1" x14ac:dyDescent="0.25">
      <c r="A38" s="246"/>
    </row>
    <row r="39" spans="1:1" x14ac:dyDescent="0.25">
      <c r="A39" s="246"/>
    </row>
    <row r="40" spans="1:1" x14ac:dyDescent="0.25">
      <c r="A40" s="246"/>
    </row>
    <row r="41" spans="1:1" x14ac:dyDescent="0.25">
      <c r="A41" s="246"/>
    </row>
    <row r="42" spans="1:1" x14ac:dyDescent="0.25">
      <c r="A42" s="246"/>
    </row>
    <row r="43" spans="1:1" x14ac:dyDescent="0.25">
      <c r="A43" s="246"/>
    </row>
    <row r="44" spans="1:1" x14ac:dyDescent="0.25">
      <c r="A44" s="246"/>
    </row>
    <row r="45" spans="1:1" x14ac:dyDescent="0.25">
      <c r="A45" s="246"/>
    </row>
    <row r="46" spans="1:1" x14ac:dyDescent="0.25">
      <c r="A46" s="246"/>
    </row>
    <row r="47" spans="1:1" x14ac:dyDescent="0.25">
      <c r="A47" s="246"/>
    </row>
    <row r="48" spans="1:1" x14ac:dyDescent="0.25">
      <c r="A48" s="246"/>
    </row>
    <row r="49" spans="1:31" x14ac:dyDescent="0.25">
      <c r="A49" s="246"/>
    </row>
    <row r="50" spans="1:31" x14ac:dyDescent="0.25">
      <c r="A50" s="247"/>
    </row>
    <row r="51" spans="1:31" x14ac:dyDescent="0.25">
      <c r="A51" s="248"/>
    </row>
    <row r="52" spans="1:31" ht="15.75" thickBot="1" x14ac:dyDescent="0.3">
      <c r="A52" s="247"/>
    </row>
    <row r="53" spans="1:31" ht="15.75" thickBot="1" x14ac:dyDescent="0.3">
      <c r="A53" s="249" t="s">
        <v>12</v>
      </c>
      <c r="B53" s="212"/>
      <c r="C53" s="212"/>
      <c r="D53" s="212"/>
      <c r="E53" s="213"/>
      <c r="F53" s="213"/>
      <c r="G53" s="213"/>
      <c r="H53" s="214" t="s">
        <v>214</v>
      </c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6"/>
    </row>
    <row r="54" spans="1:31" ht="21.75" thickBot="1" x14ac:dyDescent="0.3">
      <c r="A54" s="250"/>
      <c r="B54" s="218" t="s">
        <v>269</v>
      </c>
      <c r="C54" s="218" t="s">
        <v>270</v>
      </c>
      <c r="D54" s="218" t="s">
        <v>212</v>
      </c>
      <c r="E54" s="218" t="s">
        <v>212</v>
      </c>
      <c r="F54" s="218" t="s">
        <v>212</v>
      </c>
      <c r="G54" s="218" t="s">
        <v>212</v>
      </c>
      <c r="H54" s="222" t="s">
        <v>184</v>
      </c>
      <c r="I54" s="222" t="s">
        <v>184</v>
      </c>
      <c r="J54" s="222" t="s">
        <v>184</v>
      </c>
      <c r="K54" s="222" t="s">
        <v>184</v>
      </c>
      <c r="L54" s="222" t="s">
        <v>185</v>
      </c>
      <c r="M54" s="222" t="s">
        <v>185</v>
      </c>
      <c r="N54" s="222" t="s">
        <v>185</v>
      </c>
      <c r="O54" s="222" t="s">
        <v>185</v>
      </c>
      <c r="P54" s="222" t="s">
        <v>645</v>
      </c>
      <c r="Q54" s="218"/>
      <c r="R54" s="218"/>
      <c r="S54" s="218" t="s">
        <v>218</v>
      </c>
      <c r="T54" s="218" t="s">
        <v>219</v>
      </c>
      <c r="U54" s="218"/>
      <c r="V54" s="218"/>
      <c r="W54" s="218"/>
      <c r="X54" s="218" t="s">
        <v>221</v>
      </c>
      <c r="Y54" s="218"/>
      <c r="Z54" s="218"/>
      <c r="AA54" s="218"/>
      <c r="AB54" s="218"/>
      <c r="AC54" s="218"/>
      <c r="AD54" s="218"/>
      <c r="AE54" s="218" t="s">
        <v>274</v>
      </c>
    </row>
    <row r="55" spans="1:31" ht="42.75" thickBot="1" x14ac:dyDescent="0.3">
      <c r="A55" s="250"/>
      <c r="B55" s="221"/>
      <c r="C55" s="221"/>
      <c r="D55" s="218" t="s">
        <v>213</v>
      </c>
      <c r="E55" s="218" t="s">
        <v>642</v>
      </c>
      <c r="F55" s="218" t="s">
        <v>643</v>
      </c>
      <c r="G55" s="218" t="s">
        <v>644</v>
      </c>
      <c r="H55" s="218" t="s">
        <v>213</v>
      </c>
      <c r="I55" s="218" t="s">
        <v>642</v>
      </c>
      <c r="J55" s="218" t="s">
        <v>643</v>
      </c>
      <c r="K55" s="218" t="s">
        <v>644</v>
      </c>
      <c r="L55" s="218" t="s">
        <v>213</v>
      </c>
      <c r="M55" s="218" t="s">
        <v>642</v>
      </c>
      <c r="N55" s="218" t="s">
        <v>643</v>
      </c>
      <c r="O55" s="218" t="s">
        <v>644</v>
      </c>
      <c r="P55" s="222"/>
      <c r="Q55" s="222"/>
      <c r="R55" s="222"/>
      <c r="S55" s="222" t="s">
        <v>271</v>
      </c>
      <c r="T55" s="222" t="s">
        <v>272</v>
      </c>
      <c r="U55" s="222"/>
      <c r="V55" s="222"/>
      <c r="W55" s="222"/>
      <c r="X55" s="222" t="s">
        <v>273</v>
      </c>
      <c r="Y55" s="222"/>
      <c r="Z55" s="222"/>
      <c r="AA55" s="222"/>
      <c r="AB55" s="222"/>
      <c r="AC55" s="222"/>
      <c r="AD55" s="222"/>
      <c r="AE55" s="222" t="s">
        <v>275</v>
      </c>
    </row>
    <row r="56" spans="1:31" ht="15.75" thickBot="1" x14ac:dyDescent="0.3">
      <c r="A56" s="251"/>
      <c r="B56" s="225"/>
      <c r="C56" s="225"/>
      <c r="D56" s="225"/>
      <c r="E56" s="226"/>
      <c r="F56" s="226"/>
      <c r="G56" s="226"/>
      <c r="H56" s="214" t="s">
        <v>223</v>
      </c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6"/>
    </row>
    <row r="57" spans="1:31" ht="23.25" thickBot="1" x14ac:dyDescent="0.3">
      <c r="A57" s="237" t="s">
        <v>18</v>
      </c>
      <c r="B57" s="238">
        <v>11130</v>
      </c>
      <c r="C57" s="238" t="s">
        <v>224</v>
      </c>
      <c r="D57" s="239"/>
      <c r="E57" s="239">
        <f>I57+M57</f>
        <v>5588</v>
      </c>
      <c r="F57" s="239"/>
      <c r="G57" s="239"/>
      <c r="H57" s="231"/>
      <c r="I57" s="239">
        <v>1100</v>
      </c>
      <c r="J57" s="231"/>
      <c r="K57" s="231"/>
      <c r="L57" s="231"/>
      <c r="M57" s="239">
        <v>4488</v>
      </c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</row>
    <row r="58" spans="1:31" ht="15.75" thickBot="1" x14ac:dyDescent="0.3">
      <c r="A58" s="237" t="s">
        <v>21</v>
      </c>
      <c r="B58" s="238">
        <v>13320</v>
      </c>
      <c r="C58" s="238" t="s">
        <v>229</v>
      </c>
      <c r="D58" s="239"/>
      <c r="E58" s="239"/>
      <c r="F58" s="239"/>
      <c r="G58" s="239"/>
      <c r="H58" s="231"/>
      <c r="I58" s="231"/>
      <c r="J58" s="231"/>
      <c r="K58" s="231"/>
      <c r="L58" s="231"/>
      <c r="M58" s="239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</row>
    <row r="59" spans="1:31" ht="15.75" thickBot="1" x14ac:dyDescent="0.3">
      <c r="A59" s="237" t="s">
        <v>24</v>
      </c>
      <c r="B59" s="238">
        <v>11350</v>
      </c>
      <c r="C59" s="238" t="s">
        <v>230</v>
      </c>
      <c r="D59" s="239"/>
      <c r="E59" s="239"/>
      <c r="F59" s="239"/>
      <c r="G59" s="239"/>
      <c r="H59" s="231"/>
      <c r="I59" s="231"/>
      <c r="J59" s="231"/>
      <c r="K59" s="231"/>
      <c r="L59" s="231"/>
      <c r="M59" s="239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</row>
    <row r="60" spans="1:31" ht="15.75" thickBot="1" x14ac:dyDescent="0.3">
      <c r="A60" s="237" t="s">
        <v>27</v>
      </c>
      <c r="B60" s="238">
        <v>32020</v>
      </c>
      <c r="C60" s="238" t="s">
        <v>232</v>
      </c>
      <c r="D60" s="239"/>
      <c r="E60" s="239"/>
      <c r="F60" s="239"/>
      <c r="G60" s="239"/>
      <c r="H60" s="231"/>
      <c r="I60" s="231"/>
      <c r="J60" s="231"/>
      <c r="K60" s="231"/>
      <c r="L60" s="231"/>
      <c r="M60" s="239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</row>
    <row r="61" spans="1:31" ht="15.75" thickBot="1" x14ac:dyDescent="0.3">
      <c r="A61" s="237" t="s">
        <v>30</v>
      </c>
      <c r="B61" s="238">
        <v>413231</v>
      </c>
      <c r="C61" s="238" t="s">
        <v>193</v>
      </c>
      <c r="D61" s="239" t="s">
        <v>35</v>
      </c>
      <c r="E61" s="239">
        <f>I61+M61</f>
        <v>3706</v>
      </c>
      <c r="F61" s="239"/>
      <c r="G61" s="239"/>
      <c r="H61" s="231"/>
      <c r="I61" s="239">
        <v>3706</v>
      </c>
      <c r="J61" s="231"/>
      <c r="K61" s="231"/>
      <c r="L61" s="231"/>
      <c r="M61" s="239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</row>
    <row r="62" spans="1:31" ht="15.75" thickBot="1" x14ac:dyDescent="0.3">
      <c r="A62" s="237" t="s">
        <v>33</v>
      </c>
      <c r="B62" s="238">
        <v>45160</v>
      </c>
      <c r="C62" s="238" t="s">
        <v>141</v>
      </c>
      <c r="D62" s="239"/>
      <c r="E62" s="239"/>
      <c r="F62" s="239"/>
      <c r="G62" s="239"/>
      <c r="H62" s="231"/>
      <c r="I62" s="239"/>
      <c r="J62" s="231"/>
      <c r="K62" s="231"/>
      <c r="L62" s="231"/>
      <c r="M62" s="239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</row>
    <row r="63" spans="1:31" ht="15.75" thickBot="1" x14ac:dyDescent="0.3">
      <c r="A63" s="237" t="s">
        <v>36</v>
      </c>
      <c r="B63" s="238">
        <v>51040</v>
      </c>
      <c r="C63" s="238" t="s">
        <v>237</v>
      </c>
      <c r="D63" s="239"/>
      <c r="E63" s="239"/>
      <c r="F63" s="239"/>
      <c r="G63" s="239"/>
      <c r="H63" s="231"/>
      <c r="I63" s="239"/>
      <c r="J63" s="231"/>
      <c r="K63" s="231"/>
      <c r="L63" s="231"/>
      <c r="M63" s="239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</row>
    <row r="64" spans="1:31" ht="15.75" thickBot="1" x14ac:dyDescent="0.3">
      <c r="A64" s="237" t="s">
        <v>39</v>
      </c>
      <c r="B64" s="238">
        <v>52020</v>
      </c>
      <c r="C64" s="238" t="s">
        <v>238</v>
      </c>
      <c r="D64" s="239"/>
      <c r="E64" s="239"/>
      <c r="F64" s="239"/>
      <c r="G64" s="239"/>
      <c r="H64" s="231"/>
      <c r="I64" s="239"/>
      <c r="J64" s="231"/>
      <c r="K64" s="231"/>
      <c r="L64" s="231"/>
      <c r="M64" s="239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</row>
    <row r="65" spans="1:31" ht="15.75" thickBot="1" x14ac:dyDescent="0.3">
      <c r="A65" s="237" t="s">
        <v>42</v>
      </c>
      <c r="B65" s="238">
        <v>63020</v>
      </c>
      <c r="C65" s="238" t="s">
        <v>239</v>
      </c>
      <c r="D65" s="239"/>
      <c r="E65" s="239"/>
      <c r="F65" s="239"/>
      <c r="G65" s="239"/>
      <c r="H65" s="231"/>
      <c r="I65" s="239"/>
      <c r="J65" s="231"/>
      <c r="K65" s="231"/>
      <c r="L65" s="231"/>
      <c r="M65" s="239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</row>
    <row r="66" spans="1:31" ht="23.25" thickBot="1" x14ac:dyDescent="0.3">
      <c r="A66" s="237" t="s">
        <v>44</v>
      </c>
      <c r="B66" s="238">
        <v>64010</v>
      </c>
      <c r="C66" s="238" t="s">
        <v>137</v>
      </c>
      <c r="D66" s="231"/>
      <c r="E66" s="239"/>
      <c r="F66" s="231"/>
      <c r="G66" s="231"/>
      <c r="H66" s="231"/>
      <c r="I66" s="239"/>
      <c r="J66" s="231"/>
      <c r="K66" s="231"/>
      <c r="L66" s="231"/>
      <c r="M66" s="239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</row>
    <row r="67" spans="1:31" ht="23.25" thickBot="1" x14ac:dyDescent="0.3">
      <c r="A67" s="237" t="s">
        <v>46</v>
      </c>
      <c r="B67" s="238">
        <v>66010</v>
      </c>
      <c r="C67" s="238" t="s">
        <v>241</v>
      </c>
      <c r="D67" s="231"/>
      <c r="E67" s="239"/>
      <c r="F67" s="231"/>
      <c r="G67" s="231"/>
      <c r="H67" s="231"/>
      <c r="I67" s="239"/>
      <c r="J67" s="231"/>
      <c r="K67" s="231"/>
      <c r="L67" s="231"/>
      <c r="M67" s="239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</row>
    <row r="68" spans="1:31" ht="23.25" thickBot="1" x14ac:dyDescent="0.3">
      <c r="A68" s="237" t="s">
        <v>49</v>
      </c>
      <c r="B68" s="238">
        <v>66020</v>
      </c>
      <c r="C68" s="238" t="s">
        <v>276</v>
      </c>
      <c r="D68" s="239" t="s">
        <v>194</v>
      </c>
      <c r="E68" s="239">
        <f>I68+M68</f>
        <v>22741</v>
      </c>
      <c r="F68" s="239"/>
      <c r="G68" s="239"/>
      <c r="H68" s="231"/>
      <c r="I68" s="239">
        <v>20002</v>
      </c>
      <c r="J68" s="231"/>
      <c r="K68" s="231"/>
      <c r="L68" s="231"/>
      <c r="M68" s="239">
        <v>2739</v>
      </c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</row>
    <row r="69" spans="1:31" ht="23.25" thickBot="1" x14ac:dyDescent="0.3">
      <c r="A69" s="237" t="s">
        <v>52</v>
      </c>
      <c r="B69" s="238">
        <v>72111</v>
      </c>
      <c r="C69" s="238" t="s">
        <v>247</v>
      </c>
      <c r="D69" s="231"/>
      <c r="E69" s="239">
        <f>I69+M69</f>
        <v>250</v>
      </c>
      <c r="F69" s="239"/>
      <c r="G69" s="231"/>
      <c r="H69" s="231"/>
      <c r="I69" s="239">
        <v>250</v>
      </c>
      <c r="J69" s="231"/>
      <c r="K69" s="231"/>
      <c r="L69" s="231"/>
      <c r="M69" s="239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</row>
    <row r="70" spans="1:31" ht="23.25" thickBot="1" x14ac:dyDescent="0.3">
      <c r="A70" s="237" t="s">
        <v>55</v>
      </c>
      <c r="B70" s="238">
        <v>72311</v>
      </c>
      <c r="C70" s="238" t="s">
        <v>249</v>
      </c>
      <c r="D70" s="231"/>
      <c r="E70" s="239"/>
      <c r="F70" s="231"/>
      <c r="G70" s="231"/>
      <c r="H70" s="231"/>
      <c r="I70" s="239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</row>
    <row r="71" spans="1:31" ht="23.25" thickBot="1" x14ac:dyDescent="0.3">
      <c r="A71" s="237" t="s">
        <v>58</v>
      </c>
      <c r="B71" s="238">
        <v>74031</v>
      </c>
      <c r="C71" s="238" t="s">
        <v>250</v>
      </c>
      <c r="D71" s="231"/>
      <c r="E71" s="239"/>
      <c r="F71" s="231"/>
      <c r="G71" s="231"/>
      <c r="H71" s="231"/>
      <c r="I71" s="239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</row>
    <row r="72" spans="1:31" ht="23.25" thickBot="1" x14ac:dyDescent="0.3">
      <c r="A72" s="237" t="s">
        <v>61</v>
      </c>
      <c r="B72" s="238">
        <v>76062</v>
      </c>
      <c r="C72" s="238" t="s">
        <v>251</v>
      </c>
      <c r="D72" s="231"/>
      <c r="E72" s="239"/>
      <c r="F72" s="231"/>
      <c r="G72" s="231"/>
      <c r="H72" s="231"/>
      <c r="I72" s="239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</row>
    <row r="73" spans="1:31" ht="23.25" thickBot="1" x14ac:dyDescent="0.3">
      <c r="A73" s="237" t="s">
        <v>64</v>
      </c>
      <c r="B73" s="238">
        <v>81030</v>
      </c>
      <c r="C73" s="238" t="s">
        <v>252</v>
      </c>
      <c r="D73" s="231"/>
      <c r="E73" s="239">
        <f>I73+M73</f>
        <v>1635</v>
      </c>
      <c r="F73" s="231"/>
      <c r="G73" s="231"/>
      <c r="H73" s="231"/>
      <c r="I73" s="239">
        <v>1635</v>
      </c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</row>
    <row r="74" spans="1:31" ht="23.25" thickBot="1" x14ac:dyDescent="0.3">
      <c r="A74" s="237" t="s">
        <v>67</v>
      </c>
      <c r="B74" s="238">
        <v>82042</v>
      </c>
      <c r="C74" s="238" t="s">
        <v>143</v>
      </c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</row>
    <row r="75" spans="1:31" ht="23.25" thickBot="1" x14ac:dyDescent="0.3">
      <c r="A75" s="237" t="s">
        <v>69</v>
      </c>
      <c r="B75" s="238">
        <v>82092</v>
      </c>
      <c r="C75" s="238" t="s">
        <v>256</v>
      </c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</row>
    <row r="76" spans="1:31" ht="23.25" thickBot="1" x14ac:dyDescent="0.3">
      <c r="A76" s="237" t="s">
        <v>72</v>
      </c>
      <c r="B76" s="238">
        <v>96015</v>
      </c>
      <c r="C76" s="238" t="s">
        <v>146</v>
      </c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</row>
    <row r="77" spans="1:31" ht="23.25" thickBot="1" x14ac:dyDescent="0.3">
      <c r="A77" s="237" t="s">
        <v>73</v>
      </c>
      <c r="B77" s="238">
        <v>102030</v>
      </c>
      <c r="C77" s="238" t="s">
        <v>263</v>
      </c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</row>
    <row r="78" spans="1:31" ht="23.25" thickBot="1" x14ac:dyDescent="0.3">
      <c r="A78" s="237" t="s">
        <v>85</v>
      </c>
      <c r="B78" s="238">
        <v>104042</v>
      </c>
      <c r="C78" s="238" t="s">
        <v>265</v>
      </c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</row>
    <row r="79" spans="1:31" ht="23.25" thickBot="1" x14ac:dyDescent="0.3">
      <c r="A79" s="237" t="s">
        <v>78</v>
      </c>
      <c r="B79" s="238">
        <v>104051</v>
      </c>
      <c r="C79" s="238" t="s">
        <v>266</v>
      </c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</row>
    <row r="80" spans="1:31" ht="23.25" thickBot="1" x14ac:dyDescent="0.3">
      <c r="A80" s="237" t="s">
        <v>81</v>
      </c>
      <c r="B80" s="238">
        <v>107060</v>
      </c>
      <c r="C80" s="238" t="s">
        <v>267</v>
      </c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</row>
    <row r="81" spans="1:31" ht="21.75" thickBot="1" x14ac:dyDescent="0.3">
      <c r="A81" s="241" t="s">
        <v>84</v>
      </c>
      <c r="B81" s="238"/>
      <c r="C81" s="242" t="s">
        <v>277</v>
      </c>
      <c r="D81" s="239" t="s">
        <v>75</v>
      </c>
      <c r="E81" s="239">
        <f>I81+M81</f>
        <v>33920</v>
      </c>
      <c r="F81" s="239"/>
      <c r="G81" s="239"/>
      <c r="H81" s="239"/>
      <c r="I81" s="239">
        <v>26693</v>
      </c>
      <c r="J81" s="239"/>
      <c r="K81" s="239"/>
      <c r="L81" s="239"/>
      <c r="M81" s="239">
        <f>M68+M57</f>
        <v>7227</v>
      </c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</row>
    <row r="82" spans="1:31" x14ac:dyDescent="0.25">
      <c r="A82" s="247"/>
    </row>
  </sheetData>
  <mergeCells count="15">
    <mergeCell ref="A53:A56"/>
    <mergeCell ref="H53:AE53"/>
    <mergeCell ref="H56:AE56"/>
    <mergeCell ref="A4:A7"/>
    <mergeCell ref="H4:AE4"/>
    <mergeCell ref="D5:G5"/>
    <mergeCell ref="H5:K5"/>
    <mergeCell ref="L5:O5"/>
    <mergeCell ref="P5:S5"/>
    <mergeCell ref="T5:W5"/>
    <mergeCell ref="X5:AA5"/>
    <mergeCell ref="AB5:AE5"/>
    <mergeCell ref="H7:AE7"/>
    <mergeCell ref="A1:L1"/>
    <mergeCell ref="A2:W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workbookViewId="0">
      <selection activeCell="H89" sqref="H89"/>
    </sheetView>
  </sheetViews>
  <sheetFormatPr defaultRowHeight="15" x14ac:dyDescent="0.25"/>
  <cols>
    <col min="1" max="1" width="4.28515625" bestFit="1" customWidth="1"/>
    <col min="2" max="2" width="75.5703125" bestFit="1" customWidth="1"/>
    <col min="3" max="3" width="16.5703125" customWidth="1"/>
    <col min="4" max="4" width="10.28515625" customWidth="1"/>
  </cols>
  <sheetData>
    <row r="1" spans="1:5" x14ac:dyDescent="0.25">
      <c r="A1" s="13" t="s">
        <v>278</v>
      </c>
      <c r="B1" s="13"/>
      <c r="C1" s="13"/>
      <c r="D1" s="13"/>
      <c r="E1" s="13"/>
    </row>
    <row r="3" spans="1:5" x14ac:dyDescent="0.25">
      <c r="A3" s="14" t="s">
        <v>1</v>
      </c>
      <c r="B3" s="14"/>
      <c r="C3" s="14"/>
      <c r="D3" s="14"/>
      <c r="E3" s="14"/>
    </row>
    <row r="4" spans="1:5" x14ac:dyDescent="0.25">
      <c r="A4" s="14" t="s">
        <v>2</v>
      </c>
      <c r="B4" s="14"/>
      <c r="C4" s="14"/>
      <c r="D4" s="14"/>
      <c r="E4" s="14"/>
    </row>
    <row r="7" spans="1:5" x14ac:dyDescent="0.25">
      <c r="A7" s="14" t="s">
        <v>279</v>
      </c>
      <c r="B7" s="14"/>
      <c r="C7" s="14"/>
      <c r="D7" s="14"/>
      <c r="E7" s="14"/>
    </row>
    <row r="9" spans="1:5" x14ac:dyDescent="0.25">
      <c r="A9" s="13" t="s">
        <v>10</v>
      </c>
      <c r="B9" s="13"/>
      <c r="C9" s="13"/>
      <c r="D9" s="13"/>
      <c r="E9" s="13"/>
    </row>
    <row r="11" spans="1:5" x14ac:dyDescent="0.25">
      <c r="A11" s="5" t="s">
        <v>12</v>
      </c>
      <c r="B11" s="4" t="s">
        <v>11</v>
      </c>
      <c r="C11" s="4" t="s">
        <v>13</v>
      </c>
      <c r="D11" s="4" t="s">
        <v>15</v>
      </c>
      <c r="E11" s="4" t="s">
        <v>200</v>
      </c>
    </row>
    <row r="12" spans="1:5" s="6" customFormat="1" ht="60" x14ac:dyDescent="0.25">
      <c r="A12" s="8"/>
      <c r="B12" s="11" t="s">
        <v>14</v>
      </c>
      <c r="C12" s="11" t="s">
        <v>280</v>
      </c>
      <c r="D12" s="11" t="s">
        <v>281</v>
      </c>
      <c r="E12" s="11" t="s">
        <v>282</v>
      </c>
    </row>
    <row r="13" spans="1:5" x14ac:dyDescent="0.25">
      <c r="A13" s="5">
        <v>1</v>
      </c>
      <c r="B13" s="5" t="s">
        <v>96</v>
      </c>
      <c r="C13" s="7"/>
      <c r="D13" s="7"/>
      <c r="E13" s="7"/>
    </row>
    <row r="14" spans="1:5" x14ac:dyDescent="0.25">
      <c r="A14" s="5">
        <v>2</v>
      </c>
      <c r="B14" s="5" t="s">
        <v>97</v>
      </c>
      <c r="C14" s="7" t="s">
        <v>23</v>
      </c>
      <c r="D14" s="7"/>
      <c r="E14" s="7" t="s">
        <v>23</v>
      </c>
    </row>
    <row r="15" spans="1:5" x14ac:dyDescent="0.25">
      <c r="A15" s="5">
        <v>3</v>
      </c>
      <c r="B15" s="5" t="s">
        <v>98</v>
      </c>
      <c r="C15" s="7"/>
      <c r="D15" s="7"/>
      <c r="E15" s="7"/>
    </row>
    <row r="16" spans="1:5" x14ac:dyDescent="0.25">
      <c r="A16" s="5">
        <v>4</v>
      </c>
      <c r="B16" s="5" t="s">
        <v>99</v>
      </c>
      <c r="C16" s="7"/>
      <c r="D16" s="7"/>
      <c r="E16" s="7"/>
    </row>
    <row r="17" spans="1:5" x14ac:dyDescent="0.25">
      <c r="A17" s="5">
        <v>5</v>
      </c>
      <c r="B17" s="5" t="s">
        <v>100</v>
      </c>
      <c r="C17" s="7"/>
      <c r="D17" s="7"/>
      <c r="E17" s="7"/>
    </row>
    <row r="18" spans="1:5" x14ac:dyDescent="0.25">
      <c r="A18" s="5">
        <v>6</v>
      </c>
      <c r="B18" s="5" t="s">
        <v>101</v>
      </c>
      <c r="C18" s="7" t="s">
        <v>102</v>
      </c>
      <c r="D18" s="7"/>
      <c r="E18" s="7" t="s">
        <v>102</v>
      </c>
    </row>
    <row r="19" spans="1:5" x14ac:dyDescent="0.25">
      <c r="A19" s="5">
        <v>7</v>
      </c>
      <c r="B19" s="5" t="s">
        <v>103</v>
      </c>
      <c r="C19" s="7" t="s">
        <v>283</v>
      </c>
      <c r="D19" s="7"/>
      <c r="E19" s="7" t="s">
        <v>283</v>
      </c>
    </row>
    <row r="20" spans="1:5" x14ac:dyDescent="0.25">
      <c r="A20" s="5">
        <v>8</v>
      </c>
      <c r="B20" s="5" t="s">
        <v>104</v>
      </c>
      <c r="C20" s="7"/>
      <c r="D20" s="7"/>
      <c r="E20" s="7"/>
    </row>
    <row r="21" spans="1:5" x14ac:dyDescent="0.25">
      <c r="A21" s="5">
        <v>9</v>
      </c>
      <c r="B21" s="5" t="s">
        <v>105</v>
      </c>
      <c r="C21" s="7" t="s">
        <v>284</v>
      </c>
      <c r="D21" s="7"/>
      <c r="E21" s="7" t="s">
        <v>106</v>
      </c>
    </row>
    <row r="22" spans="1:5" x14ac:dyDescent="0.25">
      <c r="A22" s="5">
        <v>10</v>
      </c>
      <c r="B22" s="5" t="s">
        <v>107</v>
      </c>
      <c r="C22" s="7"/>
      <c r="D22" s="7"/>
      <c r="E22" s="7"/>
    </row>
    <row r="23" spans="1:5" x14ac:dyDescent="0.25">
      <c r="A23" s="5">
        <v>11</v>
      </c>
      <c r="B23" s="5" t="s">
        <v>108</v>
      </c>
      <c r="C23" s="7"/>
      <c r="D23" s="7"/>
      <c r="E23" s="7"/>
    </row>
    <row r="24" spans="1:5" x14ac:dyDescent="0.25">
      <c r="A24" s="5">
        <v>12</v>
      </c>
      <c r="B24" s="5" t="s">
        <v>285</v>
      </c>
      <c r="C24" s="7">
        <v>200</v>
      </c>
      <c r="D24" s="7"/>
      <c r="E24" s="7">
        <v>200</v>
      </c>
    </row>
    <row r="25" spans="1:5" x14ac:dyDescent="0.25">
      <c r="A25" s="5">
        <v>13</v>
      </c>
      <c r="B25" s="5" t="s">
        <v>109</v>
      </c>
      <c r="C25" s="7" t="s">
        <v>110</v>
      </c>
      <c r="D25" s="7"/>
      <c r="E25" s="7"/>
    </row>
    <row r="26" spans="1:5" x14ac:dyDescent="0.25">
      <c r="A26" s="5">
        <v>14</v>
      </c>
      <c r="B26" s="5" t="s">
        <v>111</v>
      </c>
      <c r="C26" s="7" t="s">
        <v>26</v>
      </c>
      <c r="D26" s="7" t="s">
        <v>124</v>
      </c>
      <c r="E26" s="7" t="s">
        <v>286</v>
      </c>
    </row>
    <row r="27" spans="1:5" x14ac:dyDescent="0.25">
      <c r="A27" s="5">
        <v>15</v>
      </c>
      <c r="B27" s="5" t="s">
        <v>112</v>
      </c>
      <c r="C27" s="7"/>
      <c r="D27" s="7"/>
      <c r="E27" s="7"/>
    </row>
    <row r="28" spans="1:5" x14ac:dyDescent="0.25">
      <c r="A28" s="5">
        <v>16</v>
      </c>
      <c r="B28" s="5" t="s">
        <v>113</v>
      </c>
      <c r="C28" s="7" t="s">
        <v>114</v>
      </c>
      <c r="D28" s="7"/>
      <c r="E28" s="7" t="s">
        <v>114</v>
      </c>
    </row>
    <row r="29" spans="1:5" x14ac:dyDescent="0.25">
      <c r="A29" s="5">
        <v>17</v>
      </c>
      <c r="B29" s="5" t="s">
        <v>115</v>
      </c>
      <c r="C29" s="7" t="s">
        <v>116</v>
      </c>
      <c r="D29" s="7"/>
      <c r="E29" s="7" t="s">
        <v>116</v>
      </c>
    </row>
    <row r="30" spans="1:5" x14ac:dyDescent="0.25">
      <c r="A30" s="5">
        <v>18</v>
      </c>
      <c r="B30" s="5" t="s">
        <v>117</v>
      </c>
      <c r="C30" s="7" t="s">
        <v>118</v>
      </c>
      <c r="D30" s="7"/>
      <c r="E30" s="7" t="s">
        <v>118</v>
      </c>
    </row>
    <row r="31" spans="1:5" x14ac:dyDescent="0.25">
      <c r="A31" s="5"/>
      <c r="B31" s="5" t="s">
        <v>119</v>
      </c>
      <c r="C31" s="7" t="s">
        <v>120</v>
      </c>
      <c r="D31" s="7"/>
      <c r="E31" s="7" t="s">
        <v>120</v>
      </c>
    </row>
    <row r="32" spans="1:5" x14ac:dyDescent="0.25">
      <c r="A32" s="5"/>
      <c r="B32" s="5" t="s">
        <v>121</v>
      </c>
      <c r="C32" s="7">
        <v>500</v>
      </c>
      <c r="D32" s="7"/>
      <c r="E32" s="7">
        <v>500</v>
      </c>
    </row>
    <row r="33" spans="1:5" x14ac:dyDescent="0.25">
      <c r="A33" s="5"/>
      <c r="B33" s="5" t="s">
        <v>287</v>
      </c>
      <c r="C33" s="7" t="s">
        <v>122</v>
      </c>
      <c r="D33" s="7"/>
      <c r="E33" s="7" t="s">
        <v>122</v>
      </c>
    </row>
    <row r="34" spans="1:5" x14ac:dyDescent="0.25">
      <c r="A34" s="5">
        <v>19</v>
      </c>
      <c r="B34" s="5" t="s">
        <v>123</v>
      </c>
      <c r="C34" s="7"/>
      <c r="D34" s="7"/>
      <c r="E34" s="7"/>
    </row>
    <row r="35" spans="1:5" x14ac:dyDescent="0.25">
      <c r="A35" s="5">
        <v>20</v>
      </c>
      <c r="B35" s="5" t="s">
        <v>125</v>
      </c>
      <c r="C35" s="7"/>
      <c r="D35" s="7"/>
      <c r="E35" s="7"/>
    </row>
    <row r="36" spans="1:5" x14ac:dyDescent="0.25">
      <c r="A36" s="5">
        <v>21</v>
      </c>
      <c r="B36" s="5" t="s">
        <v>126</v>
      </c>
      <c r="C36" s="7"/>
      <c r="D36" s="7"/>
      <c r="E36" s="7"/>
    </row>
    <row r="37" spans="1:5" x14ac:dyDescent="0.25">
      <c r="A37" s="5">
        <v>22</v>
      </c>
      <c r="B37" s="5" t="s">
        <v>127</v>
      </c>
      <c r="C37" s="7"/>
      <c r="D37" s="7"/>
      <c r="E37" s="7"/>
    </row>
    <row r="38" spans="1:5" x14ac:dyDescent="0.25">
      <c r="A38" s="5">
        <v>23</v>
      </c>
      <c r="B38" s="5" t="s">
        <v>128</v>
      </c>
      <c r="C38" s="7" t="s">
        <v>124</v>
      </c>
      <c r="D38" s="7" t="s">
        <v>124</v>
      </c>
      <c r="E38" s="7"/>
    </row>
    <row r="39" spans="1:5" x14ac:dyDescent="0.25">
      <c r="A39" s="5">
        <v>24</v>
      </c>
      <c r="B39" s="5" t="s">
        <v>129</v>
      </c>
      <c r="C39" s="7"/>
      <c r="D39" s="7"/>
      <c r="E39" s="7"/>
    </row>
    <row r="40" spans="1:5" x14ac:dyDescent="0.25">
      <c r="A40" s="5">
        <v>25</v>
      </c>
      <c r="B40" s="5" t="s">
        <v>130</v>
      </c>
      <c r="C40" s="7">
        <v>500</v>
      </c>
      <c r="D40" s="7"/>
      <c r="E40" s="7">
        <v>500</v>
      </c>
    </row>
    <row r="41" spans="1:5" x14ac:dyDescent="0.25">
      <c r="A41" s="5">
        <v>26</v>
      </c>
      <c r="B41" s="5" t="s">
        <v>131</v>
      </c>
      <c r="C41" s="7">
        <v>500</v>
      </c>
      <c r="D41" s="7"/>
      <c r="E41" s="7">
        <v>500</v>
      </c>
    </row>
    <row r="42" spans="1:5" x14ac:dyDescent="0.25">
      <c r="A42" s="5">
        <v>27</v>
      </c>
      <c r="B42" s="5" t="s">
        <v>132</v>
      </c>
      <c r="C42" s="7" t="s">
        <v>29</v>
      </c>
      <c r="D42" s="7" t="s">
        <v>29</v>
      </c>
      <c r="E42" s="7"/>
    </row>
    <row r="43" spans="1:5" x14ac:dyDescent="0.25">
      <c r="A43" s="5">
        <v>28</v>
      </c>
      <c r="B43" s="5" t="s">
        <v>133</v>
      </c>
      <c r="C43" s="7" t="s">
        <v>29</v>
      </c>
      <c r="D43" s="7" t="s">
        <v>29</v>
      </c>
      <c r="E43" s="7"/>
    </row>
    <row r="44" spans="1:5" x14ac:dyDescent="0.25">
      <c r="A44" s="5"/>
      <c r="B44" s="5" t="s">
        <v>288</v>
      </c>
      <c r="C44" s="7" t="s">
        <v>134</v>
      </c>
      <c r="D44" s="7" t="s">
        <v>134</v>
      </c>
      <c r="E44" s="7"/>
    </row>
    <row r="45" spans="1:5" x14ac:dyDescent="0.25">
      <c r="A45" s="5">
        <v>29</v>
      </c>
      <c r="B45" s="5" t="s">
        <v>135</v>
      </c>
      <c r="C45" s="7" t="s">
        <v>136</v>
      </c>
      <c r="D45" s="7" t="s">
        <v>136</v>
      </c>
      <c r="E45" s="7"/>
    </row>
    <row r="46" spans="1:5" x14ac:dyDescent="0.25">
      <c r="A46" s="5">
        <v>30</v>
      </c>
      <c r="B46" s="5" t="s">
        <v>137</v>
      </c>
      <c r="C46" s="7" t="s">
        <v>138</v>
      </c>
      <c r="D46" s="7" t="s">
        <v>138</v>
      </c>
      <c r="E46" s="7"/>
    </row>
    <row r="47" spans="1:5" x14ac:dyDescent="0.25">
      <c r="A47" s="5"/>
      <c r="B47" s="5" t="s">
        <v>139</v>
      </c>
      <c r="C47" s="7" t="s">
        <v>140</v>
      </c>
      <c r="D47" s="7" t="s">
        <v>140</v>
      </c>
      <c r="E47" s="7"/>
    </row>
    <row r="48" spans="1:5" x14ac:dyDescent="0.25">
      <c r="A48" s="5">
        <v>31</v>
      </c>
      <c r="B48" s="5" t="s">
        <v>141</v>
      </c>
      <c r="C48" s="7" t="s">
        <v>142</v>
      </c>
      <c r="D48" s="7" t="s">
        <v>142</v>
      </c>
      <c r="E48" s="7"/>
    </row>
    <row r="49" spans="1:5" x14ac:dyDescent="0.25">
      <c r="A49" s="5">
        <v>32</v>
      </c>
      <c r="B49" s="5" t="s">
        <v>143</v>
      </c>
      <c r="C49" s="7" t="s">
        <v>144</v>
      </c>
      <c r="D49" s="7" t="s">
        <v>144</v>
      </c>
      <c r="E49" s="7"/>
    </row>
    <row r="50" spans="1:5" x14ac:dyDescent="0.25">
      <c r="A50" s="5">
        <v>33</v>
      </c>
      <c r="B50" s="5" t="s">
        <v>145</v>
      </c>
      <c r="C50" s="7">
        <v>273</v>
      </c>
      <c r="D50" s="7">
        <v>273</v>
      </c>
      <c r="E50" s="7"/>
    </row>
    <row r="51" spans="1:5" x14ac:dyDescent="0.25">
      <c r="A51" s="5">
        <v>34</v>
      </c>
      <c r="B51" s="5" t="s">
        <v>147</v>
      </c>
      <c r="C51" s="7" t="s">
        <v>148</v>
      </c>
      <c r="D51" s="7" t="s">
        <v>148</v>
      </c>
      <c r="E51" s="7"/>
    </row>
    <row r="52" spans="1:5" x14ac:dyDescent="0.25">
      <c r="A52" s="5">
        <v>35</v>
      </c>
      <c r="B52" s="5" t="s">
        <v>289</v>
      </c>
      <c r="C52" s="7" t="s">
        <v>290</v>
      </c>
      <c r="D52" s="7" t="s">
        <v>290</v>
      </c>
      <c r="E52" s="7"/>
    </row>
    <row r="53" spans="1:5" x14ac:dyDescent="0.25">
      <c r="A53" s="5">
        <v>36</v>
      </c>
      <c r="B53" s="5" t="s">
        <v>149</v>
      </c>
      <c r="C53" s="7" t="s">
        <v>38</v>
      </c>
      <c r="D53" s="7"/>
      <c r="E53" s="7" t="s">
        <v>38</v>
      </c>
    </row>
    <row r="54" spans="1:5" x14ac:dyDescent="0.25">
      <c r="A54" s="5">
        <v>37</v>
      </c>
      <c r="B54" s="5" t="s">
        <v>150</v>
      </c>
      <c r="C54" s="7"/>
      <c r="D54" s="7"/>
      <c r="E54" s="7"/>
    </row>
    <row r="55" spans="1:5" x14ac:dyDescent="0.25">
      <c r="A55" s="5">
        <v>38</v>
      </c>
      <c r="B55" s="5" t="s">
        <v>151</v>
      </c>
      <c r="C55" s="7"/>
      <c r="D55" s="7"/>
      <c r="E55" s="7"/>
    </row>
    <row r="56" spans="1:5" x14ac:dyDescent="0.25">
      <c r="A56" s="5">
        <v>39</v>
      </c>
      <c r="B56" s="5" t="s">
        <v>152</v>
      </c>
      <c r="C56" s="7"/>
      <c r="D56" s="7"/>
      <c r="E56" s="7"/>
    </row>
    <row r="57" spans="1:5" x14ac:dyDescent="0.25">
      <c r="A57" s="5">
        <v>40</v>
      </c>
      <c r="B57" s="5" t="s">
        <v>153</v>
      </c>
      <c r="C57" s="7" t="s">
        <v>38</v>
      </c>
      <c r="D57" s="7"/>
      <c r="E57" s="7" t="s">
        <v>38</v>
      </c>
    </row>
    <row r="58" spans="1:5" x14ac:dyDescent="0.25">
      <c r="A58" s="5">
        <v>41</v>
      </c>
      <c r="B58" s="5" t="s">
        <v>154</v>
      </c>
      <c r="C58" s="7"/>
      <c r="D58" s="7"/>
      <c r="E58" s="7"/>
    </row>
    <row r="59" spans="1:5" x14ac:dyDescent="0.25">
      <c r="A59" s="5">
        <v>42</v>
      </c>
      <c r="B59" s="5" t="s">
        <v>31</v>
      </c>
      <c r="C59" s="7" t="s">
        <v>32</v>
      </c>
      <c r="D59" s="7" t="s">
        <v>291</v>
      </c>
      <c r="E59" s="7" t="s">
        <v>156</v>
      </c>
    </row>
    <row r="60" spans="1:5" x14ac:dyDescent="0.25">
      <c r="A60" s="5">
        <v>43</v>
      </c>
      <c r="B60" s="5" t="s">
        <v>155</v>
      </c>
      <c r="C60" s="7" t="s">
        <v>156</v>
      </c>
      <c r="D60" s="7"/>
      <c r="E60" s="7" t="s">
        <v>156</v>
      </c>
    </row>
    <row r="61" spans="1:5" x14ac:dyDescent="0.25">
      <c r="A61" s="5">
        <v>44</v>
      </c>
      <c r="B61" s="5" t="s">
        <v>157</v>
      </c>
      <c r="C61" s="7">
        <v>930</v>
      </c>
      <c r="D61" s="7">
        <v>930</v>
      </c>
      <c r="E61" s="7"/>
    </row>
    <row r="62" spans="1:5" x14ac:dyDescent="0.25">
      <c r="A62" s="5">
        <v>45</v>
      </c>
      <c r="B62" s="5" t="s">
        <v>158</v>
      </c>
      <c r="C62" s="7" t="s">
        <v>159</v>
      </c>
      <c r="D62" s="7" t="s">
        <v>159</v>
      </c>
      <c r="E62" s="7"/>
    </row>
    <row r="63" spans="1:5" x14ac:dyDescent="0.25">
      <c r="A63" s="5">
        <v>46</v>
      </c>
      <c r="B63" s="5" t="s">
        <v>34</v>
      </c>
      <c r="C63" s="7" t="s">
        <v>35</v>
      </c>
      <c r="D63" s="7"/>
      <c r="E63" s="7" t="s">
        <v>35</v>
      </c>
    </row>
    <row r="64" spans="1:5" x14ac:dyDescent="0.25">
      <c r="A64" s="5">
        <v>47</v>
      </c>
      <c r="B64" s="5" t="s">
        <v>155</v>
      </c>
      <c r="C64" s="7" t="s">
        <v>35</v>
      </c>
      <c r="D64" s="7"/>
      <c r="E64" s="7" t="s">
        <v>35</v>
      </c>
    </row>
    <row r="65" spans="1:5" x14ac:dyDescent="0.25">
      <c r="A65" s="5">
        <v>48</v>
      </c>
      <c r="B65" s="5" t="s">
        <v>157</v>
      </c>
      <c r="C65" s="7"/>
      <c r="D65" s="7"/>
      <c r="E65" s="7"/>
    </row>
    <row r="66" spans="1:5" x14ac:dyDescent="0.25">
      <c r="A66" s="5">
        <v>49</v>
      </c>
      <c r="B66" s="5" t="s">
        <v>160</v>
      </c>
      <c r="C66" s="7"/>
      <c r="D66" s="7"/>
      <c r="E66" s="7"/>
    </row>
    <row r="67" spans="1:5" x14ac:dyDescent="0.25">
      <c r="A67" s="5">
        <v>50</v>
      </c>
      <c r="B67" s="5" t="s">
        <v>161</v>
      </c>
      <c r="C67" s="7"/>
      <c r="D67" s="7"/>
      <c r="E67" s="7"/>
    </row>
    <row r="68" spans="1:5" x14ac:dyDescent="0.25">
      <c r="A68" s="5">
        <v>51</v>
      </c>
      <c r="B68" s="5" t="s">
        <v>162</v>
      </c>
      <c r="C68" s="7"/>
      <c r="D68" s="7"/>
      <c r="E68" s="7"/>
    </row>
    <row r="69" spans="1:5" x14ac:dyDescent="0.25">
      <c r="A69" s="5">
        <v>52</v>
      </c>
      <c r="B69" s="5" t="s">
        <v>163</v>
      </c>
      <c r="C69" s="7"/>
      <c r="D69" s="7"/>
      <c r="E69" s="7"/>
    </row>
    <row r="70" spans="1:5" x14ac:dyDescent="0.25">
      <c r="A70" s="5">
        <v>53</v>
      </c>
      <c r="B70" s="5" t="s">
        <v>164</v>
      </c>
      <c r="C70" s="7">
        <v>250</v>
      </c>
      <c r="D70" s="7"/>
      <c r="E70" s="7">
        <v>250</v>
      </c>
    </row>
    <row r="71" spans="1:5" x14ac:dyDescent="0.25">
      <c r="A71" s="5">
        <v>54</v>
      </c>
      <c r="B71" s="5" t="s">
        <v>165</v>
      </c>
      <c r="C71" s="7"/>
      <c r="D71" s="7"/>
      <c r="E71" s="7"/>
    </row>
    <row r="72" spans="1:5" x14ac:dyDescent="0.25">
      <c r="A72" s="5">
        <v>55</v>
      </c>
      <c r="B72" s="5" t="s">
        <v>166</v>
      </c>
      <c r="C72" s="7" t="s">
        <v>41</v>
      </c>
      <c r="D72" s="7" t="s">
        <v>41</v>
      </c>
      <c r="E72" s="7"/>
    </row>
    <row r="73" spans="1:5" x14ac:dyDescent="0.25">
      <c r="A73" s="5">
        <v>56</v>
      </c>
      <c r="B73" s="5" t="s">
        <v>167</v>
      </c>
      <c r="C73" s="7"/>
      <c r="D73" s="7"/>
      <c r="E73" s="7"/>
    </row>
    <row r="74" spans="1:5" x14ac:dyDescent="0.25">
      <c r="A74" s="5">
        <v>57</v>
      </c>
      <c r="B74" s="5" t="s">
        <v>168</v>
      </c>
      <c r="C74" s="7"/>
      <c r="D74" s="7"/>
      <c r="E74" s="7"/>
    </row>
    <row r="75" spans="1:5" x14ac:dyDescent="0.25">
      <c r="A75" s="5">
        <v>58</v>
      </c>
      <c r="B75" s="5" t="s">
        <v>169</v>
      </c>
      <c r="C75" s="7"/>
      <c r="D75" s="7"/>
      <c r="E75" s="7"/>
    </row>
    <row r="76" spans="1:5" x14ac:dyDescent="0.25">
      <c r="A76" s="5">
        <v>59</v>
      </c>
      <c r="B76" s="5" t="s">
        <v>170</v>
      </c>
      <c r="C76" s="7"/>
      <c r="D76" s="7"/>
      <c r="E76" s="7"/>
    </row>
    <row r="77" spans="1:5" x14ac:dyDescent="0.25">
      <c r="A77" s="5">
        <v>60</v>
      </c>
      <c r="B77" s="5" t="s">
        <v>171</v>
      </c>
      <c r="C77" s="7"/>
      <c r="D77" s="7"/>
      <c r="E77" s="7"/>
    </row>
    <row r="78" spans="1:5" x14ac:dyDescent="0.25">
      <c r="A78" s="5">
        <v>61</v>
      </c>
      <c r="B78" s="5" t="s">
        <v>172</v>
      </c>
      <c r="C78" s="7"/>
      <c r="D78" s="7"/>
      <c r="E78" s="7"/>
    </row>
    <row r="79" spans="1:5" x14ac:dyDescent="0.25">
      <c r="A79" s="5">
        <v>62</v>
      </c>
      <c r="B79" s="5" t="s">
        <v>173</v>
      </c>
      <c r="C79" s="7"/>
      <c r="D79" s="7"/>
      <c r="E79" s="7"/>
    </row>
    <row r="80" spans="1:5" x14ac:dyDescent="0.25">
      <c r="A80" s="5">
        <v>63</v>
      </c>
      <c r="B80" s="5" t="s">
        <v>174</v>
      </c>
      <c r="C80" s="7"/>
      <c r="D80" s="7"/>
      <c r="E80" s="7"/>
    </row>
    <row r="81" spans="1:5" x14ac:dyDescent="0.25">
      <c r="A81" s="5">
        <v>64</v>
      </c>
      <c r="B81" s="5" t="s">
        <v>175</v>
      </c>
      <c r="C81" s="7"/>
      <c r="D81" s="7"/>
      <c r="E81" s="7"/>
    </row>
    <row r="82" spans="1:5" x14ac:dyDescent="0.25">
      <c r="A82" s="5">
        <v>65</v>
      </c>
      <c r="B82" s="5" t="s">
        <v>173</v>
      </c>
      <c r="C82" s="7"/>
      <c r="D82" s="7"/>
      <c r="E82" s="7"/>
    </row>
    <row r="83" spans="1:5" x14ac:dyDescent="0.25">
      <c r="A83" s="5">
        <v>66</v>
      </c>
      <c r="B83" s="5" t="s">
        <v>174</v>
      </c>
      <c r="C83" s="7"/>
      <c r="D83" s="7"/>
      <c r="E83" s="7"/>
    </row>
    <row r="84" spans="1:5" x14ac:dyDescent="0.25">
      <c r="A84" s="5"/>
      <c r="B84" s="5" t="s">
        <v>292</v>
      </c>
      <c r="C84" s="7"/>
      <c r="D84" s="7"/>
      <c r="E84" s="7"/>
    </row>
    <row r="85" spans="1:5" x14ac:dyDescent="0.25">
      <c r="A85" s="5">
        <v>67</v>
      </c>
      <c r="B85" s="5" t="s">
        <v>176</v>
      </c>
      <c r="C85" s="7" t="s">
        <v>48</v>
      </c>
      <c r="D85" s="7" t="s">
        <v>293</v>
      </c>
      <c r="E85" s="7" t="s">
        <v>294</v>
      </c>
    </row>
    <row r="86" spans="1:5" x14ac:dyDescent="0.25">
      <c r="A86" s="5">
        <v>68</v>
      </c>
      <c r="B86" s="5" t="s">
        <v>177</v>
      </c>
      <c r="C86" s="7"/>
      <c r="D86" s="7"/>
      <c r="E86" s="7"/>
    </row>
    <row r="87" spans="1:5" x14ac:dyDescent="0.25">
      <c r="A87" s="5">
        <v>69</v>
      </c>
      <c r="B87" s="5" t="s">
        <v>179</v>
      </c>
      <c r="C87" s="7" t="s">
        <v>51</v>
      </c>
      <c r="D87" s="7" t="s">
        <v>295</v>
      </c>
      <c r="E87" s="7" t="s">
        <v>234</v>
      </c>
    </row>
    <row r="88" spans="1:5" x14ac:dyDescent="0.25">
      <c r="A88" s="5">
        <v>70</v>
      </c>
      <c r="B88" s="5" t="s">
        <v>296</v>
      </c>
      <c r="C88" s="7"/>
      <c r="D88" s="7"/>
      <c r="E88" s="7" t="s">
        <v>234</v>
      </c>
    </row>
    <row r="89" spans="1:5" x14ac:dyDescent="0.25">
      <c r="A89" s="5">
        <v>71</v>
      </c>
      <c r="B89" s="5" t="s">
        <v>53</v>
      </c>
      <c r="C89" s="7" t="s">
        <v>54</v>
      </c>
      <c r="D89" s="7" t="s">
        <v>297</v>
      </c>
      <c r="E89" s="7" t="s">
        <v>298</v>
      </c>
    </row>
    <row r="90" spans="1:5" x14ac:dyDescent="0.25">
      <c r="A90" s="5">
        <v>72</v>
      </c>
      <c r="B90" s="5" t="s">
        <v>296</v>
      </c>
      <c r="C90" s="7"/>
      <c r="D90" s="7"/>
      <c r="E90" s="7" t="s">
        <v>298</v>
      </c>
    </row>
    <row r="91" spans="1:5" x14ac:dyDescent="0.25">
      <c r="A91" s="5">
        <v>73</v>
      </c>
      <c r="B91" s="5" t="s">
        <v>180</v>
      </c>
      <c r="C91" s="7" t="s">
        <v>57</v>
      </c>
      <c r="D91" s="7" t="s">
        <v>299</v>
      </c>
      <c r="E91" s="7" t="s">
        <v>236</v>
      </c>
    </row>
    <row r="92" spans="1:5" x14ac:dyDescent="0.25">
      <c r="A92" s="5">
        <v>74</v>
      </c>
      <c r="B92" s="5" t="s">
        <v>300</v>
      </c>
      <c r="C92" s="7"/>
      <c r="D92" s="7"/>
      <c r="E92" s="7"/>
    </row>
    <row r="93" spans="1:5" x14ac:dyDescent="0.25">
      <c r="A93" s="5">
        <v>75</v>
      </c>
      <c r="B93" s="5" t="s">
        <v>301</v>
      </c>
      <c r="C93" s="7"/>
      <c r="D93" s="7"/>
      <c r="E93" s="7" t="s">
        <v>236</v>
      </c>
    </row>
    <row r="94" spans="1:5" x14ac:dyDescent="0.25">
      <c r="A94" s="5">
        <v>76</v>
      </c>
      <c r="B94" s="5" t="s">
        <v>59</v>
      </c>
      <c r="C94" s="7" t="s">
        <v>60</v>
      </c>
      <c r="D94" s="7" t="s">
        <v>60</v>
      </c>
      <c r="E94" s="7"/>
    </row>
    <row r="95" spans="1:5" x14ac:dyDescent="0.25">
      <c r="A95" s="5"/>
      <c r="B95" s="5" t="s">
        <v>181</v>
      </c>
      <c r="C95" s="7" t="s">
        <v>63</v>
      </c>
      <c r="D95" s="7" t="s">
        <v>302</v>
      </c>
      <c r="E95" s="7" t="s">
        <v>303</v>
      </c>
    </row>
    <row r="96" spans="1:5" x14ac:dyDescent="0.25">
      <c r="A96" s="5"/>
      <c r="B96" s="5" t="s">
        <v>182</v>
      </c>
      <c r="C96" s="7" t="s">
        <v>66</v>
      </c>
      <c r="D96" s="7" t="s">
        <v>66</v>
      </c>
      <c r="E96" s="7"/>
    </row>
    <row r="97" spans="1:5" x14ac:dyDescent="0.25">
      <c r="A97" s="5"/>
      <c r="B97" s="5" t="s">
        <v>183</v>
      </c>
      <c r="C97" s="7" t="s">
        <v>75</v>
      </c>
      <c r="D97" s="7" t="s">
        <v>75</v>
      </c>
      <c r="E97" s="7"/>
    </row>
    <row r="98" spans="1:5" x14ac:dyDescent="0.25">
      <c r="A98" s="5"/>
      <c r="B98" s="5" t="s">
        <v>184</v>
      </c>
      <c r="C98" s="7" t="s">
        <v>75</v>
      </c>
      <c r="D98" s="7" t="s">
        <v>75</v>
      </c>
      <c r="E98" s="7"/>
    </row>
    <row r="99" spans="1:5" x14ac:dyDescent="0.25">
      <c r="A99" s="5"/>
      <c r="B99" s="5" t="s">
        <v>185</v>
      </c>
      <c r="C99" s="7"/>
      <c r="D99" s="7"/>
      <c r="E99" s="7"/>
    </row>
    <row r="100" spans="1:5" x14ac:dyDescent="0.25">
      <c r="A100" s="5"/>
      <c r="B100" s="5" t="s">
        <v>186</v>
      </c>
      <c r="C100" s="7"/>
      <c r="D100" s="7"/>
      <c r="E100" s="7"/>
    </row>
    <row r="101" spans="1:5" x14ac:dyDescent="0.25">
      <c r="A101" s="5"/>
      <c r="B101" s="5" t="s">
        <v>187</v>
      </c>
      <c r="C101" s="7"/>
      <c r="D101" s="7"/>
      <c r="E101" s="7"/>
    </row>
    <row r="102" spans="1:5" x14ac:dyDescent="0.25">
      <c r="A102" s="5"/>
      <c r="B102" s="5" t="s">
        <v>188</v>
      </c>
      <c r="C102" s="7"/>
      <c r="D102" s="7"/>
      <c r="E102" s="7"/>
    </row>
    <row r="103" spans="1:5" x14ac:dyDescent="0.25">
      <c r="A103" s="5"/>
      <c r="B103" s="5" t="s">
        <v>189</v>
      </c>
      <c r="C103" s="7"/>
      <c r="D103" s="7"/>
      <c r="E103" s="7"/>
    </row>
    <row r="104" spans="1:5" x14ac:dyDescent="0.25">
      <c r="A104" s="5"/>
      <c r="B104" s="5" t="s">
        <v>304</v>
      </c>
      <c r="C104" s="7" t="s">
        <v>71</v>
      </c>
      <c r="D104" s="7" t="s">
        <v>71</v>
      </c>
      <c r="E104" s="7"/>
    </row>
    <row r="105" spans="1:5" x14ac:dyDescent="0.25">
      <c r="A105" s="5"/>
      <c r="B105" s="5" t="s">
        <v>76</v>
      </c>
      <c r="C105" s="7" t="s">
        <v>77</v>
      </c>
      <c r="D105" s="7" t="s">
        <v>77</v>
      </c>
      <c r="E105" s="7"/>
    </row>
    <row r="106" spans="1:5" x14ac:dyDescent="0.25">
      <c r="A106" s="5"/>
      <c r="B106" s="5" t="s">
        <v>305</v>
      </c>
      <c r="C106" s="7" t="s">
        <v>83</v>
      </c>
      <c r="D106" s="7" t="s">
        <v>83</v>
      </c>
      <c r="E106" s="7"/>
    </row>
    <row r="107" spans="1:5" x14ac:dyDescent="0.25">
      <c r="A107" s="5"/>
      <c r="B107" s="5" t="s">
        <v>89</v>
      </c>
      <c r="C107" s="7" t="s">
        <v>48</v>
      </c>
      <c r="D107" s="7" t="s">
        <v>293</v>
      </c>
      <c r="E107" s="7" t="s">
        <v>294</v>
      </c>
    </row>
  </sheetData>
  <mergeCells count="5">
    <mergeCell ref="A7:E7"/>
    <mergeCell ref="A9:E9"/>
    <mergeCell ref="A3:E3"/>
    <mergeCell ref="A1:E1"/>
    <mergeCell ref="A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K16" sqref="K16"/>
    </sheetView>
  </sheetViews>
  <sheetFormatPr defaultRowHeight="15" x14ac:dyDescent="0.25"/>
  <cols>
    <col min="1" max="1" width="4.28515625" bestFit="1" customWidth="1"/>
    <col min="2" max="2" width="39.28515625" bestFit="1" customWidth="1"/>
    <col min="3" max="3" width="11.7109375" customWidth="1"/>
    <col min="4" max="4" width="12.140625" customWidth="1"/>
    <col min="5" max="5" width="13.5703125" customWidth="1"/>
    <col min="6" max="6" width="12" customWidth="1"/>
  </cols>
  <sheetData>
    <row r="1" spans="1:6" x14ac:dyDescent="0.25">
      <c r="A1" s="13" t="s">
        <v>306</v>
      </c>
      <c r="B1" s="13"/>
      <c r="C1" s="13"/>
      <c r="D1" s="13"/>
      <c r="E1" s="13"/>
      <c r="F1" s="13"/>
    </row>
    <row r="3" spans="1:6" x14ac:dyDescent="0.25">
      <c r="A3" s="14" t="s">
        <v>1</v>
      </c>
      <c r="B3" s="14"/>
      <c r="C3" s="14"/>
      <c r="D3" s="14"/>
      <c r="E3" s="14"/>
      <c r="F3" s="14"/>
    </row>
    <row r="4" spans="1:6" x14ac:dyDescent="0.25">
      <c r="A4" s="14" t="s">
        <v>2</v>
      </c>
      <c r="B4" s="14"/>
      <c r="C4" s="14"/>
      <c r="D4" s="14"/>
      <c r="E4" s="14"/>
      <c r="F4" s="14"/>
    </row>
    <row r="5" spans="1:6" x14ac:dyDescent="0.25">
      <c r="A5" s="14" t="s">
        <v>307</v>
      </c>
      <c r="B5" s="14"/>
      <c r="C5" s="14"/>
      <c r="D5" s="14"/>
      <c r="E5" s="14"/>
      <c r="F5" s="14"/>
    </row>
    <row r="7" spans="1:6" x14ac:dyDescent="0.25">
      <c r="A7" s="13" t="s">
        <v>10</v>
      </c>
      <c r="B7" s="13"/>
      <c r="C7" s="13"/>
      <c r="D7" s="13"/>
      <c r="E7" s="13"/>
      <c r="F7" s="13"/>
    </row>
    <row r="9" spans="1:6" s="1" customFormat="1" x14ac:dyDescent="0.25">
      <c r="A9" s="4" t="s">
        <v>11</v>
      </c>
      <c r="B9" s="4" t="s">
        <v>13</v>
      </c>
      <c r="C9" s="4" t="s">
        <v>15</v>
      </c>
      <c r="D9" s="4" t="s">
        <v>200</v>
      </c>
      <c r="E9" s="4" t="s">
        <v>216</v>
      </c>
      <c r="F9" s="4" t="s">
        <v>218</v>
      </c>
    </row>
    <row r="10" spans="1:6" s="1" customFormat="1" x14ac:dyDescent="0.25">
      <c r="A10" s="4" t="s">
        <v>12</v>
      </c>
      <c r="B10" s="4" t="s">
        <v>14</v>
      </c>
      <c r="C10" s="4" t="s">
        <v>16</v>
      </c>
      <c r="D10" s="4" t="s">
        <v>308</v>
      </c>
      <c r="E10" s="4" t="s">
        <v>309</v>
      </c>
      <c r="F10" s="4" t="s">
        <v>310</v>
      </c>
    </row>
    <row r="11" spans="1:6" s="9" customFormat="1" ht="30" x14ac:dyDescent="0.25">
      <c r="A11" s="10"/>
      <c r="B11" s="10"/>
      <c r="C11" s="10" t="s">
        <v>17</v>
      </c>
      <c r="D11" s="10" t="s">
        <v>17</v>
      </c>
      <c r="E11" s="10" t="s">
        <v>17</v>
      </c>
      <c r="F11" s="10" t="s">
        <v>17</v>
      </c>
    </row>
    <row r="12" spans="1:6" x14ac:dyDescent="0.25">
      <c r="A12" s="5" t="s">
        <v>18</v>
      </c>
      <c r="B12" s="5" t="s">
        <v>19</v>
      </c>
      <c r="C12" s="7" t="s">
        <v>20</v>
      </c>
      <c r="D12" s="7" t="s">
        <v>311</v>
      </c>
      <c r="E12" s="7" t="s">
        <v>312</v>
      </c>
      <c r="F12" s="7" t="s">
        <v>313</v>
      </c>
    </row>
    <row r="13" spans="1:6" x14ac:dyDescent="0.25">
      <c r="A13" s="5" t="s">
        <v>21</v>
      </c>
      <c r="B13" s="5" t="s">
        <v>22</v>
      </c>
      <c r="C13" s="7" t="s">
        <v>23</v>
      </c>
      <c r="D13" s="7" t="s">
        <v>314</v>
      </c>
      <c r="E13" s="7" t="s">
        <v>315</v>
      </c>
      <c r="F13" s="7" t="s">
        <v>316</v>
      </c>
    </row>
    <row r="14" spans="1:6" x14ac:dyDescent="0.25">
      <c r="A14" s="5" t="s">
        <v>24</v>
      </c>
      <c r="B14" s="5" t="s">
        <v>25</v>
      </c>
      <c r="C14" s="7" t="s">
        <v>26</v>
      </c>
      <c r="D14" s="7" t="s">
        <v>317</v>
      </c>
      <c r="E14" s="7" t="s">
        <v>318</v>
      </c>
      <c r="F14" s="7" t="s">
        <v>319</v>
      </c>
    </row>
    <row r="15" spans="1:6" x14ac:dyDescent="0.25">
      <c r="A15" s="5" t="s">
        <v>27</v>
      </c>
      <c r="B15" s="5" t="s">
        <v>28</v>
      </c>
      <c r="C15" s="7" t="s">
        <v>29</v>
      </c>
      <c r="D15" s="7" t="s">
        <v>29</v>
      </c>
      <c r="E15" s="7" t="s">
        <v>29</v>
      </c>
      <c r="F15" s="7" t="s">
        <v>29</v>
      </c>
    </row>
    <row r="16" spans="1:6" x14ac:dyDescent="0.25">
      <c r="A16" s="5" t="s">
        <v>30</v>
      </c>
      <c r="B16" s="5" t="s">
        <v>31</v>
      </c>
      <c r="C16" s="7" t="s">
        <v>32</v>
      </c>
      <c r="D16" s="7" t="s">
        <v>32</v>
      </c>
      <c r="E16" s="7" t="s">
        <v>32</v>
      </c>
      <c r="F16" s="7" t="s">
        <v>32</v>
      </c>
    </row>
    <row r="17" spans="1:6" x14ac:dyDescent="0.25">
      <c r="A17" s="5" t="s">
        <v>33</v>
      </c>
      <c r="B17" s="5" t="s">
        <v>34</v>
      </c>
      <c r="C17" s="7" t="s">
        <v>35</v>
      </c>
      <c r="D17" s="7" t="s">
        <v>35</v>
      </c>
      <c r="E17" s="7" t="s">
        <v>35</v>
      </c>
      <c r="F17" s="7" t="s">
        <v>35</v>
      </c>
    </row>
    <row r="18" spans="1:6" x14ac:dyDescent="0.25">
      <c r="A18" s="5" t="s">
        <v>36</v>
      </c>
      <c r="B18" s="5" t="s">
        <v>37</v>
      </c>
      <c r="C18" s="7" t="s">
        <v>38</v>
      </c>
      <c r="D18" s="7" t="s">
        <v>320</v>
      </c>
      <c r="E18" s="7" t="s">
        <v>321</v>
      </c>
      <c r="F18" s="7" t="s">
        <v>322</v>
      </c>
    </row>
    <row r="19" spans="1:6" x14ac:dyDescent="0.25">
      <c r="A19" s="5" t="s">
        <v>39</v>
      </c>
      <c r="B19" s="5" t="s">
        <v>40</v>
      </c>
      <c r="C19" s="7" t="s">
        <v>41</v>
      </c>
      <c r="D19" s="7" t="s">
        <v>323</v>
      </c>
      <c r="E19" s="7" t="s">
        <v>324</v>
      </c>
      <c r="F19" s="7" t="s">
        <v>325</v>
      </c>
    </row>
    <row r="20" spans="1:6" x14ac:dyDescent="0.25">
      <c r="A20" s="5" t="s">
        <v>42</v>
      </c>
      <c r="B20" s="5" t="s">
        <v>43</v>
      </c>
      <c r="C20" s="7">
        <v>250</v>
      </c>
      <c r="D20" s="7">
        <v>0</v>
      </c>
      <c r="E20" s="7">
        <v>0</v>
      </c>
      <c r="F20" s="7">
        <v>0</v>
      </c>
    </row>
    <row r="21" spans="1:6" x14ac:dyDescent="0.25">
      <c r="A21" s="5" t="s">
        <v>44</v>
      </c>
      <c r="B21" s="5" t="s">
        <v>45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5" t="s">
        <v>46</v>
      </c>
      <c r="B22" s="5" t="s">
        <v>47</v>
      </c>
      <c r="C22" s="7" t="s">
        <v>48</v>
      </c>
      <c r="D22" s="7" t="s">
        <v>326</v>
      </c>
      <c r="E22" s="7" t="s">
        <v>327</v>
      </c>
      <c r="F22" s="7" t="s">
        <v>328</v>
      </c>
    </row>
    <row r="23" spans="1:6" x14ac:dyDescent="0.25">
      <c r="A23" s="5" t="s">
        <v>49</v>
      </c>
      <c r="B23" s="5" t="s">
        <v>50</v>
      </c>
      <c r="C23" s="7" t="s">
        <v>51</v>
      </c>
      <c r="D23" s="7" t="s">
        <v>329</v>
      </c>
      <c r="E23" s="7" t="s">
        <v>330</v>
      </c>
      <c r="F23" s="7" t="s">
        <v>331</v>
      </c>
    </row>
    <row r="24" spans="1:6" x14ac:dyDescent="0.25">
      <c r="A24" s="5" t="s">
        <v>52</v>
      </c>
      <c r="B24" s="5" t="s">
        <v>53</v>
      </c>
      <c r="C24" s="7" t="s">
        <v>54</v>
      </c>
      <c r="D24" s="7" t="s">
        <v>332</v>
      </c>
      <c r="E24" s="7" t="s">
        <v>333</v>
      </c>
      <c r="F24" s="7" t="s">
        <v>334</v>
      </c>
    </row>
    <row r="25" spans="1:6" x14ac:dyDescent="0.25">
      <c r="A25" s="5" t="s">
        <v>55</v>
      </c>
      <c r="B25" s="5" t="s">
        <v>56</v>
      </c>
      <c r="C25" s="7" t="s">
        <v>57</v>
      </c>
      <c r="D25" s="7" t="s">
        <v>335</v>
      </c>
      <c r="E25" s="7" t="s">
        <v>336</v>
      </c>
      <c r="F25" s="7" t="s">
        <v>337</v>
      </c>
    </row>
    <row r="26" spans="1:6" x14ac:dyDescent="0.25">
      <c r="A26" s="5" t="s">
        <v>58</v>
      </c>
      <c r="B26" s="5" t="s">
        <v>59</v>
      </c>
      <c r="C26" s="7" t="s">
        <v>60</v>
      </c>
      <c r="D26" s="7" t="s">
        <v>338</v>
      </c>
      <c r="E26" s="7" t="s">
        <v>339</v>
      </c>
      <c r="F26" s="7" t="s">
        <v>340</v>
      </c>
    </row>
    <row r="27" spans="1:6" x14ac:dyDescent="0.25">
      <c r="A27" s="5" t="s">
        <v>61</v>
      </c>
      <c r="B27" s="5" t="s">
        <v>62</v>
      </c>
      <c r="C27" s="7" t="s">
        <v>63</v>
      </c>
      <c r="D27" s="7" t="s">
        <v>341</v>
      </c>
      <c r="E27" s="7" t="s">
        <v>342</v>
      </c>
      <c r="F27" s="7" t="s">
        <v>343</v>
      </c>
    </row>
    <row r="28" spans="1:6" x14ac:dyDescent="0.25">
      <c r="A28" s="5" t="s">
        <v>64</v>
      </c>
      <c r="B28" s="5" t="s">
        <v>65</v>
      </c>
      <c r="C28" s="7" t="s">
        <v>66</v>
      </c>
      <c r="D28" s="7">
        <v>0</v>
      </c>
      <c r="E28" s="7">
        <v>0</v>
      </c>
      <c r="F28" s="7">
        <v>0</v>
      </c>
    </row>
    <row r="29" spans="1:6" x14ac:dyDescent="0.25">
      <c r="A29" s="5" t="s">
        <v>67</v>
      </c>
      <c r="B29" s="5" t="s">
        <v>68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5" t="s">
        <v>69</v>
      </c>
      <c r="B30" s="5" t="s">
        <v>70</v>
      </c>
      <c r="C30" s="7" t="s">
        <v>344</v>
      </c>
      <c r="D30" s="7" t="s">
        <v>345</v>
      </c>
      <c r="E30" s="7" t="s">
        <v>346</v>
      </c>
      <c r="F30" s="7" t="s">
        <v>347</v>
      </c>
    </row>
    <row r="31" spans="1:6" x14ac:dyDescent="0.25">
      <c r="A31" s="5" t="s">
        <v>72</v>
      </c>
      <c r="B31" s="5" t="s">
        <v>74</v>
      </c>
      <c r="C31" s="7" t="s">
        <v>348</v>
      </c>
      <c r="D31" s="7" t="s">
        <v>349</v>
      </c>
      <c r="E31" s="7" t="s">
        <v>350</v>
      </c>
      <c r="F31" s="7" t="s">
        <v>351</v>
      </c>
    </row>
    <row r="32" spans="1:6" x14ac:dyDescent="0.25">
      <c r="A32" s="5" t="s">
        <v>73</v>
      </c>
      <c r="B32" s="5" t="s">
        <v>79</v>
      </c>
      <c r="C32" s="7" t="s">
        <v>80</v>
      </c>
      <c r="D32" s="7" t="s">
        <v>352</v>
      </c>
      <c r="E32" s="7" t="s">
        <v>353</v>
      </c>
      <c r="F32" s="7" t="s">
        <v>354</v>
      </c>
    </row>
    <row r="33" spans="1:6" x14ac:dyDescent="0.25">
      <c r="A33" s="5" t="s">
        <v>85</v>
      </c>
      <c r="B33" s="5" t="s">
        <v>82</v>
      </c>
      <c r="C33" s="7" t="s">
        <v>355</v>
      </c>
      <c r="D33" s="7" t="s">
        <v>356</v>
      </c>
      <c r="E33" s="7" t="s">
        <v>357</v>
      </c>
      <c r="F33" s="7" t="s">
        <v>358</v>
      </c>
    </row>
    <row r="34" spans="1:6" x14ac:dyDescent="0.25">
      <c r="A34" s="5" t="s">
        <v>78</v>
      </c>
      <c r="B34" s="5" t="s">
        <v>79</v>
      </c>
      <c r="C34" s="7" t="s">
        <v>48</v>
      </c>
      <c r="D34" s="7" t="s">
        <v>326</v>
      </c>
      <c r="E34" s="7" t="s">
        <v>327</v>
      </c>
      <c r="F34" s="7" t="s">
        <v>328</v>
      </c>
    </row>
    <row r="35" spans="1:6" x14ac:dyDescent="0.25">
      <c r="C35" s="3"/>
      <c r="D35" s="3"/>
      <c r="E35" s="3"/>
      <c r="F35" s="3"/>
    </row>
  </sheetData>
  <mergeCells count="5">
    <mergeCell ref="A1:F1"/>
    <mergeCell ref="A3:F3"/>
    <mergeCell ref="A4:F4"/>
    <mergeCell ref="A5:F5"/>
    <mergeCell ref="A7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" sqref="A2:F2"/>
    </sheetView>
  </sheetViews>
  <sheetFormatPr defaultRowHeight="15" x14ac:dyDescent="0.25"/>
  <cols>
    <col min="1" max="1" width="8.85546875" customWidth="1"/>
    <col min="2" max="2" width="33" customWidth="1"/>
    <col min="6" max="6" width="9.140625" customWidth="1"/>
  </cols>
  <sheetData>
    <row r="1" spans="1:6" x14ac:dyDescent="0.25">
      <c r="A1" s="17" t="s">
        <v>575</v>
      </c>
      <c r="B1" s="17"/>
      <c r="C1" s="17"/>
      <c r="D1" s="17"/>
      <c r="E1" s="17"/>
      <c r="F1" s="17"/>
    </row>
    <row r="2" spans="1:6" x14ac:dyDescent="0.25">
      <c r="A2" s="151" t="s">
        <v>558</v>
      </c>
      <c r="B2" s="151"/>
      <c r="C2" s="151"/>
      <c r="D2" s="151"/>
      <c r="E2" s="151"/>
      <c r="F2" s="151"/>
    </row>
    <row r="3" spans="1:6" x14ac:dyDescent="0.25">
      <c r="A3" s="152"/>
      <c r="B3" s="153"/>
      <c r="C3" s="152"/>
      <c r="D3" s="152"/>
      <c r="E3" s="152"/>
      <c r="F3" s="154" t="s">
        <v>366</v>
      </c>
    </row>
    <row r="4" spans="1:6" x14ac:dyDescent="0.25">
      <c r="A4" s="155"/>
      <c r="B4" s="156" t="s">
        <v>559</v>
      </c>
      <c r="C4" s="155" t="s">
        <v>560</v>
      </c>
      <c r="D4" s="155" t="s">
        <v>561</v>
      </c>
      <c r="E4" s="155"/>
      <c r="F4" s="155"/>
    </row>
    <row r="5" spans="1:6" ht="27" x14ac:dyDescent="0.25">
      <c r="A5" s="157" t="s">
        <v>562</v>
      </c>
      <c r="B5" s="158" t="s">
        <v>14</v>
      </c>
      <c r="C5" s="159" t="s">
        <v>563</v>
      </c>
      <c r="D5" s="159" t="s">
        <v>564</v>
      </c>
      <c r="E5" s="159"/>
      <c r="F5" s="159"/>
    </row>
    <row r="6" spans="1:6" x14ac:dyDescent="0.25">
      <c r="A6" s="155"/>
      <c r="B6" s="160"/>
      <c r="C6" s="161"/>
      <c r="D6" s="161"/>
      <c r="E6" s="161"/>
      <c r="F6" s="161"/>
    </row>
    <row r="7" spans="1:6" x14ac:dyDescent="0.25">
      <c r="A7" s="155">
        <v>1</v>
      </c>
      <c r="B7" s="162" t="s">
        <v>565</v>
      </c>
      <c r="C7" s="163"/>
      <c r="D7" s="163"/>
      <c r="E7" s="163"/>
      <c r="F7" s="164"/>
    </row>
    <row r="8" spans="1:6" x14ac:dyDescent="0.25">
      <c r="A8" s="155">
        <f>A7+1</f>
        <v>2</v>
      </c>
      <c r="B8" s="160" t="s">
        <v>215</v>
      </c>
      <c r="C8" s="161">
        <v>35050</v>
      </c>
      <c r="D8" s="161">
        <v>35760</v>
      </c>
      <c r="E8" s="161"/>
      <c r="F8" s="164"/>
    </row>
    <row r="9" spans="1:6" ht="23.25" x14ac:dyDescent="0.25">
      <c r="A9" s="155">
        <f t="shared" ref="A9:A24" si="0">A8+1</f>
        <v>3</v>
      </c>
      <c r="B9" s="160" t="s">
        <v>566</v>
      </c>
      <c r="C9" s="161">
        <v>8955</v>
      </c>
      <c r="D9" s="161">
        <v>9745</v>
      </c>
      <c r="E9" s="161"/>
      <c r="F9" s="164"/>
    </row>
    <row r="10" spans="1:6" s="1" customFormat="1" x14ac:dyDescent="0.25">
      <c r="A10" s="155">
        <f t="shared" si="0"/>
        <v>4</v>
      </c>
      <c r="B10" s="160" t="s">
        <v>56</v>
      </c>
      <c r="C10" s="161">
        <v>8375</v>
      </c>
      <c r="D10" s="161">
        <v>8475</v>
      </c>
      <c r="E10" s="161"/>
      <c r="F10" s="164"/>
    </row>
    <row r="11" spans="1:6" x14ac:dyDescent="0.25">
      <c r="A11" s="155">
        <f t="shared" si="0"/>
        <v>5</v>
      </c>
      <c r="B11" s="160" t="s">
        <v>567</v>
      </c>
      <c r="C11" s="161"/>
      <c r="D11" s="161"/>
      <c r="E11" s="161"/>
      <c r="F11" s="164"/>
    </row>
    <row r="12" spans="1:6" x14ac:dyDescent="0.25">
      <c r="A12" s="155">
        <f t="shared" si="0"/>
        <v>6</v>
      </c>
      <c r="B12" s="160" t="s">
        <v>568</v>
      </c>
      <c r="C12" s="161"/>
      <c r="D12" s="161"/>
      <c r="E12" s="161"/>
      <c r="F12" s="164"/>
    </row>
    <row r="13" spans="1:6" x14ac:dyDescent="0.25">
      <c r="A13" s="155">
        <f t="shared" si="0"/>
        <v>7</v>
      </c>
      <c r="B13" s="160" t="s">
        <v>190</v>
      </c>
      <c r="C13" s="161"/>
      <c r="D13" s="161"/>
      <c r="E13" s="161"/>
      <c r="F13" s="164"/>
    </row>
    <row r="14" spans="1:6" x14ac:dyDescent="0.25">
      <c r="A14" s="155">
        <f t="shared" si="0"/>
        <v>8</v>
      </c>
      <c r="B14" s="162"/>
      <c r="C14" s="163"/>
      <c r="D14" s="163"/>
      <c r="E14" s="163"/>
      <c r="F14" s="164"/>
    </row>
    <row r="15" spans="1:6" x14ac:dyDescent="0.25">
      <c r="A15" s="155">
        <f t="shared" si="0"/>
        <v>9</v>
      </c>
      <c r="B15" s="162" t="s">
        <v>569</v>
      </c>
      <c r="C15" s="165"/>
      <c r="D15" s="165"/>
      <c r="E15" s="165"/>
      <c r="F15" s="164"/>
    </row>
    <row r="16" spans="1:6" x14ac:dyDescent="0.25">
      <c r="A16" s="155">
        <f t="shared" si="0"/>
        <v>10</v>
      </c>
      <c r="B16" s="160"/>
      <c r="C16" s="161"/>
      <c r="D16" s="161"/>
      <c r="E16" s="161"/>
      <c r="F16" s="164"/>
    </row>
    <row r="17" spans="1:6" x14ac:dyDescent="0.25">
      <c r="A17" s="155">
        <f t="shared" si="0"/>
        <v>11</v>
      </c>
      <c r="B17" s="160" t="s">
        <v>184</v>
      </c>
      <c r="C17" s="161"/>
      <c r="D17" s="161"/>
      <c r="E17" s="161"/>
      <c r="F17" s="164"/>
    </row>
    <row r="18" spans="1:6" x14ac:dyDescent="0.25">
      <c r="A18" s="155">
        <f t="shared" si="0"/>
        <v>12</v>
      </c>
      <c r="B18" s="160" t="s">
        <v>185</v>
      </c>
      <c r="C18" s="161"/>
      <c r="D18" s="161"/>
      <c r="E18" s="161"/>
      <c r="F18" s="164"/>
    </row>
    <row r="19" spans="1:6" x14ac:dyDescent="0.25">
      <c r="A19" s="155">
        <f t="shared" si="0"/>
        <v>13</v>
      </c>
      <c r="B19" s="162"/>
      <c r="C19" s="163"/>
      <c r="D19" s="163"/>
      <c r="E19" s="163"/>
      <c r="F19" s="164"/>
    </row>
    <row r="20" spans="1:6" x14ac:dyDescent="0.25">
      <c r="A20" s="155">
        <f t="shared" si="0"/>
        <v>14</v>
      </c>
      <c r="B20" s="158" t="s">
        <v>570</v>
      </c>
      <c r="C20" s="163"/>
      <c r="D20" s="163"/>
      <c r="E20" s="163"/>
      <c r="F20" s="164"/>
    </row>
    <row r="21" spans="1:6" x14ac:dyDescent="0.25">
      <c r="A21" s="155">
        <f t="shared" si="0"/>
        <v>15</v>
      </c>
      <c r="B21" s="162" t="s">
        <v>571</v>
      </c>
      <c r="C21" s="165"/>
      <c r="D21" s="165"/>
      <c r="E21" s="165"/>
      <c r="F21" s="164"/>
    </row>
    <row r="22" spans="1:6" ht="23.25" x14ac:dyDescent="0.25">
      <c r="A22" s="155">
        <f t="shared" si="0"/>
        <v>16</v>
      </c>
      <c r="B22" s="160" t="s">
        <v>572</v>
      </c>
      <c r="C22" s="163"/>
      <c r="D22" s="163"/>
      <c r="E22" s="163"/>
      <c r="F22" s="164"/>
    </row>
    <row r="23" spans="1:6" x14ac:dyDescent="0.25">
      <c r="A23" s="155">
        <f t="shared" si="0"/>
        <v>17</v>
      </c>
      <c r="B23" s="160" t="s">
        <v>573</v>
      </c>
      <c r="C23" s="163"/>
      <c r="D23" s="163"/>
      <c r="E23" s="163"/>
      <c r="F23" s="164"/>
    </row>
    <row r="24" spans="1:6" x14ac:dyDescent="0.25">
      <c r="A24" s="155">
        <f t="shared" si="0"/>
        <v>18</v>
      </c>
      <c r="B24" s="166" t="s">
        <v>574</v>
      </c>
      <c r="C24" s="163">
        <v>52380</v>
      </c>
      <c r="D24" s="163">
        <v>53980</v>
      </c>
      <c r="E24" s="163"/>
      <c r="F24" s="164"/>
    </row>
  </sheetData>
  <mergeCells count="2">
    <mergeCell ref="A2:F2"/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76" workbookViewId="0">
      <selection activeCell="A2" sqref="A2:F2"/>
    </sheetView>
  </sheetViews>
  <sheetFormatPr defaultRowHeight="15" x14ac:dyDescent="0.25"/>
  <cols>
    <col min="1" max="1" width="6.140625" customWidth="1"/>
    <col min="2" max="2" width="32.42578125" customWidth="1"/>
    <col min="3" max="3" width="8.42578125" customWidth="1"/>
    <col min="4" max="4" width="9.42578125" customWidth="1"/>
    <col min="5" max="5" width="8.7109375" customWidth="1"/>
    <col min="6" max="6" width="11.7109375" customWidth="1"/>
  </cols>
  <sheetData>
    <row r="1" spans="1:6" x14ac:dyDescent="0.25">
      <c r="A1" s="17" t="s">
        <v>627</v>
      </c>
      <c r="B1" s="17"/>
      <c r="C1" s="17"/>
      <c r="D1" s="17"/>
      <c r="E1" s="17"/>
      <c r="F1" s="17"/>
    </row>
    <row r="2" spans="1:6" x14ac:dyDescent="0.25">
      <c r="A2" s="167" t="s">
        <v>576</v>
      </c>
      <c r="B2" s="167"/>
      <c r="C2" s="167"/>
      <c r="D2" s="167"/>
      <c r="E2" s="167"/>
      <c r="F2" s="167"/>
    </row>
    <row r="3" spans="1:6" x14ac:dyDescent="0.25">
      <c r="A3" s="152"/>
      <c r="B3" s="153"/>
      <c r="C3" s="168"/>
      <c r="D3" s="168"/>
      <c r="E3" s="168"/>
      <c r="F3" s="154"/>
    </row>
    <row r="4" spans="1:6" x14ac:dyDescent="0.25">
      <c r="A4" s="155"/>
      <c r="B4" s="156" t="s">
        <v>559</v>
      </c>
      <c r="C4" s="169" t="s">
        <v>560</v>
      </c>
      <c r="D4" s="169" t="s">
        <v>561</v>
      </c>
      <c r="E4" s="169" t="s">
        <v>577</v>
      </c>
      <c r="F4" s="155"/>
    </row>
    <row r="5" spans="1:6" ht="28.5" x14ac:dyDescent="0.25">
      <c r="A5" s="157" t="s">
        <v>562</v>
      </c>
      <c r="B5" s="158" t="s">
        <v>14</v>
      </c>
      <c r="C5" s="170" t="s">
        <v>563</v>
      </c>
      <c r="D5" s="170" t="s">
        <v>564</v>
      </c>
      <c r="E5" s="170"/>
      <c r="F5" s="171"/>
    </row>
    <row r="6" spans="1:6" x14ac:dyDescent="0.25">
      <c r="A6" s="155">
        <v>1</v>
      </c>
      <c r="B6" s="162" t="s">
        <v>578</v>
      </c>
      <c r="C6" s="172"/>
      <c r="D6" s="172"/>
      <c r="E6" s="172"/>
      <c r="F6" s="173"/>
    </row>
    <row r="7" spans="1:6" x14ac:dyDescent="0.25">
      <c r="A7" s="155">
        <f t="shared" ref="A7:A29" si="0">A6+1</f>
        <v>2</v>
      </c>
      <c r="B7" s="160" t="s">
        <v>119</v>
      </c>
      <c r="C7" s="174"/>
      <c r="D7" s="174"/>
      <c r="E7" s="174"/>
      <c r="F7" s="173"/>
    </row>
    <row r="8" spans="1:6" x14ac:dyDescent="0.25">
      <c r="A8" s="155">
        <f t="shared" si="0"/>
        <v>3</v>
      </c>
      <c r="B8" s="160" t="s">
        <v>579</v>
      </c>
      <c r="C8" s="174"/>
      <c r="D8" s="174"/>
      <c r="E8" s="174"/>
      <c r="F8" s="173"/>
    </row>
    <row r="9" spans="1:6" x14ac:dyDescent="0.25">
      <c r="A9" s="155">
        <f t="shared" si="0"/>
        <v>4</v>
      </c>
      <c r="B9" s="160" t="s">
        <v>580</v>
      </c>
      <c r="C9" s="174"/>
      <c r="D9" s="174"/>
      <c r="E9" s="174"/>
      <c r="F9" s="173"/>
    </row>
    <row r="10" spans="1:6" x14ac:dyDescent="0.25">
      <c r="A10" s="155">
        <f t="shared" si="0"/>
        <v>5</v>
      </c>
      <c r="B10" s="160" t="s">
        <v>117</v>
      </c>
      <c r="C10" s="174"/>
      <c r="D10" s="174"/>
      <c r="E10" s="174"/>
      <c r="F10" s="173"/>
    </row>
    <row r="11" spans="1:6" x14ac:dyDescent="0.25">
      <c r="A11" s="155">
        <f t="shared" si="0"/>
        <v>6</v>
      </c>
      <c r="B11" s="160" t="s">
        <v>581</v>
      </c>
      <c r="C11" s="174"/>
      <c r="D11" s="174"/>
      <c r="E11" s="174"/>
      <c r="F11" s="173"/>
    </row>
    <row r="12" spans="1:6" x14ac:dyDescent="0.25">
      <c r="A12" s="155">
        <f t="shared" si="0"/>
        <v>7</v>
      </c>
      <c r="B12" s="160" t="s">
        <v>582</v>
      </c>
      <c r="C12" s="174"/>
      <c r="D12" s="174"/>
      <c r="E12" s="174"/>
      <c r="F12" s="173"/>
    </row>
    <row r="13" spans="1:6" x14ac:dyDescent="0.25">
      <c r="A13" s="155">
        <f t="shared" si="0"/>
        <v>8</v>
      </c>
      <c r="B13" s="160" t="s">
        <v>583</v>
      </c>
      <c r="C13" s="174"/>
      <c r="D13" s="174"/>
      <c r="E13" s="174"/>
      <c r="F13" s="173"/>
    </row>
    <row r="14" spans="1:6" x14ac:dyDescent="0.25">
      <c r="A14" s="155">
        <f t="shared" si="0"/>
        <v>9</v>
      </c>
      <c r="B14" s="160" t="s">
        <v>584</v>
      </c>
      <c r="C14" s="174"/>
      <c r="D14" s="174"/>
      <c r="E14" s="174"/>
      <c r="F14" s="173"/>
    </row>
    <row r="15" spans="1:6" x14ac:dyDescent="0.25">
      <c r="A15" s="155">
        <f t="shared" si="0"/>
        <v>10</v>
      </c>
      <c r="B15" s="160" t="s">
        <v>585</v>
      </c>
      <c r="C15" s="174"/>
      <c r="D15" s="174"/>
      <c r="E15" s="174"/>
      <c r="F15" s="173"/>
    </row>
    <row r="16" spans="1:6" x14ac:dyDescent="0.25">
      <c r="A16" s="155">
        <f t="shared" si="0"/>
        <v>11</v>
      </c>
      <c r="B16" s="160" t="s">
        <v>586</v>
      </c>
      <c r="C16" s="174"/>
      <c r="D16" s="174"/>
      <c r="E16" s="174"/>
      <c r="F16" s="173"/>
    </row>
    <row r="17" spans="1:6" x14ac:dyDescent="0.25">
      <c r="A17" s="155">
        <f t="shared" si="0"/>
        <v>12</v>
      </c>
      <c r="B17" s="160" t="s">
        <v>587</v>
      </c>
      <c r="C17" s="174"/>
      <c r="D17" s="174"/>
      <c r="E17" s="174"/>
      <c r="F17" s="173"/>
    </row>
    <row r="18" spans="1:6" x14ac:dyDescent="0.25">
      <c r="A18" s="155">
        <f t="shared" si="0"/>
        <v>13</v>
      </c>
      <c r="B18" s="160" t="s">
        <v>588</v>
      </c>
      <c r="C18" s="174"/>
      <c r="D18" s="174"/>
      <c r="E18" s="174"/>
      <c r="F18" s="173"/>
    </row>
    <row r="19" spans="1:6" x14ac:dyDescent="0.25">
      <c r="A19" s="155">
        <f t="shared" si="0"/>
        <v>14</v>
      </c>
      <c r="B19" s="162" t="s">
        <v>589</v>
      </c>
      <c r="C19" s="172"/>
      <c r="D19" s="172"/>
      <c r="E19" s="172"/>
      <c r="F19" s="173"/>
    </row>
    <row r="20" spans="1:6" x14ac:dyDescent="0.25">
      <c r="A20" s="155">
        <f t="shared" si="0"/>
        <v>15</v>
      </c>
      <c r="B20" s="160" t="s">
        <v>590</v>
      </c>
      <c r="C20" s="174"/>
      <c r="D20" s="174"/>
      <c r="E20" s="174"/>
      <c r="F20" s="173"/>
    </row>
    <row r="21" spans="1:6" x14ac:dyDescent="0.25">
      <c r="A21" s="155">
        <f t="shared" si="0"/>
        <v>16</v>
      </c>
      <c r="B21" s="160" t="s">
        <v>591</v>
      </c>
      <c r="C21" s="174"/>
      <c r="D21" s="174"/>
      <c r="E21" s="174"/>
      <c r="F21" s="173"/>
    </row>
    <row r="22" spans="1:6" x14ac:dyDescent="0.25">
      <c r="A22" s="155">
        <f t="shared" si="0"/>
        <v>17</v>
      </c>
      <c r="B22" s="160" t="s">
        <v>592</v>
      </c>
      <c r="C22" s="175">
        <v>200</v>
      </c>
      <c r="D22" s="175">
        <v>200</v>
      </c>
      <c r="E22" s="174"/>
      <c r="F22" s="173"/>
    </row>
    <row r="23" spans="1:6" x14ac:dyDescent="0.25">
      <c r="A23" s="155">
        <f t="shared" si="0"/>
        <v>18</v>
      </c>
      <c r="B23" s="160" t="s">
        <v>593</v>
      </c>
      <c r="C23" s="174"/>
      <c r="D23" s="174"/>
      <c r="E23" s="174"/>
      <c r="F23" s="173"/>
    </row>
    <row r="24" spans="1:6" x14ac:dyDescent="0.25">
      <c r="A24" s="155">
        <f t="shared" si="0"/>
        <v>19</v>
      </c>
      <c r="B24" s="160" t="s">
        <v>594</v>
      </c>
      <c r="C24" s="174"/>
      <c r="D24" s="174"/>
      <c r="E24" s="174"/>
      <c r="F24" s="173"/>
    </row>
    <row r="25" spans="1:6" x14ac:dyDescent="0.25">
      <c r="A25" s="155">
        <f t="shared" si="0"/>
        <v>20</v>
      </c>
      <c r="B25" s="160" t="s">
        <v>595</v>
      </c>
      <c r="C25" s="174"/>
      <c r="D25" s="174"/>
      <c r="E25" s="174"/>
      <c r="F25" s="173"/>
    </row>
    <row r="26" spans="1:6" x14ac:dyDescent="0.25">
      <c r="A26" s="155">
        <f t="shared" si="0"/>
        <v>21</v>
      </c>
      <c r="B26" s="160" t="s">
        <v>596</v>
      </c>
      <c r="C26" s="174"/>
      <c r="D26" s="174"/>
      <c r="E26" s="174"/>
      <c r="F26" s="173"/>
    </row>
    <row r="27" spans="1:6" x14ac:dyDescent="0.25">
      <c r="A27" s="155">
        <f t="shared" si="0"/>
        <v>22</v>
      </c>
      <c r="B27" s="160" t="s">
        <v>597</v>
      </c>
      <c r="C27" s="174"/>
      <c r="D27" s="174"/>
      <c r="E27" s="174"/>
      <c r="F27" s="173"/>
    </row>
    <row r="28" spans="1:6" x14ac:dyDescent="0.25">
      <c r="A28" s="155">
        <f t="shared" si="0"/>
        <v>23</v>
      </c>
      <c r="B28" s="160" t="s">
        <v>598</v>
      </c>
      <c r="C28" s="174"/>
      <c r="D28" s="174"/>
      <c r="E28" s="174"/>
      <c r="F28" s="173"/>
    </row>
    <row r="29" spans="1:6" x14ac:dyDescent="0.25">
      <c r="A29" s="155">
        <f t="shared" si="0"/>
        <v>24</v>
      </c>
      <c r="B29" s="176" t="s">
        <v>599</v>
      </c>
      <c r="C29" s="174"/>
      <c r="D29" s="174"/>
      <c r="E29" s="174"/>
      <c r="F29" s="173"/>
    </row>
    <row r="30" spans="1:6" ht="22.5" x14ac:dyDescent="0.25">
      <c r="A30" s="157">
        <f>A29+1</f>
        <v>25</v>
      </c>
      <c r="B30" s="177" t="s">
        <v>600</v>
      </c>
      <c r="C30" s="172"/>
      <c r="D30" s="172"/>
      <c r="E30" s="172"/>
      <c r="F30" s="178"/>
    </row>
    <row r="31" spans="1:6" x14ac:dyDescent="0.25">
      <c r="A31" s="157">
        <v>30</v>
      </c>
      <c r="B31" s="179" t="s">
        <v>601</v>
      </c>
      <c r="C31" s="174"/>
      <c r="D31" s="174"/>
      <c r="E31" s="174"/>
      <c r="F31" s="173"/>
    </row>
    <row r="32" spans="1:6" x14ac:dyDescent="0.25">
      <c r="A32" s="157">
        <v>31</v>
      </c>
      <c r="B32" s="179" t="s">
        <v>602</v>
      </c>
      <c r="C32" s="174"/>
      <c r="D32" s="174"/>
      <c r="E32" s="174"/>
      <c r="F32" s="173"/>
    </row>
    <row r="33" spans="1:6" x14ac:dyDescent="0.25">
      <c r="A33" s="157">
        <v>32</v>
      </c>
      <c r="B33" s="179" t="s">
        <v>603</v>
      </c>
      <c r="C33" s="174"/>
      <c r="D33" s="174"/>
      <c r="E33" s="174"/>
      <c r="F33" s="173"/>
    </row>
    <row r="34" spans="1:6" x14ac:dyDescent="0.25">
      <c r="A34" s="157">
        <v>33</v>
      </c>
      <c r="B34" s="179" t="s">
        <v>604</v>
      </c>
      <c r="C34" s="174"/>
      <c r="D34" s="180"/>
      <c r="E34" s="174"/>
      <c r="F34" s="173"/>
    </row>
    <row r="35" spans="1:6" x14ac:dyDescent="0.25">
      <c r="A35" s="157">
        <v>34</v>
      </c>
      <c r="B35" s="179" t="s">
        <v>605</v>
      </c>
      <c r="C35" s="174"/>
      <c r="D35" s="174"/>
      <c r="E35" s="174"/>
      <c r="F35" s="173"/>
    </row>
    <row r="36" spans="1:6" x14ac:dyDescent="0.25">
      <c r="A36" s="157">
        <v>35</v>
      </c>
      <c r="B36" s="181" t="s">
        <v>132</v>
      </c>
      <c r="C36" s="172"/>
      <c r="D36" s="172"/>
      <c r="E36" s="182"/>
      <c r="F36" s="173"/>
    </row>
    <row r="37" spans="1:6" x14ac:dyDescent="0.25">
      <c r="A37" s="157">
        <v>36</v>
      </c>
      <c r="B37" s="181"/>
      <c r="C37" s="172"/>
      <c r="D37" s="172"/>
      <c r="E37" s="174"/>
      <c r="F37" s="173"/>
    </row>
    <row r="38" spans="1:6" x14ac:dyDescent="0.25">
      <c r="A38" s="157">
        <v>37</v>
      </c>
      <c r="B38" s="183" t="s">
        <v>606</v>
      </c>
      <c r="C38" s="172"/>
      <c r="D38" s="172"/>
      <c r="E38" s="172"/>
      <c r="F38" s="173"/>
    </row>
    <row r="39" spans="1:6" x14ac:dyDescent="0.25">
      <c r="A39" s="157">
        <v>38</v>
      </c>
      <c r="B39" s="184"/>
      <c r="C39" s="182"/>
      <c r="D39" s="182"/>
      <c r="E39" s="182"/>
      <c r="F39" s="173"/>
    </row>
    <row r="40" spans="1:6" x14ac:dyDescent="0.25">
      <c r="A40" s="157">
        <v>39</v>
      </c>
      <c r="B40" s="162" t="s">
        <v>133</v>
      </c>
      <c r="C40" s="172"/>
      <c r="D40" s="172"/>
      <c r="E40" s="172"/>
      <c r="F40" s="173"/>
    </row>
    <row r="41" spans="1:6" ht="23.25" x14ac:dyDescent="0.25">
      <c r="A41" s="157">
        <v>40</v>
      </c>
      <c r="B41" s="160" t="s">
        <v>607</v>
      </c>
      <c r="C41" s="174"/>
      <c r="D41" s="174"/>
      <c r="E41" s="174"/>
      <c r="F41" s="173"/>
    </row>
    <row r="42" spans="1:6" ht="23.25" x14ac:dyDescent="0.25">
      <c r="A42" s="157">
        <v>41</v>
      </c>
      <c r="B42" s="160" t="s">
        <v>608</v>
      </c>
      <c r="C42" s="174"/>
      <c r="D42" s="174"/>
      <c r="E42" s="174"/>
      <c r="F42" s="173"/>
    </row>
    <row r="43" spans="1:6" ht="34.5" x14ac:dyDescent="0.25">
      <c r="A43" s="157">
        <v>42</v>
      </c>
      <c r="B43" s="160" t="s">
        <v>609</v>
      </c>
      <c r="C43" s="174"/>
      <c r="D43" s="174"/>
      <c r="E43" s="174"/>
      <c r="F43" s="173"/>
    </row>
    <row r="44" spans="1:6" ht="23.25" x14ac:dyDescent="0.25">
      <c r="A44" s="157">
        <v>43</v>
      </c>
      <c r="B44" s="160" t="s">
        <v>610</v>
      </c>
      <c r="C44" s="174"/>
      <c r="D44" s="174"/>
      <c r="E44" s="174"/>
      <c r="F44" s="173"/>
    </row>
    <row r="45" spans="1:6" x14ac:dyDescent="0.25">
      <c r="A45" s="157">
        <v>44</v>
      </c>
      <c r="B45" s="160" t="s">
        <v>611</v>
      </c>
      <c r="C45" s="174"/>
      <c r="D45" s="174"/>
      <c r="E45" s="174"/>
      <c r="F45" s="173"/>
    </row>
    <row r="46" spans="1:6" x14ac:dyDescent="0.25">
      <c r="A46" s="157">
        <v>45</v>
      </c>
      <c r="B46" s="160" t="s">
        <v>612</v>
      </c>
      <c r="C46" s="174"/>
      <c r="D46" s="174"/>
      <c r="E46" s="174"/>
      <c r="F46" s="173"/>
    </row>
    <row r="47" spans="1:6" x14ac:dyDescent="0.25">
      <c r="A47" s="185"/>
      <c r="B47" s="186"/>
      <c r="C47" s="187"/>
      <c r="D47" s="187"/>
      <c r="E47" s="187"/>
      <c r="F47" s="188"/>
    </row>
    <row r="48" spans="1:6" x14ac:dyDescent="0.25">
      <c r="A48" s="155"/>
      <c r="B48" s="156" t="s">
        <v>559</v>
      </c>
      <c r="C48" s="169" t="s">
        <v>560</v>
      </c>
      <c r="D48" s="169" t="s">
        <v>561</v>
      </c>
      <c r="E48" s="169" t="s">
        <v>577</v>
      </c>
      <c r="F48" s="155"/>
    </row>
    <row r="49" spans="1:6" ht="21" x14ac:dyDescent="0.25">
      <c r="A49" s="157" t="s">
        <v>562</v>
      </c>
      <c r="B49" s="158" t="s">
        <v>14</v>
      </c>
      <c r="C49" s="170" t="s">
        <v>563</v>
      </c>
      <c r="D49" s="170" t="s">
        <v>613</v>
      </c>
      <c r="E49" s="170"/>
      <c r="F49" s="171"/>
    </row>
    <row r="50" spans="1:6" ht="22.5" x14ac:dyDescent="0.25">
      <c r="A50" s="156">
        <v>46</v>
      </c>
      <c r="B50" s="162" t="s">
        <v>150</v>
      </c>
      <c r="C50" s="172"/>
      <c r="D50" s="172"/>
      <c r="E50" s="172"/>
      <c r="F50" s="173"/>
    </row>
    <row r="51" spans="1:6" x14ac:dyDescent="0.25">
      <c r="A51" s="157">
        <v>47</v>
      </c>
      <c r="B51" s="160" t="s">
        <v>614</v>
      </c>
      <c r="C51" s="174"/>
      <c r="D51" s="174"/>
      <c r="E51" s="174"/>
      <c r="F51" s="173"/>
    </row>
    <row r="52" spans="1:6" x14ac:dyDescent="0.25">
      <c r="A52" s="157">
        <v>48</v>
      </c>
      <c r="B52" s="162" t="s">
        <v>359</v>
      </c>
      <c r="C52" s="172"/>
      <c r="D52" s="172"/>
      <c r="E52" s="172"/>
      <c r="F52" s="173"/>
    </row>
    <row r="53" spans="1:6" ht="23.25" x14ac:dyDescent="0.25">
      <c r="A53" s="157">
        <v>49</v>
      </c>
      <c r="B53" s="160" t="s">
        <v>615</v>
      </c>
      <c r="C53" s="174"/>
      <c r="D53" s="174"/>
      <c r="E53" s="174"/>
      <c r="F53" s="173"/>
    </row>
    <row r="54" spans="1:6" x14ac:dyDescent="0.25">
      <c r="A54" s="157">
        <v>50</v>
      </c>
      <c r="B54" s="160" t="s">
        <v>616</v>
      </c>
      <c r="C54" s="174"/>
      <c r="D54" s="174"/>
      <c r="E54" s="174"/>
      <c r="F54" s="173"/>
    </row>
    <row r="55" spans="1:6" x14ac:dyDescent="0.25">
      <c r="A55" s="157">
        <v>51</v>
      </c>
      <c r="B55" s="160" t="s">
        <v>617</v>
      </c>
      <c r="C55" s="182"/>
      <c r="D55" s="182"/>
      <c r="E55" s="174"/>
      <c r="F55" s="173"/>
    </row>
    <row r="56" spans="1:6" x14ac:dyDescent="0.25">
      <c r="A56" s="157"/>
      <c r="B56" s="181"/>
      <c r="C56" s="182"/>
      <c r="D56" s="182"/>
      <c r="E56" s="182"/>
      <c r="F56" s="173"/>
    </row>
    <row r="57" spans="1:6" x14ac:dyDescent="0.25">
      <c r="A57" s="157">
        <v>52</v>
      </c>
      <c r="B57" s="183" t="s">
        <v>618</v>
      </c>
      <c r="C57" s="172"/>
      <c r="D57" s="172"/>
      <c r="E57" s="172"/>
      <c r="F57" s="173"/>
    </row>
    <row r="58" spans="1:6" x14ac:dyDescent="0.25">
      <c r="A58" s="155">
        <v>53</v>
      </c>
      <c r="B58" s="189" t="s">
        <v>619</v>
      </c>
      <c r="C58" s="172">
        <v>3010</v>
      </c>
      <c r="D58" s="172">
        <v>2968</v>
      </c>
      <c r="E58" s="172"/>
      <c r="F58" s="173"/>
    </row>
    <row r="59" spans="1:6" x14ac:dyDescent="0.25">
      <c r="A59" s="155">
        <v>54</v>
      </c>
      <c r="B59" s="189" t="s">
        <v>573</v>
      </c>
      <c r="C59" s="172">
        <v>49170</v>
      </c>
      <c r="D59" s="172">
        <v>50812</v>
      </c>
      <c r="E59" s="172"/>
      <c r="F59" s="173"/>
    </row>
    <row r="60" spans="1:6" x14ac:dyDescent="0.25">
      <c r="A60" s="157">
        <v>55</v>
      </c>
      <c r="B60" s="162" t="s">
        <v>620</v>
      </c>
      <c r="C60" s="174"/>
      <c r="D60" s="174"/>
      <c r="E60" s="174"/>
      <c r="F60" s="173"/>
    </row>
    <row r="61" spans="1:6" x14ac:dyDescent="0.25">
      <c r="A61" s="155">
        <v>56</v>
      </c>
      <c r="B61" s="181" t="s">
        <v>621</v>
      </c>
      <c r="C61" s="172"/>
      <c r="D61" s="172"/>
      <c r="E61" s="172"/>
      <c r="F61" s="173"/>
    </row>
    <row r="62" spans="1:6" x14ac:dyDescent="0.25">
      <c r="A62" s="155"/>
      <c r="B62" s="184"/>
      <c r="C62" s="174"/>
      <c r="D62" s="174"/>
      <c r="E62" s="174"/>
      <c r="F62" s="173"/>
    </row>
    <row r="63" spans="1:6" x14ac:dyDescent="0.25">
      <c r="A63" s="155">
        <v>57</v>
      </c>
      <c r="B63" s="162" t="s">
        <v>622</v>
      </c>
      <c r="C63" s="172"/>
      <c r="D63" s="172"/>
      <c r="E63" s="172"/>
      <c r="F63" s="173"/>
    </row>
    <row r="64" spans="1:6" x14ac:dyDescent="0.25">
      <c r="A64" s="155">
        <v>58</v>
      </c>
      <c r="B64" s="162" t="s">
        <v>623</v>
      </c>
      <c r="C64" s="172"/>
      <c r="D64" s="172"/>
      <c r="E64" s="172"/>
      <c r="F64" s="173"/>
    </row>
    <row r="65" spans="1:6" x14ac:dyDescent="0.25">
      <c r="A65" s="155">
        <v>59</v>
      </c>
      <c r="B65" s="162" t="s">
        <v>624</v>
      </c>
      <c r="C65" s="172"/>
      <c r="D65" s="172"/>
      <c r="E65" s="172"/>
      <c r="F65" s="173"/>
    </row>
    <row r="66" spans="1:6" x14ac:dyDescent="0.25">
      <c r="A66" s="155">
        <f>A65+1</f>
        <v>60</v>
      </c>
      <c r="B66" s="162" t="s">
        <v>625</v>
      </c>
      <c r="C66" s="172"/>
      <c r="D66" s="172"/>
      <c r="E66" s="172"/>
      <c r="F66" s="173"/>
    </row>
    <row r="67" spans="1:6" x14ac:dyDescent="0.25">
      <c r="A67" s="155">
        <v>61</v>
      </c>
      <c r="B67" s="166" t="s">
        <v>626</v>
      </c>
      <c r="C67" s="163">
        <v>52380</v>
      </c>
      <c r="D67" s="163">
        <v>53980</v>
      </c>
      <c r="E67" s="163"/>
      <c r="F67" s="173"/>
    </row>
    <row r="68" spans="1:6" x14ac:dyDescent="0.25">
      <c r="A68" s="190"/>
      <c r="B68" s="191"/>
      <c r="C68" s="192"/>
      <c r="D68" s="192"/>
      <c r="E68" s="192"/>
      <c r="F68" s="193"/>
    </row>
  </sheetData>
  <mergeCells count="2">
    <mergeCell ref="A1:F1"/>
    <mergeCell ref="A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6" sqref="D16"/>
    </sheetView>
  </sheetViews>
  <sheetFormatPr defaultRowHeight="15" x14ac:dyDescent="0.25"/>
  <cols>
    <col min="1" max="1" width="4.28515625" bestFit="1" customWidth="1"/>
    <col min="2" max="2" width="34.7109375" bestFit="1" customWidth="1"/>
    <col min="3" max="4" width="28.140625" bestFit="1" customWidth="1"/>
  </cols>
  <sheetData>
    <row r="1" spans="1:4" x14ac:dyDescent="0.25">
      <c r="A1" s="13" t="s">
        <v>360</v>
      </c>
      <c r="B1" s="13"/>
      <c r="C1" s="13"/>
      <c r="D1" s="13"/>
    </row>
    <row r="4" spans="1:4" x14ac:dyDescent="0.25">
      <c r="A4" s="14" t="s">
        <v>209</v>
      </c>
      <c r="B4" s="14"/>
      <c r="C4" s="14"/>
      <c r="D4" s="14"/>
    </row>
    <row r="5" spans="1:4" x14ac:dyDescent="0.25">
      <c r="A5" s="14" t="s">
        <v>2</v>
      </c>
      <c r="B5" s="14"/>
      <c r="C5" s="14"/>
      <c r="D5" s="14"/>
    </row>
    <row r="8" spans="1:4" x14ac:dyDescent="0.25">
      <c r="A8" s="14" t="s">
        <v>361</v>
      </c>
      <c r="B8" s="14"/>
      <c r="C8" s="14"/>
      <c r="D8" s="14"/>
    </row>
    <row r="9" spans="1:4" x14ac:dyDescent="0.25">
      <c r="A9" s="14" t="s">
        <v>362</v>
      </c>
      <c r="B9" s="14"/>
      <c r="C9" s="14"/>
      <c r="D9" s="14"/>
    </row>
    <row r="12" spans="1:4" x14ac:dyDescent="0.25">
      <c r="A12" s="13" t="s">
        <v>10</v>
      </c>
      <c r="B12" s="13"/>
      <c r="C12" s="13"/>
      <c r="D12" s="13"/>
    </row>
    <row r="14" spans="1:4" s="1" customFormat="1" x14ac:dyDescent="0.25">
      <c r="A14" s="4" t="s">
        <v>12</v>
      </c>
      <c r="B14" s="4" t="s">
        <v>11</v>
      </c>
      <c r="C14" s="4" t="s">
        <v>13</v>
      </c>
      <c r="D14" s="4" t="s">
        <v>15</v>
      </c>
    </row>
    <row r="15" spans="1:4" x14ac:dyDescent="0.25">
      <c r="A15" s="5"/>
      <c r="B15" s="5" t="s">
        <v>14</v>
      </c>
      <c r="C15" s="5" t="s">
        <v>363</v>
      </c>
      <c r="D15" s="5" t="s">
        <v>280</v>
      </c>
    </row>
    <row r="16" spans="1:4" x14ac:dyDescent="0.25">
      <c r="A16" s="5" t="s">
        <v>18</v>
      </c>
      <c r="B16" s="5" t="s">
        <v>364</v>
      </c>
      <c r="C16" s="5"/>
      <c r="D16" s="7">
        <v>0</v>
      </c>
    </row>
    <row r="17" spans="1:4" x14ac:dyDescent="0.25">
      <c r="A17" s="5" t="s">
        <v>21</v>
      </c>
      <c r="B17" s="5" t="s">
        <v>365</v>
      </c>
      <c r="C17" s="5"/>
      <c r="D17" s="7" t="s">
        <v>41</v>
      </c>
    </row>
  </sheetData>
  <mergeCells count="6">
    <mergeCell ref="A12:D12"/>
    <mergeCell ref="A1:D1"/>
    <mergeCell ref="A4:D4"/>
    <mergeCell ref="A5:D5"/>
    <mergeCell ref="A8:D8"/>
    <mergeCell ref="A9:D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5" workbookViewId="0">
      <selection activeCell="B6" sqref="B6"/>
    </sheetView>
  </sheetViews>
  <sheetFormatPr defaultRowHeight="15" x14ac:dyDescent="0.25"/>
  <cols>
    <col min="1" max="1" width="2.85546875" customWidth="1"/>
    <col min="2" max="2" width="65.28515625" customWidth="1"/>
    <col min="3" max="3" width="16" customWidth="1"/>
    <col min="4" max="4" width="12" customWidth="1"/>
    <col min="5" max="5" width="9.140625" customWidth="1"/>
    <col min="6" max="6" width="8.85546875" customWidth="1"/>
  </cols>
  <sheetData>
    <row r="1" spans="1:13" x14ac:dyDescent="0.25">
      <c r="A1" s="17" t="s">
        <v>628</v>
      </c>
      <c r="B1" s="17"/>
      <c r="C1" s="17"/>
      <c r="D1" s="17"/>
      <c r="E1" s="17"/>
      <c r="F1" s="17"/>
    </row>
    <row r="2" spans="1:13" x14ac:dyDescent="0.25">
      <c r="A2" s="17" t="s">
        <v>629</v>
      </c>
      <c r="B2" s="17"/>
      <c r="C2" s="17"/>
      <c r="D2" s="17"/>
      <c r="E2" s="17"/>
      <c r="F2" s="17"/>
    </row>
    <row r="3" spans="1:13" ht="15.75" x14ac:dyDescent="0.25">
      <c r="B3" s="194" t="s">
        <v>630</v>
      </c>
      <c r="C3" s="194"/>
    </row>
    <row r="4" spans="1:13" ht="15.75" x14ac:dyDescent="0.25">
      <c r="B4" s="43" t="s">
        <v>631</v>
      </c>
      <c r="C4" s="43"/>
    </row>
    <row r="5" spans="1:13" ht="32.25" customHeight="1" x14ac:dyDescent="0.25">
      <c r="B5" s="41" t="s">
        <v>675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38.25" customHeight="1" x14ac:dyDescent="0.25">
      <c r="B6" s="36"/>
      <c r="C6" s="195" t="s">
        <v>366</v>
      </c>
    </row>
    <row r="7" spans="1:13" ht="38.25" x14ac:dyDescent="0.25">
      <c r="A7" s="196"/>
      <c r="B7" s="197" t="s">
        <v>632</v>
      </c>
      <c r="C7" s="198" t="s">
        <v>191</v>
      </c>
      <c r="D7" s="198" t="s">
        <v>564</v>
      </c>
      <c r="E7" s="198"/>
      <c r="F7" s="198"/>
    </row>
    <row r="8" spans="1:13" x14ac:dyDescent="0.25">
      <c r="A8" s="199">
        <v>1</v>
      </c>
      <c r="B8" s="200" t="s">
        <v>633</v>
      </c>
      <c r="C8" s="201">
        <v>6500</v>
      </c>
      <c r="D8" s="201">
        <v>7160</v>
      </c>
      <c r="E8" s="201"/>
      <c r="F8" s="202"/>
    </row>
    <row r="9" spans="1:13" x14ac:dyDescent="0.25">
      <c r="A9" s="196">
        <v>2</v>
      </c>
      <c r="B9" s="203" t="s">
        <v>634</v>
      </c>
      <c r="C9" s="204">
        <v>153527</v>
      </c>
      <c r="D9" s="204">
        <v>153527</v>
      </c>
      <c r="E9" s="204"/>
      <c r="F9" s="202"/>
    </row>
    <row r="10" spans="1:13" x14ac:dyDescent="0.25">
      <c r="A10" s="196">
        <v>3</v>
      </c>
      <c r="B10" s="203" t="s">
        <v>635</v>
      </c>
      <c r="C10" s="204">
        <v>850</v>
      </c>
      <c r="D10" s="204">
        <v>850</v>
      </c>
      <c r="E10" s="204"/>
      <c r="F10" s="202"/>
    </row>
    <row r="11" spans="1:13" x14ac:dyDescent="0.25">
      <c r="A11" s="205">
        <v>4</v>
      </c>
      <c r="B11" s="206" t="s">
        <v>636</v>
      </c>
      <c r="C11" s="207">
        <f>SUM(C8:C10)</f>
        <v>160877</v>
      </c>
      <c r="D11" s="207">
        <f>SUM(D8:D10)</f>
        <v>161537</v>
      </c>
      <c r="E11" s="207"/>
      <c r="F11" s="202"/>
    </row>
    <row r="15" spans="1:13" x14ac:dyDescent="0.25">
      <c r="B15" t="s">
        <v>637</v>
      </c>
    </row>
  </sheetData>
  <mergeCells count="5">
    <mergeCell ref="B5:M5"/>
    <mergeCell ref="A1:F1"/>
    <mergeCell ref="B3:C3"/>
    <mergeCell ref="A2:F2"/>
    <mergeCell ref="B4:C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A2" sqref="A2:I3"/>
    </sheetView>
  </sheetViews>
  <sheetFormatPr defaultRowHeight="15" x14ac:dyDescent="0.25"/>
  <cols>
    <col min="2" max="2" width="29.85546875" customWidth="1"/>
    <col min="3" max="3" width="12" customWidth="1"/>
    <col min="4" max="4" width="17" customWidth="1"/>
    <col min="5" max="5" width="6.28515625" hidden="1" customWidth="1"/>
    <col min="6" max="6" width="4.140625" customWidth="1"/>
    <col min="7" max="7" width="9.140625" hidden="1" customWidth="1"/>
    <col min="8" max="8" width="4.7109375" customWidth="1"/>
    <col min="9" max="9" width="9.140625" customWidth="1"/>
    <col min="10" max="10" width="0.140625" customWidth="1"/>
    <col min="11" max="12" width="9.140625" hidden="1" customWidth="1"/>
  </cols>
  <sheetData>
    <row r="1" spans="1:14" x14ac:dyDescent="0.25">
      <c r="A1" s="17" t="s">
        <v>638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25">
      <c r="A2" s="252" t="s">
        <v>417</v>
      </c>
      <c r="B2" s="252"/>
      <c r="C2" s="252"/>
      <c r="D2" s="252"/>
      <c r="E2" s="252"/>
      <c r="F2" s="252"/>
      <c r="G2" s="252"/>
      <c r="H2" s="252"/>
      <c r="I2" s="252"/>
    </row>
    <row r="3" spans="1:14" x14ac:dyDescent="0.25">
      <c r="A3" s="252"/>
      <c r="B3" s="252"/>
      <c r="C3" s="252"/>
      <c r="D3" s="252"/>
      <c r="E3" s="252"/>
      <c r="F3" s="252"/>
      <c r="G3" s="252"/>
      <c r="H3" s="252"/>
      <c r="I3" s="252"/>
    </row>
    <row r="4" spans="1:14" x14ac:dyDescent="0.25">
      <c r="A4" s="252" t="s">
        <v>676</v>
      </c>
      <c r="B4" s="252"/>
      <c r="C4" s="252"/>
      <c r="D4" s="252"/>
      <c r="E4" s="252"/>
      <c r="F4" s="252"/>
      <c r="G4" s="252"/>
      <c r="H4" s="252"/>
      <c r="I4" s="252"/>
    </row>
    <row r="5" spans="1:14" x14ac:dyDescent="0.25">
      <c r="D5" s="12" t="s">
        <v>658</v>
      </c>
    </row>
    <row r="6" spans="1:14" ht="51.75" x14ac:dyDescent="0.25">
      <c r="A6" s="254" t="s">
        <v>12</v>
      </c>
      <c r="B6" s="255" t="s">
        <v>677</v>
      </c>
      <c r="C6" s="255" t="s">
        <v>191</v>
      </c>
      <c r="D6" s="255" t="s">
        <v>649</v>
      </c>
      <c r="E6" s="256"/>
      <c r="F6" s="256"/>
      <c r="G6" s="256"/>
      <c r="H6" s="257"/>
      <c r="I6" s="257"/>
    </row>
    <row r="7" spans="1:14" x14ac:dyDescent="0.25">
      <c r="A7" s="260" t="s">
        <v>18</v>
      </c>
      <c r="B7" s="261" t="s">
        <v>678</v>
      </c>
      <c r="C7" s="260"/>
      <c r="D7" s="260">
        <v>561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4" x14ac:dyDescent="0.25">
      <c r="A8" s="5" t="s">
        <v>21</v>
      </c>
      <c r="B8" s="5" t="s">
        <v>549</v>
      </c>
      <c r="C8" s="5"/>
      <c r="D8" s="5">
        <v>2178</v>
      </c>
    </row>
    <row r="9" spans="1:14" x14ac:dyDescent="0.25">
      <c r="A9" s="5" t="s">
        <v>24</v>
      </c>
      <c r="B9" s="5" t="s">
        <v>679</v>
      </c>
      <c r="C9" s="5"/>
      <c r="D9" s="5">
        <v>4488</v>
      </c>
    </row>
    <row r="10" spans="1:14" x14ac:dyDescent="0.25">
      <c r="A10" s="258"/>
      <c r="B10" s="258" t="s">
        <v>192</v>
      </c>
      <c r="C10" s="258"/>
      <c r="D10" s="258">
        <v>7227</v>
      </c>
      <c r="E10" s="257"/>
      <c r="F10" s="257"/>
      <c r="G10" s="257"/>
      <c r="H10" s="257"/>
      <c r="I10" s="257"/>
      <c r="J10" s="257"/>
      <c r="K10" s="257"/>
      <c r="L10" s="257"/>
      <c r="M10" s="257"/>
      <c r="N10" s="257"/>
    </row>
  </sheetData>
  <mergeCells count="3">
    <mergeCell ref="A1:L1"/>
    <mergeCell ref="A2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workbookViewId="0">
      <selection activeCell="A2" sqref="A2"/>
    </sheetView>
  </sheetViews>
  <sheetFormatPr defaultRowHeight="15" x14ac:dyDescent="0.25"/>
  <cols>
    <col min="1" max="1" width="25.7109375" customWidth="1"/>
    <col min="2" max="2" width="18.140625" bestFit="1" customWidth="1"/>
    <col min="3" max="3" width="17" customWidth="1"/>
  </cols>
  <sheetData>
    <row r="1" spans="1:46" s="2" customFormat="1" x14ac:dyDescent="0.25">
      <c r="A1" s="41" t="s">
        <v>414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46" x14ac:dyDescent="0.25">
      <c r="A2" s="18"/>
      <c r="B2" s="18"/>
      <c r="C2" s="18"/>
      <c r="D2" s="18"/>
      <c r="E2" s="19" t="s">
        <v>413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ht="77.25" customHeight="1" x14ac:dyDescent="0.25">
      <c r="A3" s="21" t="s">
        <v>367</v>
      </c>
      <c r="B3" s="21" t="s">
        <v>191</v>
      </c>
      <c r="C3" s="21" t="s">
        <v>368</v>
      </c>
      <c r="D3" s="21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ht="30.75" customHeight="1" x14ac:dyDescent="0.25">
      <c r="A4" s="22" t="s">
        <v>369</v>
      </c>
      <c r="B4" s="23"/>
      <c r="C4" s="23"/>
      <c r="D4" s="23"/>
      <c r="E4" s="24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ht="16.5" customHeight="1" x14ac:dyDescent="0.25">
      <c r="A5" s="25" t="s">
        <v>370</v>
      </c>
      <c r="B5" s="26">
        <v>362215</v>
      </c>
      <c r="C5" s="26">
        <f>SUM(C6:C9)</f>
        <v>404821</v>
      </c>
      <c r="D5" s="26"/>
      <c r="E5" s="2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ht="16.5" customHeight="1" x14ac:dyDescent="0.25">
      <c r="A6" s="27" t="s">
        <v>371</v>
      </c>
      <c r="B6" s="28">
        <v>290008</v>
      </c>
      <c r="C6" s="28">
        <v>332614</v>
      </c>
      <c r="D6" s="28"/>
      <c r="E6" s="2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13.5" customHeight="1" x14ac:dyDescent="0.25">
      <c r="A7" s="27" t="s">
        <v>372</v>
      </c>
      <c r="B7" s="28">
        <v>58350</v>
      </c>
      <c r="C7" s="28">
        <v>58350</v>
      </c>
      <c r="D7" s="28"/>
      <c r="E7" s="2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13.5" customHeight="1" x14ac:dyDescent="0.25">
      <c r="A8" s="27" t="s">
        <v>373</v>
      </c>
      <c r="B8" s="28">
        <v>13857</v>
      </c>
      <c r="C8" s="28">
        <v>13857</v>
      </c>
      <c r="D8" s="28"/>
      <c r="E8" s="2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13.5" customHeight="1" x14ac:dyDescent="0.25">
      <c r="A9" s="27" t="s">
        <v>374</v>
      </c>
      <c r="B9" s="28">
        <v>0</v>
      </c>
      <c r="C9" s="28">
        <v>0</v>
      </c>
      <c r="D9" s="28"/>
      <c r="E9" s="2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13.5" customHeight="1" x14ac:dyDescent="0.25">
      <c r="A10" s="25" t="s">
        <v>375</v>
      </c>
      <c r="B10" s="26">
        <v>17648</v>
      </c>
      <c r="C10" s="26">
        <v>19284</v>
      </c>
      <c r="D10" s="26"/>
      <c r="E10" s="24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ht="16.5" customHeight="1" x14ac:dyDescent="0.25">
      <c r="A11" s="27" t="s">
        <v>376</v>
      </c>
      <c r="B11" s="28">
        <v>2070</v>
      </c>
      <c r="C11" s="28">
        <v>3706</v>
      </c>
      <c r="D11" s="28"/>
      <c r="E11" s="24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13.5" customHeight="1" x14ac:dyDescent="0.25">
      <c r="A12" s="27" t="s">
        <v>377</v>
      </c>
      <c r="B12" s="28">
        <v>0</v>
      </c>
      <c r="C12" s="28">
        <v>0</v>
      </c>
      <c r="D12" s="28"/>
      <c r="E12" s="2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3.5" customHeight="1" x14ac:dyDescent="0.25">
      <c r="A13" s="27" t="s">
        <v>378</v>
      </c>
      <c r="B13" s="28">
        <v>15578</v>
      </c>
      <c r="C13" s="28">
        <v>15578</v>
      </c>
      <c r="D13" s="28"/>
      <c r="E13" s="2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13.5" customHeight="1" x14ac:dyDescent="0.25">
      <c r="A14" s="30" t="s">
        <v>379</v>
      </c>
      <c r="B14" s="26">
        <v>112364</v>
      </c>
      <c r="C14" s="26">
        <v>112364</v>
      </c>
      <c r="D14" s="26"/>
      <c r="E14" s="24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13.5" customHeight="1" x14ac:dyDescent="0.25">
      <c r="A15" s="25" t="s">
        <v>380</v>
      </c>
      <c r="B15" s="26">
        <v>112364</v>
      </c>
      <c r="C15" s="26">
        <f>C16+C19</f>
        <v>112364</v>
      </c>
      <c r="D15" s="26"/>
      <c r="E15" s="2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16.5" customHeight="1" x14ac:dyDescent="0.25">
      <c r="A16" s="27" t="s">
        <v>381</v>
      </c>
      <c r="B16" s="28">
        <v>112364</v>
      </c>
      <c r="C16" s="28">
        <v>112364</v>
      </c>
      <c r="D16" s="28"/>
      <c r="E16" s="2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13.5" customHeight="1" x14ac:dyDescent="0.25">
      <c r="A17" s="31" t="s">
        <v>382</v>
      </c>
      <c r="B17" s="28">
        <v>87125</v>
      </c>
      <c r="C17" s="28">
        <v>87125</v>
      </c>
      <c r="D17" s="28"/>
      <c r="E17" s="2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13.5" customHeight="1" x14ac:dyDescent="0.25">
      <c r="A18" s="31" t="s">
        <v>383</v>
      </c>
      <c r="B18" s="28">
        <v>25229</v>
      </c>
      <c r="C18" s="28">
        <v>25229</v>
      </c>
      <c r="D18" s="28"/>
      <c r="E18" s="2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13.5" customHeight="1" x14ac:dyDescent="0.25">
      <c r="A19" s="27" t="s">
        <v>384</v>
      </c>
      <c r="B19" s="28"/>
      <c r="C19" s="28"/>
      <c r="D19" s="28"/>
      <c r="E19" s="2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13.5" customHeight="1" x14ac:dyDescent="0.25">
      <c r="A20" s="31" t="s">
        <v>385</v>
      </c>
      <c r="B20" s="28"/>
      <c r="C20" s="28"/>
      <c r="D20" s="28"/>
      <c r="E20" s="2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ht="13.5" customHeight="1" x14ac:dyDescent="0.25">
      <c r="A21" s="31" t="s">
        <v>386</v>
      </c>
      <c r="B21" s="28"/>
      <c r="C21" s="28"/>
      <c r="D21" s="28"/>
      <c r="E21" s="2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13.5" customHeight="1" x14ac:dyDescent="0.25">
      <c r="A22" s="25" t="s">
        <v>387</v>
      </c>
      <c r="B22" s="26">
        <v>0</v>
      </c>
      <c r="C22" s="26">
        <v>0</v>
      </c>
      <c r="D22" s="26"/>
      <c r="E22" s="2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ht="16.5" customHeight="1" x14ac:dyDescent="0.25">
      <c r="A23" s="32" t="s">
        <v>176</v>
      </c>
      <c r="B23" s="26">
        <v>492227</v>
      </c>
      <c r="C23" s="26">
        <v>536469</v>
      </c>
      <c r="D23" s="26"/>
      <c r="E23" s="24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16.5" customHeight="1" x14ac:dyDescent="0.25">
      <c r="A24" s="22" t="s">
        <v>388</v>
      </c>
      <c r="B24" s="26">
        <v>492227</v>
      </c>
      <c r="C24" s="26">
        <v>536469</v>
      </c>
      <c r="D24" s="26"/>
      <c r="E24" s="24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16.5" customHeight="1" x14ac:dyDescent="0.25">
      <c r="A25" s="25" t="s">
        <v>389</v>
      </c>
      <c r="B25" s="26">
        <v>483657</v>
      </c>
      <c r="C25" s="26">
        <f>C26+C27+C28+C29+C30</f>
        <v>502549</v>
      </c>
      <c r="D25" s="26"/>
      <c r="E25" s="24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ht="16.5" customHeight="1" x14ac:dyDescent="0.25">
      <c r="A26" s="27" t="s">
        <v>390</v>
      </c>
      <c r="B26" s="28">
        <v>108705</v>
      </c>
      <c r="C26" s="28">
        <v>128781</v>
      </c>
      <c r="D26" s="28"/>
      <c r="E26" s="24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ht="13.5" customHeight="1" x14ac:dyDescent="0.25">
      <c r="A27" s="33" t="s">
        <v>391</v>
      </c>
      <c r="B27" s="28">
        <v>21308</v>
      </c>
      <c r="C27" s="28">
        <v>24712</v>
      </c>
      <c r="D27" s="28"/>
      <c r="E27" s="24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13.5" customHeight="1" x14ac:dyDescent="0.25">
      <c r="A28" s="33" t="s">
        <v>392</v>
      </c>
      <c r="B28" s="28">
        <v>72874</v>
      </c>
      <c r="C28" s="28">
        <v>77379</v>
      </c>
      <c r="D28" s="28"/>
      <c r="E28" s="24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13.5" customHeight="1" x14ac:dyDescent="0.25">
      <c r="A29" s="33" t="s">
        <v>393</v>
      </c>
      <c r="B29" s="28">
        <v>28376</v>
      </c>
      <c r="C29" s="28">
        <v>28376</v>
      </c>
      <c r="D29" s="28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13.5" customHeight="1" x14ac:dyDescent="0.25">
      <c r="A30" s="33" t="s">
        <v>394</v>
      </c>
      <c r="B30" s="28">
        <v>252394</v>
      </c>
      <c r="C30" s="28">
        <v>243301</v>
      </c>
      <c r="D30" s="28"/>
      <c r="E30" s="2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13.5" customHeight="1" x14ac:dyDescent="0.25">
      <c r="A31" s="34" t="s">
        <v>395</v>
      </c>
      <c r="B31" s="28">
        <v>160877</v>
      </c>
      <c r="C31" s="28">
        <v>177071</v>
      </c>
      <c r="D31" s="28"/>
      <c r="E31" s="24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13.5" customHeight="1" x14ac:dyDescent="0.25">
      <c r="A32" s="34" t="s">
        <v>396</v>
      </c>
      <c r="B32" s="28">
        <v>4451</v>
      </c>
      <c r="C32" s="28">
        <v>4451</v>
      </c>
      <c r="D32" s="28"/>
      <c r="E32" s="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ht="13.5" customHeight="1" x14ac:dyDescent="0.25">
      <c r="A33" s="34" t="s">
        <v>397</v>
      </c>
      <c r="B33" s="28">
        <v>0</v>
      </c>
      <c r="C33" s="28">
        <v>0</v>
      </c>
      <c r="D33" s="28"/>
      <c r="E33" s="24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13.5" customHeight="1" x14ac:dyDescent="0.25">
      <c r="A34" s="34" t="s">
        <v>398</v>
      </c>
      <c r="B34" s="28">
        <v>52749</v>
      </c>
      <c r="C34" s="28">
        <v>8526</v>
      </c>
      <c r="D34" s="28"/>
      <c r="E34" s="2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ht="13.5" customHeight="1" x14ac:dyDescent="0.25">
      <c r="A35" s="35" t="s">
        <v>399</v>
      </c>
      <c r="B35" s="28">
        <v>34317</v>
      </c>
      <c r="C35" s="28">
        <v>7322</v>
      </c>
      <c r="D35" s="36"/>
      <c r="E35" s="24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ht="13.5" customHeight="1" x14ac:dyDescent="0.25">
      <c r="A36" s="35" t="s">
        <v>400</v>
      </c>
      <c r="B36" s="28"/>
      <c r="C36" s="28">
        <v>45931</v>
      </c>
      <c r="D36" s="36"/>
      <c r="E36" s="2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s="36" customFormat="1" ht="13.5" customHeight="1" x14ac:dyDescent="0.25">
      <c r="A37" s="25" t="s">
        <v>401</v>
      </c>
      <c r="B37" s="26">
        <v>8570</v>
      </c>
      <c r="C37" s="26">
        <f>SUM(C38:C39)</f>
        <v>33920</v>
      </c>
      <c r="D37" s="26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spans="1:46" s="36" customFormat="1" ht="16.5" customHeight="1" x14ac:dyDescent="0.25">
      <c r="A38" s="27" t="s">
        <v>402</v>
      </c>
      <c r="B38" s="28">
        <v>8570</v>
      </c>
      <c r="C38" s="28">
        <v>26693</v>
      </c>
      <c r="D38" s="28"/>
      <c r="E38" s="24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46" s="36" customFormat="1" ht="13.5" customHeight="1" x14ac:dyDescent="0.25">
      <c r="A39" s="27" t="s">
        <v>403</v>
      </c>
      <c r="B39" s="28">
        <v>0</v>
      </c>
      <c r="C39" s="28">
        <v>7227</v>
      </c>
      <c r="D39" s="28"/>
      <c r="E39" s="24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spans="1:46" s="36" customFormat="1" ht="13.5" customHeight="1" x14ac:dyDescent="0.25">
      <c r="A40" s="27" t="s">
        <v>404</v>
      </c>
      <c r="B40" s="28">
        <v>0</v>
      </c>
      <c r="C40" s="28">
        <v>0</v>
      </c>
      <c r="D40" s="28"/>
      <c r="E40" s="24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s="38" customFormat="1" ht="13.5" customHeight="1" x14ac:dyDescent="0.2">
      <c r="A41" s="34" t="s">
        <v>405</v>
      </c>
      <c r="B41" s="28"/>
      <c r="C41" s="28"/>
      <c r="D41" s="28"/>
      <c r="E41" s="24"/>
      <c r="F41" s="20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</row>
    <row r="42" spans="1:46" ht="13.5" customHeight="1" x14ac:dyDescent="0.25">
      <c r="A42" s="39" t="s">
        <v>406</v>
      </c>
      <c r="B42" s="28">
        <v>0</v>
      </c>
      <c r="C42" s="28">
        <v>0</v>
      </c>
      <c r="D42" s="28"/>
      <c r="E42" s="24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ht="13.5" customHeight="1" x14ac:dyDescent="0.25">
      <c r="A43" s="34" t="s">
        <v>407</v>
      </c>
      <c r="B43" s="28">
        <v>0</v>
      </c>
      <c r="C43" s="28">
        <v>0</v>
      </c>
      <c r="D43" s="28"/>
      <c r="E43" s="24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</row>
    <row r="44" spans="1:46" ht="13.5" customHeight="1" x14ac:dyDescent="0.25">
      <c r="A44" s="30" t="s">
        <v>408</v>
      </c>
      <c r="B44" s="26">
        <v>0</v>
      </c>
      <c r="C44" s="26">
        <v>0</v>
      </c>
      <c r="D44" s="26"/>
      <c r="E44" s="24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ht="16.5" customHeight="1" x14ac:dyDescent="0.25">
      <c r="A45" s="25" t="s">
        <v>409</v>
      </c>
      <c r="B45" s="26">
        <v>0</v>
      </c>
      <c r="C45" s="26">
        <v>0</v>
      </c>
      <c r="D45" s="26"/>
      <c r="E45" s="24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6" spans="1:46" ht="16.5" customHeight="1" x14ac:dyDescent="0.25">
      <c r="A46" s="40" t="s">
        <v>410</v>
      </c>
      <c r="B46" s="26"/>
      <c r="C46" s="26"/>
      <c r="D46" s="26"/>
      <c r="E46" s="24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</row>
    <row r="47" spans="1:46" ht="13.5" customHeight="1" x14ac:dyDescent="0.25">
      <c r="A47" s="31" t="s">
        <v>382</v>
      </c>
      <c r="B47" s="26"/>
      <c r="C47" s="26"/>
      <c r="D47" s="26"/>
      <c r="E47" s="24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13.5" customHeight="1" x14ac:dyDescent="0.25">
      <c r="A48" s="31" t="s">
        <v>383</v>
      </c>
      <c r="B48" s="26"/>
      <c r="C48" s="26"/>
      <c r="D48" s="26"/>
      <c r="E48" s="24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46" ht="13.5" customHeight="1" x14ac:dyDescent="0.25">
      <c r="A49" s="25" t="s">
        <v>411</v>
      </c>
      <c r="B49" s="26">
        <v>0</v>
      </c>
      <c r="C49" s="26">
        <v>0</v>
      </c>
      <c r="D49" s="26"/>
      <c r="E49" s="24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ht="23.25" customHeight="1" x14ac:dyDescent="0.25">
      <c r="A50" s="32" t="s">
        <v>412</v>
      </c>
      <c r="B50" s="26">
        <v>492227</v>
      </c>
      <c r="C50" s="26">
        <v>536469</v>
      </c>
      <c r="D50" s="26"/>
      <c r="E50" s="24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10" sqref="A10:C24"/>
    </sheetView>
  </sheetViews>
  <sheetFormatPr defaultRowHeight="15" x14ac:dyDescent="0.25"/>
  <cols>
    <col min="1" max="1" width="38.5703125" bestFit="1" customWidth="1"/>
  </cols>
  <sheetData>
    <row r="1" spans="1:10" x14ac:dyDescent="0.25">
      <c r="A1" s="13" t="s">
        <v>86</v>
      </c>
      <c r="B1" s="13"/>
      <c r="C1" s="13"/>
      <c r="D1" s="13"/>
      <c r="E1" s="2"/>
      <c r="F1" s="2"/>
      <c r="G1" s="2"/>
      <c r="H1" s="2"/>
      <c r="I1" s="2"/>
      <c r="J1" s="2"/>
    </row>
    <row r="3" spans="1:10" x14ac:dyDescent="0.25">
      <c r="A3" s="14" t="s">
        <v>1</v>
      </c>
      <c r="B3" s="14"/>
      <c r="C3" s="14"/>
      <c r="D3" s="2"/>
      <c r="E3" s="2"/>
      <c r="F3" s="2"/>
      <c r="G3" s="2"/>
      <c r="H3" s="2"/>
      <c r="I3" s="2"/>
      <c r="J3" s="2"/>
    </row>
    <row r="5" spans="1:10" x14ac:dyDescent="0.25">
      <c r="A5" s="14" t="s">
        <v>2</v>
      </c>
      <c r="B5" s="14"/>
      <c r="C5" s="14"/>
      <c r="D5" s="2"/>
      <c r="E5" s="2"/>
      <c r="F5" s="2"/>
      <c r="G5" s="2"/>
      <c r="H5" s="2"/>
    </row>
    <row r="10" spans="1:10" x14ac:dyDescent="0.25">
      <c r="A10" s="15" t="s">
        <v>87</v>
      </c>
      <c r="B10" s="15"/>
      <c r="C10" s="15"/>
    </row>
    <row r="11" spans="1:10" x14ac:dyDescent="0.25">
      <c r="A11" s="16" t="s">
        <v>10</v>
      </c>
      <c r="B11" s="16"/>
      <c r="C11" s="16"/>
    </row>
    <row r="12" spans="1:10" x14ac:dyDescent="0.25">
      <c r="A12" s="5"/>
      <c r="B12" s="5"/>
      <c r="C12" s="5"/>
    </row>
    <row r="13" spans="1:10" x14ac:dyDescent="0.25">
      <c r="A13" s="5"/>
      <c r="B13" s="5"/>
      <c r="C13" s="5"/>
    </row>
    <row r="14" spans="1:10" x14ac:dyDescent="0.25">
      <c r="A14" s="5" t="s">
        <v>88</v>
      </c>
      <c r="B14" s="5"/>
      <c r="C14" s="5">
        <v>112364</v>
      </c>
    </row>
    <row r="15" spans="1:10" x14ac:dyDescent="0.25">
      <c r="A15" s="5"/>
      <c r="B15" s="5"/>
      <c r="C15" s="5"/>
    </row>
    <row r="16" spans="1:10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 t="s">
        <v>89</v>
      </c>
      <c r="B18" s="5"/>
      <c r="C18" s="5">
        <f>SUM(C14:C17)</f>
        <v>112364</v>
      </c>
    </row>
    <row r="19" spans="1:3" x14ac:dyDescent="0.25">
      <c r="A19" s="5" t="s">
        <v>90</v>
      </c>
      <c r="B19" s="5"/>
      <c r="C19" s="5"/>
    </row>
    <row r="20" spans="1:3" x14ac:dyDescent="0.25">
      <c r="A20" s="5" t="s">
        <v>91</v>
      </c>
      <c r="B20" s="5"/>
      <c r="C20" s="5">
        <v>49434</v>
      </c>
    </row>
    <row r="21" spans="1:3" x14ac:dyDescent="0.25">
      <c r="A21" s="5" t="s">
        <v>92</v>
      </c>
      <c r="B21" s="5"/>
      <c r="C21" s="5"/>
    </row>
    <row r="22" spans="1:3" x14ac:dyDescent="0.25">
      <c r="A22" s="5"/>
      <c r="B22" s="5"/>
      <c r="C22" s="5"/>
    </row>
    <row r="23" spans="1:3" x14ac:dyDescent="0.25">
      <c r="A23" s="5" t="s">
        <v>93</v>
      </c>
      <c r="B23" s="5"/>
      <c r="C23" s="5">
        <v>7291</v>
      </c>
    </row>
    <row r="24" spans="1:3" x14ac:dyDescent="0.25">
      <c r="A24" s="5" t="s">
        <v>94</v>
      </c>
      <c r="B24" s="5"/>
      <c r="C24" s="5"/>
    </row>
  </sheetData>
  <mergeCells count="5">
    <mergeCell ref="A10:C10"/>
    <mergeCell ref="A11:C11"/>
    <mergeCell ref="A5:C5"/>
    <mergeCell ref="A3:C3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62" workbookViewId="0">
      <selection activeCell="C86" sqref="C86"/>
    </sheetView>
  </sheetViews>
  <sheetFormatPr defaultRowHeight="15" x14ac:dyDescent="0.25"/>
  <cols>
    <col min="1" max="1" width="79.5703125" customWidth="1"/>
    <col min="2" max="2" width="0" style="12" hidden="1" customWidth="1"/>
    <col min="3" max="3" width="16.7109375" customWidth="1"/>
    <col min="4" max="4" width="9.5703125" customWidth="1"/>
  </cols>
  <sheetData>
    <row r="1" spans="1:10" x14ac:dyDescent="0.25">
      <c r="A1" s="41" t="s">
        <v>494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6" hidden="1" customHeight="1" x14ac:dyDescent="0.25">
      <c r="A2" s="17" t="s">
        <v>415</v>
      </c>
      <c r="B2" s="17"/>
      <c r="C2" s="17"/>
      <c r="D2" s="17"/>
      <c r="E2" s="17"/>
    </row>
    <row r="3" spans="1:10" ht="19.5" customHeight="1" x14ac:dyDescent="0.25">
      <c r="A3" s="42" t="s">
        <v>416</v>
      </c>
    </row>
    <row r="4" spans="1:10" ht="19.5" customHeight="1" x14ac:dyDescent="0.25">
      <c r="A4" s="43" t="s">
        <v>417</v>
      </c>
      <c r="B4" s="43"/>
      <c r="C4" s="43"/>
    </row>
    <row r="5" spans="1:10" ht="27" customHeight="1" x14ac:dyDescent="0.25">
      <c r="A5" s="43" t="s">
        <v>418</v>
      </c>
      <c r="B5" s="43"/>
      <c r="C5" s="43"/>
    </row>
    <row r="6" spans="1:10" ht="54.75" customHeight="1" x14ac:dyDescent="0.25">
      <c r="A6" s="18"/>
      <c r="C6" s="44" t="s">
        <v>366</v>
      </c>
    </row>
    <row r="7" spans="1:10" ht="54.75" customHeight="1" x14ac:dyDescent="0.25">
      <c r="A7" s="45" t="s">
        <v>419</v>
      </c>
      <c r="B7" s="45" t="s">
        <v>95</v>
      </c>
      <c r="C7" s="45" t="s">
        <v>191</v>
      </c>
      <c r="D7" s="45" t="s">
        <v>420</v>
      </c>
      <c r="E7" s="46"/>
      <c r="F7" s="49"/>
      <c r="G7" s="49"/>
      <c r="H7" s="49"/>
      <c r="I7" s="49"/>
    </row>
    <row r="8" spans="1:10" ht="13.5" customHeight="1" x14ac:dyDescent="0.25">
      <c r="A8" s="47" t="s">
        <v>421</v>
      </c>
      <c r="B8" s="48" t="e">
        <f>B9+B32+B46+B57</f>
        <v>#REF!</v>
      </c>
      <c r="C8" s="48"/>
      <c r="D8" s="48"/>
      <c r="E8" s="48"/>
      <c r="F8" s="49"/>
      <c r="G8" s="49"/>
      <c r="H8" s="49"/>
      <c r="I8" s="49"/>
    </row>
    <row r="9" spans="1:10" s="54" customFormat="1" ht="13.5" customHeight="1" x14ac:dyDescent="0.2">
      <c r="A9" s="50" t="s">
        <v>422</v>
      </c>
      <c r="B9" s="48" t="e">
        <f>B10+B27</f>
        <v>#REF!</v>
      </c>
      <c r="C9" s="48">
        <f>C10+C27</f>
        <v>290008</v>
      </c>
      <c r="D9" s="48">
        <v>332614</v>
      </c>
      <c r="E9" s="48"/>
      <c r="F9" s="53"/>
      <c r="G9" s="53"/>
      <c r="H9" s="53"/>
      <c r="I9" s="53"/>
    </row>
    <row r="10" spans="1:10" s="58" customFormat="1" ht="13.5" customHeight="1" x14ac:dyDescent="0.25">
      <c r="A10" s="51" t="s">
        <v>423</v>
      </c>
      <c r="B10" s="52" t="e">
        <f>B11+B22+B23+B24+B25+#REF!</f>
        <v>#REF!</v>
      </c>
      <c r="C10" s="52">
        <v>226189</v>
      </c>
      <c r="D10" s="52">
        <v>242406</v>
      </c>
      <c r="E10" s="52"/>
      <c r="F10" s="57"/>
      <c r="G10" s="57"/>
      <c r="H10" s="57"/>
      <c r="I10" s="57"/>
    </row>
    <row r="11" spans="1:10" ht="13.5" customHeight="1" x14ac:dyDescent="0.25">
      <c r="A11" s="55" t="s">
        <v>424</v>
      </c>
      <c r="B11" s="56">
        <f>B12+B13+B18+B19+B20+B21</f>
        <v>290009</v>
      </c>
      <c r="C11" s="56">
        <v>67027</v>
      </c>
      <c r="D11" s="56">
        <v>67027</v>
      </c>
      <c r="E11" s="56"/>
      <c r="F11" s="49"/>
      <c r="G11" s="49"/>
      <c r="H11" s="49"/>
      <c r="I11" s="49"/>
    </row>
    <row r="12" spans="1:10" ht="13.5" customHeight="1" x14ac:dyDescent="0.25">
      <c r="A12" s="59" t="s">
        <v>425</v>
      </c>
      <c r="B12" s="60">
        <v>62425</v>
      </c>
      <c r="C12" s="60">
        <v>39892</v>
      </c>
      <c r="D12" s="60">
        <v>39892</v>
      </c>
      <c r="E12" s="60"/>
      <c r="F12" s="49"/>
      <c r="G12" s="49"/>
      <c r="H12" s="49"/>
      <c r="I12" s="49"/>
    </row>
    <row r="13" spans="1:10" ht="13.5" customHeight="1" x14ac:dyDescent="0.25">
      <c r="A13" s="59" t="s">
        <v>426</v>
      </c>
      <c r="B13" s="60">
        <f>SUM(B14:B17)</f>
        <v>68541</v>
      </c>
      <c r="C13" s="60">
        <v>20528</v>
      </c>
      <c r="D13" s="60">
        <v>20528</v>
      </c>
      <c r="E13" s="60"/>
      <c r="F13" s="49"/>
      <c r="G13" s="49"/>
      <c r="H13" s="49"/>
      <c r="I13" s="49"/>
    </row>
    <row r="14" spans="1:10" ht="13.5" customHeight="1" x14ac:dyDescent="0.25">
      <c r="A14" s="61" t="s">
        <v>427</v>
      </c>
      <c r="B14" s="60">
        <v>14937</v>
      </c>
      <c r="C14" s="60">
        <v>7397</v>
      </c>
      <c r="D14" s="60">
        <v>7397</v>
      </c>
      <c r="E14" s="60"/>
      <c r="F14" s="49"/>
      <c r="G14" s="49"/>
      <c r="H14" s="49"/>
      <c r="I14" s="49"/>
    </row>
    <row r="15" spans="1:10" ht="13.5" customHeight="1" x14ac:dyDescent="0.25">
      <c r="A15" s="61" t="s">
        <v>428</v>
      </c>
      <c r="B15" s="60">
        <v>35072</v>
      </c>
      <c r="C15" s="60">
        <v>7936</v>
      </c>
      <c r="D15" s="60">
        <v>7936</v>
      </c>
      <c r="E15" s="60"/>
      <c r="F15" s="49"/>
      <c r="G15" s="49"/>
      <c r="H15" s="49"/>
      <c r="I15" s="49"/>
    </row>
    <row r="16" spans="1:10" ht="13.5" customHeight="1" x14ac:dyDescent="0.25">
      <c r="A16" s="61" t="s">
        <v>429</v>
      </c>
      <c r="B16" s="60">
        <v>100</v>
      </c>
      <c r="C16" s="60">
        <v>1999</v>
      </c>
      <c r="D16" s="60">
        <v>1999</v>
      </c>
      <c r="E16" s="60"/>
      <c r="F16" s="49"/>
      <c r="G16" s="49"/>
      <c r="H16" s="49"/>
      <c r="I16" s="49"/>
    </row>
    <row r="17" spans="1:9" ht="13.5" customHeight="1" x14ac:dyDescent="0.25">
      <c r="A17" s="61" t="s">
        <v>430</v>
      </c>
      <c r="B17" s="60">
        <v>18432</v>
      </c>
      <c r="C17" s="60">
        <v>3196</v>
      </c>
      <c r="D17" s="60">
        <v>3196</v>
      </c>
      <c r="E17" s="60"/>
      <c r="F17" s="49"/>
      <c r="G17" s="49"/>
      <c r="H17" s="49"/>
      <c r="I17" s="49"/>
    </row>
    <row r="18" spans="1:9" ht="13.5" customHeight="1" x14ac:dyDescent="0.25">
      <c r="A18" s="59" t="s">
        <v>431</v>
      </c>
      <c r="B18" s="60">
        <v>7223</v>
      </c>
      <c r="C18" s="60">
        <v>6334</v>
      </c>
      <c r="D18" s="60">
        <v>6334</v>
      </c>
      <c r="E18" s="60"/>
      <c r="F18" s="49"/>
      <c r="G18" s="49"/>
      <c r="H18" s="49"/>
      <c r="I18" s="49"/>
    </row>
    <row r="19" spans="1:9" ht="13.5" customHeight="1" x14ac:dyDescent="0.25">
      <c r="A19" s="59" t="s">
        <v>432</v>
      </c>
      <c r="B19" s="62">
        <v>173076</v>
      </c>
      <c r="C19" s="62">
        <v>0</v>
      </c>
      <c r="D19" s="62">
        <v>0</v>
      </c>
      <c r="E19" s="62"/>
      <c r="F19" s="49"/>
      <c r="G19" s="49"/>
      <c r="H19" s="49"/>
      <c r="I19" s="49"/>
    </row>
    <row r="20" spans="1:9" ht="13.5" customHeight="1" x14ac:dyDescent="0.25">
      <c r="A20" s="59" t="s">
        <v>433</v>
      </c>
      <c r="B20" s="60">
        <v>161</v>
      </c>
      <c r="C20" s="60">
        <v>273</v>
      </c>
      <c r="D20" s="60">
        <v>273</v>
      </c>
      <c r="E20" s="60"/>
      <c r="F20" s="49"/>
      <c r="G20" s="49"/>
      <c r="H20" s="49"/>
      <c r="I20" s="49"/>
    </row>
    <row r="21" spans="1:9" s="58" customFormat="1" ht="13.5" customHeight="1" x14ac:dyDescent="0.2">
      <c r="A21" s="63" t="s">
        <v>434</v>
      </c>
      <c r="B21" s="56">
        <v>-21417</v>
      </c>
      <c r="C21" s="56">
        <v>0</v>
      </c>
      <c r="D21" s="56">
        <v>0</v>
      </c>
      <c r="E21" s="56"/>
      <c r="F21" s="57"/>
      <c r="G21" s="57"/>
      <c r="H21" s="57"/>
      <c r="I21" s="57"/>
    </row>
    <row r="22" spans="1:9" s="58" customFormat="1" ht="25.5" customHeight="1" x14ac:dyDescent="0.2">
      <c r="A22" s="64" t="s">
        <v>435</v>
      </c>
      <c r="B22" s="56">
        <v>45148</v>
      </c>
      <c r="C22" s="56">
        <v>60864</v>
      </c>
      <c r="D22" s="56">
        <v>60864</v>
      </c>
      <c r="E22" s="56"/>
      <c r="F22" s="57"/>
      <c r="G22" s="57"/>
      <c r="H22" s="57"/>
      <c r="I22" s="57"/>
    </row>
    <row r="23" spans="1:9" s="58" customFormat="1" ht="27" customHeight="1" x14ac:dyDescent="0.2">
      <c r="A23" s="64" t="s">
        <v>436</v>
      </c>
      <c r="B23" s="56">
        <v>22868</v>
      </c>
      <c r="C23" s="56">
        <v>95624</v>
      </c>
      <c r="D23" s="56">
        <v>95624</v>
      </c>
      <c r="E23" s="56"/>
      <c r="F23" s="57"/>
      <c r="G23" s="57"/>
      <c r="H23" s="57"/>
      <c r="I23" s="57"/>
    </row>
    <row r="24" spans="1:9" s="58" customFormat="1" ht="15" customHeight="1" x14ac:dyDescent="0.2">
      <c r="A24" s="64" t="s">
        <v>437</v>
      </c>
      <c r="B24" s="56">
        <v>3049</v>
      </c>
      <c r="C24" s="56">
        <v>2674</v>
      </c>
      <c r="D24" s="56">
        <v>2674</v>
      </c>
      <c r="E24" s="56"/>
      <c r="F24" s="57"/>
      <c r="G24" s="57"/>
      <c r="H24" s="57"/>
      <c r="I24" s="57"/>
    </row>
    <row r="25" spans="1:9" s="58" customFormat="1" ht="13.5" customHeight="1" x14ac:dyDescent="0.2">
      <c r="A25" s="64" t="s">
        <v>438</v>
      </c>
      <c r="B25" s="56"/>
      <c r="C25" s="56"/>
      <c r="D25" s="56">
        <v>16217</v>
      </c>
      <c r="E25" s="56"/>
      <c r="F25" s="57"/>
      <c r="G25" s="57"/>
      <c r="H25" s="57"/>
      <c r="I25" s="57"/>
    </row>
    <row r="26" spans="1:9" s="54" customFormat="1" ht="13.5" customHeight="1" x14ac:dyDescent="0.2">
      <c r="A26" s="64" t="s">
        <v>439</v>
      </c>
      <c r="B26" s="56"/>
      <c r="C26" s="56"/>
      <c r="D26" s="56"/>
      <c r="E26" s="56"/>
      <c r="F26" s="53"/>
      <c r="G26" s="53"/>
      <c r="H26" s="53"/>
      <c r="I26" s="53"/>
    </row>
    <row r="27" spans="1:9" ht="13.5" customHeight="1" x14ac:dyDescent="0.25">
      <c r="A27" s="65" t="s">
        <v>440</v>
      </c>
      <c r="B27" s="52">
        <f>SUM(B28:B31)</f>
        <v>12326</v>
      </c>
      <c r="C27" s="52">
        <f>SUM(C28:C31)</f>
        <v>63819</v>
      </c>
      <c r="D27" s="52">
        <v>90208</v>
      </c>
      <c r="E27" s="52"/>
      <c r="F27" s="49"/>
      <c r="G27" s="49"/>
      <c r="H27" s="49"/>
      <c r="I27" s="49"/>
    </row>
    <row r="28" spans="1:9" ht="13.5" customHeight="1" x14ac:dyDescent="0.25">
      <c r="A28" s="66" t="s">
        <v>441</v>
      </c>
      <c r="B28" s="60">
        <v>6600</v>
      </c>
      <c r="C28" s="60">
        <v>0</v>
      </c>
      <c r="D28" s="60">
        <v>0</v>
      </c>
      <c r="E28" s="60"/>
      <c r="F28" s="49"/>
      <c r="G28" s="49"/>
      <c r="H28" s="49"/>
      <c r="I28" s="49"/>
    </row>
    <row r="29" spans="1:9" ht="13.5" customHeight="1" x14ac:dyDescent="0.25">
      <c r="A29" s="66" t="s">
        <v>442</v>
      </c>
      <c r="B29" s="60"/>
      <c r="C29" s="60">
        <v>930</v>
      </c>
      <c r="D29" s="60">
        <v>930</v>
      </c>
      <c r="E29" s="60"/>
      <c r="F29" s="49"/>
      <c r="G29" s="49"/>
      <c r="H29" s="49"/>
      <c r="I29" s="49"/>
    </row>
    <row r="30" spans="1:9" ht="13.5" customHeight="1" x14ac:dyDescent="0.25">
      <c r="A30" s="66" t="s">
        <v>443</v>
      </c>
      <c r="B30" s="60">
        <v>2000</v>
      </c>
      <c r="C30" s="60">
        <v>2375</v>
      </c>
      <c r="D30" s="60">
        <v>2375</v>
      </c>
      <c r="E30" s="60"/>
      <c r="F30" s="49"/>
      <c r="G30" s="49"/>
      <c r="H30" s="49"/>
      <c r="I30" s="49"/>
    </row>
    <row r="31" spans="1:9" ht="14.1" customHeight="1" x14ac:dyDescent="0.25">
      <c r="A31" s="67" t="s">
        <v>444</v>
      </c>
      <c r="B31" s="60">
        <v>3726</v>
      </c>
      <c r="C31" s="60">
        <v>60514</v>
      </c>
      <c r="D31" s="60">
        <v>88539</v>
      </c>
      <c r="E31" s="60"/>
      <c r="F31" s="70"/>
      <c r="G31" s="70"/>
      <c r="H31" s="70"/>
      <c r="I31" s="49"/>
    </row>
    <row r="32" spans="1:9" ht="13.5" customHeight="1" x14ac:dyDescent="0.25">
      <c r="A32" s="68" t="s">
        <v>445</v>
      </c>
      <c r="B32" s="69">
        <f>B33+B37+B39+B40+B42</f>
        <v>407350</v>
      </c>
      <c r="C32" s="69">
        <f>C33+C37+C39+C40+C42</f>
        <v>58350</v>
      </c>
      <c r="D32" s="69">
        <f>D33+D37+D39+D40+D42</f>
        <v>58350</v>
      </c>
      <c r="E32" s="69"/>
      <c r="F32" s="49"/>
      <c r="G32" s="49"/>
      <c r="H32" s="49"/>
      <c r="I32" s="49"/>
    </row>
    <row r="33" spans="1:10" ht="13.5" customHeight="1" x14ac:dyDescent="0.25">
      <c r="A33" s="71" t="s">
        <v>446</v>
      </c>
      <c r="B33" s="60">
        <f>SUM(B34:B36)</f>
        <v>228800</v>
      </c>
      <c r="C33" s="60">
        <f>SUM(C34:C36)</f>
        <v>7450</v>
      </c>
      <c r="D33" s="60">
        <f>SUM(D34:D36)</f>
        <v>7450</v>
      </c>
      <c r="E33" s="60"/>
      <c r="F33" s="49"/>
      <c r="G33" s="49"/>
      <c r="H33" s="49"/>
      <c r="I33" s="49"/>
    </row>
    <row r="34" spans="1:10" ht="13.5" customHeight="1" x14ac:dyDescent="0.25">
      <c r="A34" s="72" t="s">
        <v>447</v>
      </c>
      <c r="B34" s="60">
        <v>225000</v>
      </c>
      <c r="C34" s="60">
        <v>1750</v>
      </c>
      <c r="D34" s="60">
        <v>1750</v>
      </c>
      <c r="E34" s="60"/>
      <c r="F34" s="49"/>
      <c r="G34" s="49"/>
      <c r="H34" s="49"/>
      <c r="I34" s="49"/>
    </row>
    <row r="35" spans="1:10" ht="13.5" customHeight="1" x14ac:dyDescent="0.25">
      <c r="A35" s="72" t="s">
        <v>448</v>
      </c>
      <c r="B35" s="60">
        <v>1300</v>
      </c>
      <c r="C35" s="60">
        <v>5200</v>
      </c>
      <c r="D35" s="60">
        <v>5200</v>
      </c>
      <c r="E35" s="60"/>
      <c r="F35" s="49"/>
      <c r="G35" s="49"/>
      <c r="H35" s="49"/>
      <c r="I35" s="49"/>
    </row>
    <row r="36" spans="1:10" ht="13.5" customHeight="1" x14ac:dyDescent="0.25">
      <c r="A36" s="72" t="s">
        <v>449</v>
      </c>
      <c r="B36" s="60">
        <v>2500</v>
      </c>
      <c r="C36" s="60">
        <v>500</v>
      </c>
      <c r="D36" s="60">
        <v>500</v>
      </c>
      <c r="E36" s="60"/>
      <c r="F36" s="49"/>
      <c r="G36" s="49"/>
      <c r="H36" s="49"/>
      <c r="I36" s="49"/>
    </row>
    <row r="37" spans="1:10" ht="13.5" customHeight="1" x14ac:dyDescent="0.25">
      <c r="A37" s="71" t="s">
        <v>450</v>
      </c>
      <c r="B37" s="60">
        <v>65000</v>
      </c>
      <c r="C37" s="60">
        <v>44300</v>
      </c>
      <c r="D37" s="60">
        <v>44300</v>
      </c>
      <c r="E37" s="60"/>
      <c r="F37" s="49"/>
      <c r="G37" s="49"/>
      <c r="H37" s="49"/>
      <c r="I37" s="49"/>
    </row>
    <row r="38" spans="1:10" ht="13.5" customHeight="1" x14ac:dyDescent="0.25">
      <c r="A38" s="72" t="s">
        <v>451</v>
      </c>
      <c r="B38" s="60">
        <v>65000</v>
      </c>
      <c r="C38" s="60">
        <v>44300</v>
      </c>
      <c r="D38" s="60">
        <v>44300</v>
      </c>
      <c r="E38" s="60"/>
      <c r="F38" s="49"/>
      <c r="G38" s="49"/>
      <c r="H38" s="49"/>
      <c r="I38" s="49"/>
    </row>
    <row r="39" spans="1:10" ht="13.5" customHeight="1" x14ac:dyDescent="0.25">
      <c r="A39" s="71" t="s">
        <v>452</v>
      </c>
      <c r="B39" s="60">
        <v>11200</v>
      </c>
      <c r="C39" s="60">
        <v>4500</v>
      </c>
      <c r="D39" s="60">
        <v>4500</v>
      </c>
      <c r="E39" s="60"/>
      <c r="F39" s="49"/>
      <c r="G39" s="49"/>
      <c r="H39" s="49"/>
      <c r="I39" s="49"/>
    </row>
    <row r="40" spans="1:10" ht="13.5" customHeight="1" x14ac:dyDescent="0.25">
      <c r="A40" s="71" t="s">
        <v>453</v>
      </c>
      <c r="B40" s="60">
        <v>100000</v>
      </c>
      <c r="C40" s="60">
        <v>1600</v>
      </c>
      <c r="D40" s="60">
        <v>1600</v>
      </c>
      <c r="E40" s="60"/>
      <c r="F40" s="49"/>
      <c r="G40" s="49"/>
      <c r="H40" s="49"/>
      <c r="I40" s="49"/>
    </row>
    <row r="41" spans="1:10" ht="13.5" customHeight="1" x14ac:dyDescent="0.25">
      <c r="A41" s="72" t="s">
        <v>454</v>
      </c>
      <c r="B41" s="60">
        <v>100000</v>
      </c>
      <c r="C41" s="60">
        <v>1600</v>
      </c>
      <c r="D41" s="60">
        <v>1600</v>
      </c>
      <c r="E41" s="60"/>
      <c r="F41" s="73"/>
      <c r="G41" s="73"/>
      <c r="H41" s="73"/>
      <c r="I41" s="49"/>
    </row>
    <row r="42" spans="1:10" ht="13.5" customHeight="1" x14ac:dyDescent="0.25">
      <c r="A42" s="71" t="s">
        <v>455</v>
      </c>
      <c r="B42" s="60">
        <f>SUM(B43:B45)</f>
        <v>2350</v>
      </c>
      <c r="C42" s="60">
        <f>SUM(C43:C45)</f>
        <v>500</v>
      </c>
      <c r="D42" s="60">
        <f>SUM(D43:D45)</f>
        <v>500</v>
      </c>
      <c r="E42" s="60"/>
      <c r="F42" s="49"/>
      <c r="G42" s="49"/>
      <c r="H42" s="49"/>
      <c r="I42" s="49"/>
    </row>
    <row r="43" spans="1:10" ht="13.5" customHeight="1" x14ac:dyDescent="0.25">
      <c r="A43" s="74" t="s">
        <v>456</v>
      </c>
      <c r="B43" s="60">
        <v>2000</v>
      </c>
      <c r="C43" s="60">
        <v>500</v>
      </c>
      <c r="D43" s="60">
        <v>500</v>
      </c>
      <c r="E43" s="60"/>
      <c r="F43" s="49"/>
      <c r="G43" s="49"/>
      <c r="H43" s="49"/>
      <c r="I43" s="49"/>
    </row>
    <row r="44" spans="1:10" ht="13.5" customHeight="1" x14ac:dyDescent="0.25">
      <c r="A44" s="74" t="s">
        <v>457</v>
      </c>
      <c r="B44" s="60">
        <v>200</v>
      </c>
      <c r="C44" s="60">
        <v>0</v>
      </c>
      <c r="D44" s="60">
        <v>0</v>
      </c>
      <c r="E44" s="60"/>
      <c r="F44" s="49"/>
      <c r="G44" s="49"/>
      <c r="H44" s="49"/>
      <c r="I44" s="49"/>
    </row>
    <row r="45" spans="1:10" ht="16.350000000000001" customHeight="1" x14ac:dyDescent="0.25">
      <c r="A45" s="74" t="s">
        <v>458</v>
      </c>
      <c r="B45" s="60">
        <v>150</v>
      </c>
      <c r="C45" s="60">
        <v>0</v>
      </c>
      <c r="D45" s="60">
        <v>0</v>
      </c>
      <c r="E45" s="60"/>
      <c r="F45" s="70"/>
      <c r="G45" s="70"/>
      <c r="H45" s="70"/>
      <c r="I45" s="70"/>
    </row>
    <row r="46" spans="1:10" ht="14.85" hidden="1" customHeight="1" x14ac:dyDescent="0.25">
      <c r="A46" s="50" t="s">
        <v>459</v>
      </c>
      <c r="B46" s="69">
        <f>SUM(B47:B56)</f>
        <v>87792</v>
      </c>
      <c r="C46" s="69">
        <v>13657</v>
      </c>
      <c r="D46" s="69">
        <v>13657</v>
      </c>
      <c r="E46" s="69"/>
      <c r="F46" s="49"/>
      <c r="G46" s="49"/>
      <c r="H46" s="49"/>
      <c r="I46" s="49"/>
    </row>
    <row r="47" spans="1:10" ht="7.5" hidden="1" customHeight="1" x14ac:dyDescent="0.25">
      <c r="A47" s="75" t="s">
        <v>460</v>
      </c>
      <c r="B47" s="60">
        <v>760</v>
      </c>
      <c r="C47" s="60"/>
      <c r="D47" s="60"/>
      <c r="E47" s="60"/>
      <c r="F47" s="49"/>
      <c r="G47" s="49"/>
      <c r="H47" s="49"/>
      <c r="I47" s="49"/>
    </row>
    <row r="48" spans="1:10" s="38" customFormat="1" ht="7.5" hidden="1" customHeight="1" x14ac:dyDescent="0.25">
      <c r="A48" s="75" t="s">
        <v>461</v>
      </c>
      <c r="B48" s="60">
        <v>61999</v>
      </c>
      <c r="C48" s="60"/>
      <c r="D48" s="60"/>
      <c r="E48" s="60"/>
      <c r="F48" s="76"/>
      <c r="G48" s="76"/>
      <c r="H48" s="76"/>
      <c r="I48" s="76"/>
      <c r="J48"/>
    </row>
    <row r="49" spans="1:9" ht="7.5" hidden="1" customHeight="1" x14ac:dyDescent="0.25">
      <c r="A49" s="75" t="s">
        <v>462</v>
      </c>
      <c r="B49" s="60"/>
      <c r="C49" s="60"/>
      <c r="D49" s="60"/>
      <c r="E49" s="60"/>
      <c r="F49" s="49"/>
      <c r="G49" s="49"/>
      <c r="H49" s="49"/>
      <c r="I49" s="49"/>
    </row>
    <row r="50" spans="1:9" ht="7.5" hidden="1" customHeight="1" x14ac:dyDescent="0.25">
      <c r="A50" s="75" t="s">
        <v>463</v>
      </c>
      <c r="B50" s="60"/>
      <c r="C50" s="60"/>
      <c r="D50" s="60"/>
      <c r="E50" s="60"/>
      <c r="F50" s="49"/>
      <c r="G50" s="49"/>
      <c r="H50" s="49"/>
      <c r="I50" s="49"/>
    </row>
    <row r="51" spans="1:9" ht="16.350000000000001" hidden="1" customHeight="1" x14ac:dyDescent="0.25">
      <c r="A51" s="75" t="s">
        <v>464</v>
      </c>
      <c r="B51" s="60">
        <v>18754</v>
      </c>
      <c r="C51" s="60"/>
      <c r="D51" s="60"/>
      <c r="E51" s="60"/>
      <c r="F51" s="49"/>
      <c r="G51" s="49"/>
      <c r="H51" s="49"/>
      <c r="I51" s="49"/>
    </row>
    <row r="52" spans="1:9" ht="7.5" hidden="1" customHeight="1" x14ac:dyDescent="0.25">
      <c r="A52" s="75" t="s">
        <v>465</v>
      </c>
      <c r="B52" s="60">
        <v>5739</v>
      </c>
      <c r="C52" s="60"/>
      <c r="D52" s="60"/>
      <c r="E52" s="60"/>
      <c r="F52" s="49"/>
      <c r="G52" s="49"/>
      <c r="H52" s="49"/>
      <c r="I52" s="49"/>
    </row>
    <row r="53" spans="1:9" ht="7.5" hidden="1" customHeight="1" x14ac:dyDescent="0.25">
      <c r="A53" s="75" t="s">
        <v>466</v>
      </c>
      <c r="B53" s="60"/>
      <c r="C53" s="60"/>
      <c r="D53" s="60"/>
      <c r="E53" s="60"/>
      <c r="F53" s="49"/>
      <c r="G53" s="49"/>
      <c r="H53" s="49"/>
      <c r="I53" s="49"/>
    </row>
    <row r="54" spans="1:9" ht="7.5" hidden="1" customHeight="1" x14ac:dyDescent="0.25">
      <c r="A54" s="75" t="s">
        <v>467</v>
      </c>
      <c r="B54" s="60"/>
      <c r="C54" s="60"/>
      <c r="D54" s="60"/>
      <c r="E54" s="60"/>
      <c r="F54" s="49"/>
      <c r="G54" s="49"/>
      <c r="H54" s="49"/>
      <c r="I54" s="49"/>
    </row>
    <row r="55" spans="1:9" ht="7.5" hidden="1" customHeight="1" x14ac:dyDescent="0.25">
      <c r="A55" s="75" t="s">
        <v>468</v>
      </c>
      <c r="B55" s="60"/>
      <c r="C55" s="60"/>
      <c r="D55" s="60"/>
      <c r="E55" s="60"/>
      <c r="F55" s="49"/>
      <c r="G55" s="49"/>
      <c r="H55" s="49"/>
      <c r="I55" s="49"/>
    </row>
    <row r="56" spans="1:9" ht="14.1" customHeight="1" x14ac:dyDescent="0.25">
      <c r="A56" s="75" t="s">
        <v>469</v>
      </c>
      <c r="B56" s="60">
        <v>540</v>
      </c>
      <c r="C56" s="60"/>
      <c r="D56" s="60"/>
      <c r="E56" s="60"/>
      <c r="F56" s="49"/>
      <c r="G56" s="49"/>
      <c r="H56" s="49"/>
      <c r="I56" s="49"/>
    </row>
    <row r="57" spans="1:9" ht="13.5" customHeight="1" x14ac:dyDescent="0.25">
      <c r="A57" s="50" t="s">
        <v>470</v>
      </c>
      <c r="B57" s="69">
        <f>SUM(B58:B60)</f>
        <v>737</v>
      </c>
      <c r="C57" s="69"/>
      <c r="D57" s="69"/>
      <c r="E57" s="69"/>
      <c r="F57" s="49"/>
      <c r="G57" s="49"/>
      <c r="H57" s="49"/>
      <c r="I57" s="49"/>
    </row>
    <row r="58" spans="1:9" ht="13.5" customHeight="1" x14ac:dyDescent="0.25">
      <c r="A58" s="75" t="s">
        <v>471</v>
      </c>
      <c r="B58" s="60"/>
      <c r="C58" s="60"/>
      <c r="D58" s="60"/>
      <c r="E58" s="60"/>
      <c r="F58" s="49"/>
      <c r="G58" s="49"/>
      <c r="H58" s="49"/>
      <c r="I58" s="49"/>
    </row>
    <row r="59" spans="1:9" ht="14.1" customHeight="1" x14ac:dyDescent="0.25">
      <c r="A59" s="75" t="s">
        <v>472</v>
      </c>
      <c r="B59" s="60"/>
      <c r="C59" s="60"/>
      <c r="D59" s="60"/>
      <c r="E59" s="60"/>
      <c r="F59" s="49"/>
      <c r="G59" s="49"/>
      <c r="H59" s="49"/>
      <c r="I59" s="49"/>
    </row>
    <row r="60" spans="1:9" ht="13.5" customHeight="1" x14ac:dyDescent="0.25">
      <c r="A60" s="75" t="s">
        <v>473</v>
      </c>
      <c r="B60" s="60">
        <v>737</v>
      </c>
      <c r="C60" s="60">
        <v>0</v>
      </c>
      <c r="D60" s="60">
        <v>0</v>
      </c>
      <c r="E60" s="60"/>
      <c r="F60" s="49"/>
      <c r="G60" s="49"/>
      <c r="H60" s="49"/>
      <c r="I60" s="49"/>
    </row>
    <row r="61" spans="1:9" ht="18.75" customHeight="1" x14ac:dyDescent="0.25">
      <c r="A61" s="66"/>
      <c r="B61" s="60"/>
      <c r="C61" s="60">
        <v>0</v>
      </c>
      <c r="D61" s="60">
        <v>0</v>
      </c>
      <c r="E61" s="60"/>
      <c r="F61" s="49"/>
      <c r="G61" s="49"/>
      <c r="H61" s="49"/>
      <c r="I61" s="49"/>
    </row>
    <row r="62" spans="1:9" ht="18.75" customHeight="1" x14ac:dyDescent="0.25">
      <c r="A62" s="77" t="s">
        <v>379</v>
      </c>
      <c r="B62" s="48">
        <f>B63+B66</f>
        <v>317118</v>
      </c>
      <c r="C62" s="48">
        <f>C63+C66</f>
        <v>109354</v>
      </c>
      <c r="D62" s="48">
        <f>D63+D66</f>
        <v>109396</v>
      </c>
      <c r="E62" s="48"/>
      <c r="F62" s="49"/>
      <c r="G62" s="49"/>
      <c r="H62" s="49"/>
      <c r="I62" s="49"/>
    </row>
    <row r="63" spans="1:9" ht="13.5" customHeight="1" x14ac:dyDescent="0.25">
      <c r="A63" s="78" t="s">
        <v>380</v>
      </c>
      <c r="B63" s="48">
        <f>SUM(B64:B64)</f>
        <v>317118</v>
      </c>
      <c r="C63" s="48">
        <v>109354</v>
      </c>
      <c r="D63" s="48">
        <v>109396</v>
      </c>
      <c r="E63" s="48"/>
      <c r="F63" s="49"/>
      <c r="G63" s="49"/>
      <c r="H63" s="49"/>
      <c r="I63" s="49"/>
    </row>
    <row r="64" spans="1:9" ht="13.5" customHeight="1" x14ac:dyDescent="0.25">
      <c r="A64" s="71" t="s">
        <v>474</v>
      </c>
      <c r="B64" s="79">
        <v>317118</v>
      </c>
      <c r="C64" s="79">
        <v>109354</v>
      </c>
      <c r="D64" s="79">
        <v>109396</v>
      </c>
      <c r="E64" s="79"/>
      <c r="F64" s="49"/>
      <c r="G64" s="49"/>
      <c r="H64" s="49"/>
      <c r="I64" s="49"/>
    </row>
    <row r="65" spans="1:9" ht="18.75" customHeight="1" x14ac:dyDescent="0.25">
      <c r="A65" s="75" t="s">
        <v>475</v>
      </c>
      <c r="B65" s="79"/>
      <c r="C65" s="79"/>
      <c r="D65" s="79"/>
      <c r="E65" s="79"/>
      <c r="F65" s="49"/>
      <c r="G65" s="49"/>
      <c r="H65" s="49"/>
      <c r="I65" s="49"/>
    </row>
    <row r="66" spans="1:9" ht="14.1" customHeight="1" x14ac:dyDescent="0.25">
      <c r="A66" s="78" t="s">
        <v>387</v>
      </c>
      <c r="B66" s="48">
        <v>0</v>
      </c>
      <c r="C66" s="48">
        <v>0</v>
      </c>
      <c r="D66" s="48">
        <v>0</v>
      </c>
      <c r="E66" s="48"/>
      <c r="F66" s="49"/>
      <c r="G66" s="49"/>
      <c r="H66" s="49"/>
      <c r="I66" s="49"/>
    </row>
    <row r="67" spans="1:9" ht="17.100000000000001" customHeight="1" x14ac:dyDescent="0.25">
      <c r="A67" s="80" t="s">
        <v>476</v>
      </c>
      <c r="B67" s="48" t="e">
        <f>B8+B62</f>
        <v>#REF!</v>
      </c>
      <c r="C67" s="48">
        <f>C9+C32+C46+C62</f>
        <v>471369</v>
      </c>
      <c r="D67" s="48">
        <f>D9+D32+D46+D62</f>
        <v>514017</v>
      </c>
      <c r="E67" s="48"/>
      <c r="F67" s="49"/>
      <c r="G67" s="49"/>
      <c r="H67" s="49"/>
      <c r="I67" s="49"/>
    </row>
    <row r="68" spans="1:9" ht="16.5" customHeight="1" x14ac:dyDescent="0.25">
      <c r="A68" s="47" t="s">
        <v>477</v>
      </c>
      <c r="B68" s="48">
        <f>B69+B70+B71+B72+B73</f>
        <v>766639</v>
      </c>
      <c r="C68" s="48"/>
      <c r="D68" s="48"/>
      <c r="E68" s="48"/>
      <c r="F68" s="49"/>
      <c r="G68" s="49"/>
      <c r="H68" s="49"/>
      <c r="I68" s="49"/>
    </row>
    <row r="69" spans="1:9" ht="14.1" customHeight="1" x14ac:dyDescent="0.25">
      <c r="A69" s="68" t="s">
        <v>478</v>
      </c>
      <c r="B69" s="60">
        <v>301856</v>
      </c>
      <c r="C69" s="60">
        <v>73655</v>
      </c>
      <c r="D69" s="60">
        <v>93021</v>
      </c>
      <c r="E69" s="60"/>
      <c r="F69" s="49"/>
      <c r="G69" s="49"/>
      <c r="H69" s="49"/>
      <c r="I69" s="49"/>
    </row>
    <row r="70" spans="1:9" ht="14.85" customHeight="1" x14ac:dyDescent="0.25">
      <c r="A70" s="68" t="s">
        <v>479</v>
      </c>
      <c r="B70" s="60">
        <v>80868</v>
      </c>
      <c r="C70" s="60">
        <v>12353</v>
      </c>
      <c r="D70" s="60">
        <v>14967</v>
      </c>
      <c r="E70" s="60"/>
      <c r="F70" s="49"/>
      <c r="G70" s="49"/>
      <c r="H70" s="49"/>
      <c r="I70" s="49"/>
    </row>
    <row r="71" spans="1:9" ht="15.6" customHeight="1" x14ac:dyDescent="0.25">
      <c r="A71" s="68" t="s">
        <v>480</v>
      </c>
      <c r="B71" s="60">
        <v>339134</v>
      </c>
      <c r="C71" s="60">
        <v>64499</v>
      </c>
      <c r="D71" s="60">
        <v>68904</v>
      </c>
      <c r="E71" s="60"/>
      <c r="F71" s="49"/>
      <c r="G71" s="49"/>
      <c r="H71" s="49"/>
      <c r="I71" s="49"/>
    </row>
    <row r="72" spans="1:9" ht="14.85" customHeight="1" x14ac:dyDescent="0.25">
      <c r="A72" s="68" t="s">
        <v>481</v>
      </c>
      <c r="B72" s="60">
        <v>10683</v>
      </c>
      <c r="C72" s="60">
        <v>28376</v>
      </c>
      <c r="D72" s="60">
        <v>28376</v>
      </c>
      <c r="E72" s="60"/>
      <c r="F72" s="49"/>
      <c r="G72" s="49"/>
      <c r="H72" s="49"/>
      <c r="I72" s="49"/>
    </row>
    <row r="73" spans="1:9" ht="14.1" customHeight="1" x14ac:dyDescent="0.25">
      <c r="A73" s="68" t="s">
        <v>482</v>
      </c>
      <c r="B73" s="60">
        <f>SUM(B74:B77)</f>
        <v>34098</v>
      </c>
      <c r="C73" s="60">
        <v>252394</v>
      </c>
      <c r="D73" s="60">
        <v>243301</v>
      </c>
      <c r="E73" s="60"/>
      <c r="F73" s="49"/>
      <c r="G73" s="49"/>
      <c r="H73" s="49"/>
      <c r="I73" s="49"/>
    </row>
    <row r="74" spans="1:9" ht="14.1" customHeight="1" x14ac:dyDescent="0.25">
      <c r="A74" s="81" t="s">
        <v>483</v>
      </c>
      <c r="B74" s="60">
        <v>14643</v>
      </c>
      <c r="C74" s="60">
        <v>160877</v>
      </c>
      <c r="D74" s="60">
        <v>177071</v>
      </c>
      <c r="E74" s="60"/>
      <c r="F74" s="49"/>
      <c r="G74" s="49"/>
      <c r="H74" s="49"/>
      <c r="I74" s="49"/>
    </row>
    <row r="75" spans="1:9" ht="14.1" customHeight="1" x14ac:dyDescent="0.25">
      <c r="A75" s="75" t="s">
        <v>484</v>
      </c>
      <c r="B75" s="60">
        <v>4455</v>
      </c>
      <c r="C75" s="60">
        <v>4451</v>
      </c>
      <c r="D75" s="60">
        <v>4451</v>
      </c>
      <c r="E75" s="60"/>
      <c r="F75" s="49"/>
      <c r="G75" s="49"/>
      <c r="H75" s="49"/>
      <c r="I75" s="49"/>
    </row>
    <row r="76" spans="1:9" ht="13.5" customHeight="1" x14ac:dyDescent="0.25">
      <c r="A76" s="75" t="s">
        <v>485</v>
      </c>
      <c r="B76" s="60">
        <v>15000</v>
      </c>
      <c r="C76" s="60"/>
      <c r="D76" s="60"/>
      <c r="E76" s="60"/>
      <c r="F76" s="49"/>
      <c r="G76" s="49"/>
      <c r="H76" s="49"/>
      <c r="I76" s="49"/>
    </row>
    <row r="77" spans="1:9" ht="13.5" customHeight="1" x14ac:dyDescent="0.25">
      <c r="A77" s="75" t="s">
        <v>486</v>
      </c>
      <c r="B77" s="60"/>
      <c r="C77" s="60">
        <v>52749</v>
      </c>
      <c r="D77" s="60">
        <v>8526</v>
      </c>
      <c r="E77" s="60"/>
      <c r="F77" s="49"/>
      <c r="G77" s="49"/>
      <c r="H77" s="49"/>
      <c r="I77" s="49"/>
    </row>
    <row r="78" spans="1:9" ht="13.5" customHeight="1" x14ac:dyDescent="0.25">
      <c r="A78" s="75" t="s">
        <v>487</v>
      </c>
      <c r="B78" s="60"/>
      <c r="C78" s="60">
        <v>34317</v>
      </c>
      <c r="D78" s="60">
        <v>7322</v>
      </c>
      <c r="E78" s="60"/>
      <c r="F78" s="49"/>
      <c r="G78" s="49"/>
      <c r="H78" s="49"/>
      <c r="I78" s="49"/>
    </row>
    <row r="79" spans="1:9" ht="16.5" customHeight="1" x14ac:dyDescent="0.25">
      <c r="A79" s="75" t="s">
        <v>488</v>
      </c>
      <c r="B79" s="60"/>
      <c r="C79" s="60"/>
      <c r="D79" s="60">
        <v>45931</v>
      </c>
      <c r="E79" s="60"/>
      <c r="F79" s="49"/>
      <c r="G79" s="49"/>
      <c r="H79" s="49"/>
      <c r="I79" s="49"/>
    </row>
    <row r="80" spans="1:9" ht="16.5" customHeight="1" x14ac:dyDescent="0.25">
      <c r="A80" s="77" t="s">
        <v>489</v>
      </c>
      <c r="B80" s="82">
        <f>SUM(B81:B83)</f>
        <v>0</v>
      </c>
      <c r="C80" s="82">
        <f>SUM(C81:C83)</f>
        <v>0</v>
      </c>
      <c r="D80" s="82">
        <f>SUM(D81:D83)</f>
        <v>0</v>
      </c>
      <c r="E80" s="82"/>
      <c r="F80" s="49"/>
      <c r="G80" s="49"/>
      <c r="H80" s="49"/>
      <c r="I80" s="49"/>
    </row>
    <row r="81" spans="1:9" ht="14.85" customHeight="1" x14ac:dyDescent="0.25">
      <c r="A81" s="78" t="s">
        <v>490</v>
      </c>
      <c r="B81" s="82">
        <v>0</v>
      </c>
      <c r="C81" s="82">
        <v>0</v>
      </c>
      <c r="D81" s="82">
        <v>0</v>
      </c>
      <c r="E81" s="82"/>
      <c r="F81" s="49"/>
      <c r="G81" s="49"/>
      <c r="H81" s="49"/>
      <c r="I81" s="49"/>
    </row>
    <row r="82" spans="1:9" ht="16.5" customHeight="1" x14ac:dyDescent="0.25">
      <c r="A82" s="83" t="s">
        <v>491</v>
      </c>
      <c r="B82" s="82"/>
      <c r="C82" s="82"/>
      <c r="D82" s="82"/>
      <c r="E82" s="82"/>
      <c r="F82" s="49"/>
      <c r="G82" s="49"/>
      <c r="H82" s="49"/>
      <c r="I82" s="49"/>
    </row>
    <row r="83" spans="1:9" ht="18.75" customHeight="1" x14ac:dyDescent="0.25">
      <c r="A83" s="78" t="s">
        <v>411</v>
      </c>
      <c r="B83" s="82">
        <v>0</v>
      </c>
      <c r="C83" s="82">
        <v>0</v>
      </c>
      <c r="D83" s="82">
        <v>0</v>
      </c>
      <c r="E83" s="82"/>
      <c r="F83" s="49"/>
      <c r="G83" s="49"/>
      <c r="H83" s="49"/>
      <c r="I83" s="49"/>
    </row>
    <row r="84" spans="1:9" ht="14.1" customHeight="1" x14ac:dyDescent="0.25">
      <c r="A84" s="80" t="s">
        <v>492</v>
      </c>
      <c r="B84" s="48">
        <f>B68+B80</f>
        <v>766639</v>
      </c>
      <c r="C84" s="48">
        <f>C69+C70+C71+C72+C73</f>
        <v>431277</v>
      </c>
      <c r="D84" s="48">
        <f>D69+D70+D71+D72+D73</f>
        <v>448569</v>
      </c>
      <c r="E84" s="48"/>
    </row>
    <row r="85" spans="1:9" x14ac:dyDescent="0.25">
      <c r="A85" s="84" t="s">
        <v>493</v>
      </c>
      <c r="B85" s="85" t="e">
        <f>B8-B84</f>
        <v>#REF!</v>
      </c>
      <c r="C85" s="86">
        <v>0</v>
      </c>
    </row>
    <row r="86" spans="1:9" x14ac:dyDescent="0.25">
      <c r="A86" s="20"/>
      <c r="B86" s="87"/>
    </row>
    <row r="87" spans="1:9" x14ac:dyDescent="0.25">
      <c r="A87" s="20"/>
      <c r="B87" s="87"/>
    </row>
    <row r="88" spans="1:9" x14ac:dyDescent="0.25">
      <c r="A88" s="20"/>
      <c r="B88" s="87"/>
    </row>
    <row r="89" spans="1:9" x14ac:dyDescent="0.25">
      <c r="A89" s="20"/>
      <c r="B89" s="87"/>
    </row>
    <row r="90" spans="1:9" x14ac:dyDescent="0.25">
      <c r="A90" s="20"/>
      <c r="B90" s="87"/>
    </row>
    <row r="91" spans="1:9" x14ac:dyDescent="0.25">
      <c r="A91" s="20"/>
      <c r="B91" s="87"/>
    </row>
    <row r="92" spans="1:9" x14ac:dyDescent="0.25">
      <c r="A92" s="20"/>
      <c r="B92" s="87"/>
    </row>
    <row r="93" spans="1:9" x14ac:dyDescent="0.25">
      <c r="A93" s="20"/>
      <c r="B93" s="87"/>
    </row>
    <row r="94" spans="1:9" x14ac:dyDescent="0.25">
      <c r="A94" s="20"/>
      <c r="B94" s="87"/>
    </row>
    <row r="95" spans="1:9" x14ac:dyDescent="0.25">
      <c r="A95" s="20"/>
      <c r="B95" s="87"/>
    </row>
    <row r="96" spans="1:9" x14ac:dyDescent="0.25">
      <c r="A96" s="20"/>
      <c r="B96" s="87"/>
    </row>
  </sheetData>
  <mergeCells count="4">
    <mergeCell ref="A1:J1"/>
    <mergeCell ref="A4:C4"/>
    <mergeCell ref="A2:E2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topLeftCell="A13" workbookViewId="0">
      <selection activeCell="E63" sqref="E63"/>
    </sheetView>
  </sheetViews>
  <sheetFormatPr defaultRowHeight="15" x14ac:dyDescent="0.25"/>
  <cols>
    <col min="1" max="1" width="72.42578125" customWidth="1"/>
    <col min="2" max="4" width="14.7109375" style="88" customWidth="1"/>
    <col min="5" max="5" width="16.140625" customWidth="1"/>
  </cols>
  <sheetData>
    <row r="2" spans="1:5" x14ac:dyDescent="0.25">
      <c r="A2" s="17" t="s">
        <v>557</v>
      </c>
      <c r="B2" s="17"/>
      <c r="C2" s="17"/>
      <c r="D2" s="17"/>
      <c r="E2" s="17"/>
    </row>
    <row r="3" spans="1:5" ht="15.75" x14ac:dyDescent="0.25">
      <c r="A3" s="43" t="s">
        <v>417</v>
      </c>
      <c r="B3" s="43"/>
      <c r="C3" s="89"/>
      <c r="D3" s="89"/>
      <c r="E3" s="89"/>
    </row>
    <row r="4" spans="1:5" ht="15.75" x14ac:dyDescent="0.25">
      <c r="A4" s="43" t="s">
        <v>495</v>
      </c>
      <c r="B4" s="43"/>
      <c r="C4" s="89"/>
      <c r="D4" s="89"/>
      <c r="E4" s="89"/>
    </row>
    <row r="5" spans="1:5" x14ac:dyDescent="0.25">
      <c r="A5" s="42"/>
      <c r="C5" s="90"/>
      <c r="D5" s="90"/>
      <c r="E5" s="90" t="s">
        <v>366</v>
      </c>
    </row>
    <row r="6" spans="1:5" ht="38.25" x14ac:dyDescent="0.25">
      <c r="A6" s="91" t="s">
        <v>496</v>
      </c>
      <c r="B6" s="92" t="s">
        <v>191</v>
      </c>
      <c r="C6" s="93" t="s">
        <v>497</v>
      </c>
      <c r="D6" s="93"/>
      <c r="E6" s="94"/>
    </row>
    <row r="7" spans="1:5" x14ac:dyDescent="0.25">
      <c r="A7" s="47" t="s">
        <v>498</v>
      </c>
      <c r="B7" s="48">
        <f>B8+B11+B17</f>
        <v>17648</v>
      </c>
      <c r="C7" s="48">
        <f>C8+C11+C17</f>
        <v>19284</v>
      </c>
      <c r="D7" s="95"/>
      <c r="E7" s="96"/>
    </row>
    <row r="8" spans="1:5" x14ac:dyDescent="0.25">
      <c r="A8" s="78" t="s">
        <v>499</v>
      </c>
      <c r="B8" s="97">
        <v>2070</v>
      </c>
      <c r="C8" s="97">
        <v>3706</v>
      </c>
      <c r="D8" s="98"/>
      <c r="E8" s="96"/>
    </row>
    <row r="9" spans="1:5" x14ac:dyDescent="0.25">
      <c r="A9" s="71" t="s">
        <v>500</v>
      </c>
      <c r="B9" s="97">
        <v>2070</v>
      </c>
      <c r="C9" s="97">
        <v>0</v>
      </c>
      <c r="D9" s="99"/>
      <c r="E9" s="96"/>
    </row>
    <row r="10" spans="1:5" s="1" customFormat="1" x14ac:dyDescent="0.25">
      <c r="A10" s="100" t="s">
        <v>501</v>
      </c>
      <c r="B10" s="101">
        <v>0</v>
      </c>
      <c r="C10" s="101">
        <v>3706</v>
      </c>
      <c r="D10" s="102"/>
      <c r="E10" s="96"/>
    </row>
    <row r="11" spans="1:5" s="9" customFormat="1" ht="28.5" customHeight="1" x14ac:dyDescent="0.25">
      <c r="A11" s="103" t="s">
        <v>502</v>
      </c>
      <c r="B11" s="97">
        <f>SUM(B12:B16)</f>
        <v>0</v>
      </c>
      <c r="C11" s="97">
        <f>SUM(C12:C16)</f>
        <v>0</v>
      </c>
      <c r="D11" s="95"/>
      <c r="E11" s="96"/>
    </row>
    <row r="12" spans="1:5" x14ac:dyDescent="0.25">
      <c r="A12" s="75" t="s">
        <v>503</v>
      </c>
      <c r="B12" s="97"/>
      <c r="C12" s="97"/>
      <c r="D12" s="95"/>
      <c r="E12" s="96"/>
    </row>
    <row r="13" spans="1:5" x14ac:dyDescent="0.25">
      <c r="A13" s="75" t="s">
        <v>504</v>
      </c>
      <c r="B13" s="101">
        <v>0</v>
      </c>
      <c r="C13" s="101">
        <v>0</v>
      </c>
      <c r="D13" s="95"/>
      <c r="E13" s="96"/>
    </row>
    <row r="14" spans="1:5" x14ac:dyDescent="0.25">
      <c r="A14" s="75" t="s">
        <v>505</v>
      </c>
      <c r="B14" s="101"/>
      <c r="C14" s="101"/>
      <c r="D14" s="104"/>
      <c r="E14" s="96"/>
    </row>
    <row r="15" spans="1:5" x14ac:dyDescent="0.25">
      <c r="A15" s="75" t="s">
        <v>506</v>
      </c>
      <c r="B15" s="101"/>
      <c r="C15" s="101"/>
      <c r="D15" s="95"/>
      <c r="E15" s="96"/>
    </row>
    <row r="16" spans="1:5" x14ac:dyDescent="0.25">
      <c r="A16" s="75" t="s">
        <v>507</v>
      </c>
      <c r="B16" s="101"/>
      <c r="C16" s="101"/>
      <c r="D16" s="95"/>
      <c r="E16" s="96"/>
    </row>
    <row r="17" spans="1:5" x14ac:dyDescent="0.25">
      <c r="A17" s="103" t="s">
        <v>508</v>
      </c>
      <c r="B17" s="97">
        <f>SUM(B18:B20)</f>
        <v>15578</v>
      </c>
      <c r="C17" s="97">
        <f>SUM(C18:C20)</f>
        <v>15578</v>
      </c>
      <c r="D17" s="95"/>
      <c r="E17" s="96"/>
    </row>
    <row r="18" spans="1:5" x14ac:dyDescent="0.25">
      <c r="A18" s="75" t="s">
        <v>509</v>
      </c>
      <c r="B18" s="101"/>
      <c r="C18" s="101"/>
      <c r="D18" s="105"/>
      <c r="E18" s="96"/>
    </row>
    <row r="19" spans="1:5" x14ac:dyDescent="0.25">
      <c r="A19" s="75" t="s">
        <v>510</v>
      </c>
      <c r="B19" s="101">
        <v>0</v>
      </c>
      <c r="C19" s="101">
        <v>0</v>
      </c>
      <c r="D19" s="105"/>
      <c r="E19" s="96"/>
    </row>
    <row r="20" spans="1:5" x14ac:dyDescent="0.25">
      <c r="A20" s="75" t="s">
        <v>511</v>
      </c>
      <c r="B20" s="101">
        <v>15578</v>
      </c>
      <c r="C20" s="101">
        <v>15578</v>
      </c>
      <c r="D20" s="105"/>
      <c r="E20" s="96"/>
    </row>
    <row r="21" spans="1:5" x14ac:dyDescent="0.25">
      <c r="A21" s="77" t="s">
        <v>379</v>
      </c>
      <c r="B21" s="97"/>
      <c r="C21" s="97"/>
      <c r="D21" s="98"/>
      <c r="E21" s="96"/>
    </row>
    <row r="22" spans="1:5" x14ac:dyDescent="0.25">
      <c r="A22" s="78" t="s">
        <v>380</v>
      </c>
      <c r="B22" s="97"/>
      <c r="C22" s="97"/>
      <c r="D22" s="98"/>
      <c r="E22" s="96"/>
    </row>
    <row r="23" spans="1:5" x14ac:dyDescent="0.25">
      <c r="A23" s="71" t="s">
        <v>512</v>
      </c>
      <c r="B23" s="97"/>
      <c r="C23" s="97"/>
      <c r="D23" s="99"/>
      <c r="E23" s="96"/>
    </row>
    <row r="24" spans="1:5" x14ac:dyDescent="0.25">
      <c r="A24" s="75" t="s">
        <v>513</v>
      </c>
      <c r="B24" s="97"/>
      <c r="C24" s="97"/>
      <c r="D24" s="105"/>
      <c r="E24" s="96"/>
    </row>
    <row r="25" spans="1:5" x14ac:dyDescent="0.25">
      <c r="A25" s="78" t="s">
        <v>387</v>
      </c>
      <c r="B25" s="97">
        <v>0</v>
      </c>
      <c r="C25" s="97">
        <v>0</v>
      </c>
      <c r="D25" s="98"/>
      <c r="E25" s="96"/>
    </row>
    <row r="26" spans="1:5" x14ac:dyDescent="0.25">
      <c r="A26" s="80" t="s">
        <v>514</v>
      </c>
      <c r="B26" s="97">
        <f>B21+B7</f>
        <v>17648</v>
      </c>
      <c r="C26" s="97">
        <f>C21+C7</f>
        <v>19284</v>
      </c>
      <c r="D26" s="95"/>
      <c r="E26" s="96"/>
    </row>
    <row r="27" spans="1:5" x14ac:dyDescent="0.25">
      <c r="A27" s="47" t="s">
        <v>515</v>
      </c>
      <c r="B27" s="97"/>
      <c r="C27" s="97"/>
      <c r="D27" s="95"/>
      <c r="E27" s="96"/>
    </row>
    <row r="28" spans="1:5" x14ac:dyDescent="0.25">
      <c r="A28" s="78" t="s">
        <v>516</v>
      </c>
      <c r="B28" s="97">
        <v>8570</v>
      </c>
      <c r="C28" s="97">
        <v>26693</v>
      </c>
      <c r="D28" s="95"/>
      <c r="E28" s="96"/>
    </row>
    <row r="29" spans="1:5" x14ac:dyDescent="0.25">
      <c r="A29" s="106" t="s">
        <v>517</v>
      </c>
      <c r="B29" s="97">
        <f>B30+B31+B32</f>
        <v>8570</v>
      </c>
      <c r="C29" s="97">
        <v>26693</v>
      </c>
      <c r="D29" s="95"/>
      <c r="E29" s="96"/>
    </row>
    <row r="30" spans="1:5" x14ac:dyDescent="0.25">
      <c r="A30" s="107" t="s">
        <v>518</v>
      </c>
      <c r="B30" s="97">
        <v>0</v>
      </c>
      <c r="C30" s="97">
        <v>0</v>
      </c>
      <c r="D30" s="95"/>
      <c r="E30" s="96"/>
    </row>
    <row r="31" spans="1:5" x14ac:dyDescent="0.25">
      <c r="A31" s="108" t="s">
        <v>519</v>
      </c>
      <c r="B31" s="97">
        <v>0</v>
      </c>
      <c r="C31" s="97">
        <v>3706</v>
      </c>
      <c r="D31" s="95"/>
      <c r="E31" s="96"/>
    </row>
    <row r="32" spans="1:5" x14ac:dyDescent="0.25">
      <c r="A32" s="107" t="s">
        <v>520</v>
      </c>
      <c r="B32" s="97">
        <f>SUM(B33:B52)</f>
        <v>8570</v>
      </c>
      <c r="C32" s="97">
        <v>22987</v>
      </c>
      <c r="D32" s="95"/>
      <c r="E32" s="96"/>
    </row>
    <row r="33" spans="1:5" x14ac:dyDescent="0.25">
      <c r="A33" s="109" t="s">
        <v>521</v>
      </c>
      <c r="B33" s="110">
        <v>260</v>
      </c>
      <c r="C33" s="110">
        <v>260</v>
      </c>
      <c r="D33" s="111"/>
      <c r="E33" s="112"/>
    </row>
    <row r="34" spans="1:5" x14ac:dyDescent="0.25">
      <c r="A34" s="113" t="s">
        <v>522</v>
      </c>
      <c r="B34" s="110">
        <v>300</v>
      </c>
      <c r="C34" s="110">
        <v>300</v>
      </c>
      <c r="D34" s="114"/>
      <c r="E34" s="115"/>
    </row>
    <row r="35" spans="1:5" x14ac:dyDescent="0.25">
      <c r="A35" s="116" t="s">
        <v>523</v>
      </c>
      <c r="B35" s="101">
        <v>272</v>
      </c>
      <c r="C35" s="101">
        <v>272</v>
      </c>
      <c r="D35" s="111"/>
      <c r="E35" s="117"/>
    </row>
    <row r="36" spans="1:5" x14ac:dyDescent="0.25">
      <c r="A36" s="116" t="s">
        <v>524</v>
      </c>
      <c r="B36" s="101">
        <v>222</v>
      </c>
      <c r="C36" s="101">
        <v>222</v>
      </c>
      <c r="D36" s="111"/>
      <c r="E36" s="117"/>
    </row>
    <row r="37" spans="1:5" x14ac:dyDescent="0.25">
      <c r="A37" s="116" t="s">
        <v>525</v>
      </c>
      <c r="B37" s="101">
        <v>500</v>
      </c>
      <c r="C37" s="101">
        <v>500</v>
      </c>
      <c r="D37" s="111"/>
      <c r="E37" s="117"/>
    </row>
    <row r="38" spans="1:5" x14ac:dyDescent="0.25">
      <c r="A38" s="118" t="s">
        <v>526</v>
      </c>
      <c r="B38" s="101">
        <v>516</v>
      </c>
      <c r="C38" s="101">
        <v>516</v>
      </c>
      <c r="D38" s="114"/>
      <c r="E38" s="115"/>
    </row>
    <row r="39" spans="1:5" x14ac:dyDescent="0.25">
      <c r="A39" s="116" t="s">
        <v>527</v>
      </c>
      <c r="B39" s="101">
        <v>3000</v>
      </c>
      <c r="C39" s="101">
        <v>5000</v>
      </c>
      <c r="D39" s="111"/>
      <c r="E39" s="117"/>
    </row>
    <row r="40" spans="1:5" x14ac:dyDescent="0.25">
      <c r="A40" s="116" t="s">
        <v>528</v>
      </c>
      <c r="B40" s="101">
        <v>3000</v>
      </c>
      <c r="C40" s="101">
        <v>3500</v>
      </c>
      <c r="D40" s="111"/>
      <c r="E40" s="117"/>
    </row>
    <row r="41" spans="1:5" x14ac:dyDescent="0.25">
      <c r="A41" s="109" t="s">
        <v>529</v>
      </c>
      <c r="B41" s="110">
        <v>500</v>
      </c>
      <c r="C41" s="110">
        <v>500</v>
      </c>
      <c r="D41" s="111"/>
      <c r="E41" s="112"/>
    </row>
    <row r="42" spans="1:5" x14ac:dyDescent="0.25">
      <c r="A42" s="109" t="s">
        <v>530</v>
      </c>
      <c r="B42" s="101"/>
      <c r="C42" s="101">
        <v>5200</v>
      </c>
      <c r="D42" s="119"/>
      <c r="E42" s="112"/>
    </row>
    <row r="43" spans="1:5" x14ac:dyDescent="0.25">
      <c r="A43" s="113" t="s">
        <v>531</v>
      </c>
      <c r="B43" s="101"/>
      <c r="C43" s="101">
        <v>255</v>
      </c>
      <c r="D43" s="120"/>
      <c r="E43" s="115"/>
    </row>
    <row r="44" spans="1:5" x14ac:dyDescent="0.25">
      <c r="A44" s="121" t="s">
        <v>532</v>
      </c>
      <c r="B44" s="101"/>
      <c r="C44" s="101">
        <v>561</v>
      </c>
      <c r="D44" s="120"/>
      <c r="E44" s="122"/>
    </row>
    <row r="45" spans="1:5" x14ac:dyDescent="0.25">
      <c r="A45" s="118" t="s">
        <v>533</v>
      </c>
      <c r="B45" s="123"/>
      <c r="C45" s="123">
        <v>1075</v>
      </c>
      <c r="D45" s="120"/>
      <c r="E45" s="115"/>
    </row>
    <row r="46" spans="1:5" x14ac:dyDescent="0.25">
      <c r="A46" s="109" t="s">
        <v>534</v>
      </c>
      <c r="B46" s="101"/>
      <c r="C46" s="101">
        <v>1100</v>
      </c>
      <c r="D46" s="119"/>
      <c r="E46" s="112"/>
    </row>
    <row r="47" spans="1:5" x14ac:dyDescent="0.25">
      <c r="A47" s="113" t="s">
        <v>535</v>
      </c>
      <c r="B47" s="101"/>
      <c r="C47" s="101">
        <v>1000</v>
      </c>
      <c r="D47" s="120"/>
      <c r="E47" s="115"/>
    </row>
    <row r="48" spans="1:5" x14ac:dyDescent="0.25">
      <c r="A48" s="109" t="s">
        <v>536</v>
      </c>
      <c r="B48" s="101"/>
      <c r="C48" s="101">
        <v>280</v>
      </c>
      <c r="D48" s="119"/>
      <c r="E48" s="112"/>
    </row>
    <row r="49" spans="1:5" x14ac:dyDescent="0.25">
      <c r="A49" s="124" t="s">
        <v>537</v>
      </c>
      <c r="B49" s="101"/>
      <c r="C49" s="101">
        <v>250</v>
      </c>
      <c r="D49" s="125"/>
      <c r="E49" s="126"/>
    </row>
    <row r="50" spans="1:5" x14ac:dyDescent="0.25">
      <c r="A50" s="124" t="s">
        <v>538</v>
      </c>
      <c r="B50" s="101"/>
      <c r="C50" s="101">
        <v>100</v>
      </c>
      <c r="D50" s="125"/>
      <c r="E50" s="126"/>
    </row>
    <row r="51" spans="1:5" x14ac:dyDescent="0.25">
      <c r="A51" s="116" t="s">
        <v>539</v>
      </c>
      <c r="B51" s="101"/>
      <c r="C51" s="101">
        <v>299</v>
      </c>
      <c r="D51" s="127"/>
      <c r="E51" s="117"/>
    </row>
    <row r="52" spans="1:5" x14ac:dyDescent="0.25">
      <c r="A52" s="109" t="s">
        <v>540</v>
      </c>
      <c r="B52" s="101"/>
      <c r="C52" s="101">
        <v>1686</v>
      </c>
      <c r="D52" s="128"/>
      <c r="E52" s="112"/>
    </row>
    <row r="53" spans="1:5" x14ac:dyDescent="0.25">
      <c r="A53" s="109" t="s">
        <v>541</v>
      </c>
      <c r="B53" s="101"/>
      <c r="C53" s="101">
        <v>1817</v>
      </c>
      <c r="D53" s="128"/>
      <c r="E53" s="112"/>
    </row>
    <row r="54" spans="1:5" x14ac:dyDescent="0.25">
      <c r="A54" s="109" t="s">
        <v>542</v>
      </c>
      <c r="B54" s="101"/>
      <c r="C54" s="101">
        <v>2000</v>
      </c>
      <c r="D54" s="128"/>
      <c r="E54" s="112"/>
    </row>
    <row r="55" spans="1:5" x14ac:dyDescent="0.25">
      <c r="A55" s="106" t="s">
        <v>543</v>
      </c>
      <c r="B55" s="97">
        <f>SUM(B56:B58)</f>
        <v>500</v>
      </c>
      <c r="C55" s="97"/>
      <c r="D55" s="129"/>
      <c r="E55" s="130"/>
    </row>
    <row r="56" spans="1:5" x14ac:dyDescent="0.25">
      <c r="A56" s="118" t="s">
        <v>544</v>
      </c>
      <c r="B56" s="101"/>
      <c r="C56" s="101"/>
      <c r="D56" s="131"/>
      <c r="E56" s="115"/>
    </row>
    <row r="57" spans="1:5" x14ac:dyDescent="0.25">
      <c r="A57" s="118" t="s">
        <v>545</v>
      </c>
      <c r="B57" s="101">
        <v>500</v>
      </c>
      <c r="C57" s="101"/>
      <c r="D57" s="131"/>
      <c r="E57" s="115"/>
    </row>
    <row r="58" spans="1:5" x14ac:dyDescent="0.25">
      <c r="A58" s="118"/>
      <c r="B58" s="101"/>
      <c r="C58" s="101"/>
      <c r="D58" s="131"/>
      <c r="E58" s="115"/>
    </row>
    <row r="59" spans="1:5" x14ac:dyDescent="0.25">
      <c r="A59" s="78" t="s">
        <v>546</v>
      </c>
      <c r="B59" s="97"/>
      <c r="C59" s="97">
        <v>7227</v>
      </c>
      <c r="D59" s="98"/>
      <c r="E59" s="132"/>
    </row>
    <row r="60" spans="1:5" x14ac:dyDescent="0.25">
      <c r="A60" s="106" t="s">
        <v>547</v>
      </c>
      <c r="B60" s="97"/>
      <c r="C60" s="97"/>
      <c r="D60" s="98"/>
      <c r="E60" s="130"/>
    </row>
    <row r="61" spans="1:5" x14ac:dyDescent="0.25">
      <c r="A61" s="72" t="s">
        <v>548</v>
      </c>
      <c r="B61" s="101"/>
      <c r="C61" s="101">
        <v>561</v>
      </c>
      <c r="D61" s="120"/>
      <c r="E61" s="133"/>
    </row>
    <row r="62" spans="1:5" x14ac:dyDescent="0.25">
      <c r="A62" s="72" t="s">
        <v>549</v>
      </c>
      <c r="B62" s="101"/>
      <c r="C62" s="101">
        <v>2178</v>
      </c>
      <c r="D62" s="134"/>
      <c r="E62" s="133"/>
    </row>
    <row r="63" spans="1:5" x14ac:dyDescent="0.25">
      <c r="A63" s="135" t="s">
        <v>550</v>
      </c>
      <c r="B63" s="136"/>
      <c r="C63" s="136">
        <v>4488</v>
      </c>
      <c r="D63" s="137"/>
      <c r="E63" s="138"/>
    </row>
    <row r="64" spans="1:5" x14ac:dyDescent="0.25">
      <c r="A64" s="139"/>
      <c r="B64" s="136"/>
      <c r="C64" s="136"/>
      <c r="D64" s="137"/>
      <c r="E64" s="138"/>
    </row>
    <row r="65" spans="1:5" x14ac:dyDescent="0.25">
      <c r="A65" s="106" t="s">
        <v>551</v>
      </c>
      <c r="B65" s="140">
        <v>0</v>
      </c>
      <c r="C65" s="140">
        <v>0</v>
      </c>
      <c r="D65" s="129"/>
      <c r="E65" s="130"/>
    </row>
    <row r="66" spans="1:5" x14ac:dyDescent="0.25">
      <c r="A66" s="78" t="s">
        <v>552</v>
      </c>
      <c r="B66" s="97">
        <f>SUM(B67+B68)</f>
        <v>0</v>
      </c>
      <c r="C66" s="97">
        <f>SUM(C67+C68)</f>
        <v>0</v>
      </c>
      <c r="D66" s="98"/>
      <c r="E66" s="132"/>
    </row>
    <row r="67" spans="1:5" x14ac:dyDescent="0.25">
      <c r="A67" s="106" t="s">
        <v>553</v>
      </c>
      <c r="B67" s="101">
        <v>0</v>
      </c>
      <c r="C67" s="101">
        <v>0</v>
      </c>
      <c r="D67" s="129"/>
      <c r="E67" s="130"/>
    </row>
    <row r="68" spans="1:5" x14ac:dyDescent="0.25">
      <c r="A68" s="106" t="s">
        <v>554</v>
      </c>
      <c r="B68" s="97">
        <f>SUM(B69:B71)</f>
        <v>0</v>
      </c>
      <c r="C68" s="97">
        <f>SUM(C69:C71)</f>
        <v>0</v>
      </c>
      <c r="D68" s="129"/>
      <c r="E68" s="130"/>
    </row>
    <row r="69" spans="1:5" x14ac:dyDescent="0.25">
      <c r="A69" s="141"/>
      <c r="B69" s="101"/>
      <c r="C69" s="101"/>
      <c r="D69" s="142"/>
      <c r="E69" s="143"/>
    </row>
    <row r="70" spans="1:5" x14ac:dyDescent="0.25">
      <c r="A70" s="141"/>
      <c r="B70" s="101"/>
      <c r="C70" s="101"/>
      <c r="D70" s="142"/>
      <c r="E70" s="143"/>
    </row>
    <row r="71" spans="1:5" x14ac:dyDescent="0.25">
      <c r="A71" s="144"/>
      <c r="B71" s="101"/>
      <c r="C71" s="101"/>
      <c r="D71" s="145"/>
      <c r="E71" s="146"/>
    </row>
    <row r="72" spans="1:5" x14ac:dyDescent="0.25">
      <c r="A72" s="77" t="s">
        <v>408</v>
      </c>
      <c r="B72" s="147">
        <v>0</v>
      </c>
      <c r="C72" s="147">
        <v>0</v>
      </c>
      <c r="D72" s="98"/>
      <c r="E72" s="132"/>
    </row>
    <row r="73" spans="1:5" x14ac:dyDescent="0.25">
      <c r="A73" s="78" t="s">
        <v>490</v>
      </c>
      <c r="B73" s="123">
        <v>0</v>
      </c>
      <c r="C73" s="123">
        <v>0</v>
      </c>
      <c r="D73" s="98"/>
      <c r="E73" s="132"/>
    </row>
    <row r="74" spans="1:5" x14ac:dyDescent="0.25">
      <c r="A74" s="83" t="s">
        <v>555</v>
      </c>
      <c r="B74" s="123"/>
      <c r="C74" s="123"/>
      <c r="D74" s="99"/>
      <c r="E74" s="148"/>
    </row>
    <row r="75" spans="1:5" x14ac:dyDescent="0.25">
      <c r="A75" s="78" t="s">
        <v>411</v>
      </c>
      <c r="B75" s="123">
        <v>0</v>
      </c>
      <c r="C75" s="123">
        <v>0</v>
      </c>
      <c r="D75" s="98"/>
      <c r="E75" s="132"/>
    </row>
    <row r="76" spans="1:5" x14ac:dyDescent="0.25">
      <c r="A76" s="80" t="s">
        <v>556</v>
      </c>
      <c r="B76" s="147">
        <v>8570</v>
      </c>
      <c r="C76" s="147">
        <f>C59+C29</f>
        <v>33920</v>
      </c>
      <c r="D76" s="95"/>
      <c r="E76" s="96"/>
    </row>
    <row r="77" spans="1:5" x14ac:dyDescent="0.25">
      <c r="A77" s="149"/>
      <c r="B77" s="150"/>
      <c r="C77" s="150"/>
    </row>
  </sheetData>
  <mergeCells count="3">
    <mergeCell ref="A2:E2"/>
    <mergeCell ref="A3:E3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D6" sqref="D6"/>
    </sheetView>
  </sheetViews>
  <sheetFormatPr defaultRowHeight="15" x14ac:dyDescent="0.25"/>
  <cols>
    <col min="1" max="1" width="5" customWidth="1"/>
    <col min="2" max="2" width="32.5703125" customWidth="1"/>
    <col min="3" max="3" width="16.7109375" customWidth="1"/>
    <col min="4" max="4" width="24.7109375" customWidth="1"/>
    <col min="5" max="12" width="9.140625" hidden="1" customWidth="1"/>
  </cols>
  <sheetData>
    <row r="1" spans="1:13" x14ac:dyDescent="0.25">
      <c r="A1" s="17" t="s">
        <v>656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25">
      <c r="A2" s="252" t="s">
        <v>417</v>
      </c>
      <c r="B2" s="209"/>
      <c r="C2" s="209"/>
      <c r="D2" s="209"/>
      <c r="E2" s="209"/>
      <c r="F2" s="253"/>
      <c r="G2" s="253"/>
      <c r="H2" s="253"/>
      <c r="I2" s="253"/>
    </row>
    <row r="3" spans="1:13" x14ac:dyDescent="0.25">
      <c r="A3" s="253"/>
      <c r="B3" s="253"/>
      <c r="C3" s="253"/>
      <c r="D3" s="253"/>
      <c r="E3" s="253"/>
      <c r="F3" s="253"/>
      <c r="G3" s="253"/>
      <c r="H3" s="253"/>
      <c r="I3" s="253"/>
    </row>
    <row r="4" spans="1:13" x14ac:dyDescent="0.25">
      <c r="A4" s="252" t="s">
        <v>647</v>
      </c>
      <c r="B4" s="209"/>
      <c r="C4" s="209"/>
      <c r="D4" s="209"/>
      <c r="E4" s="209"/>
      <c r="F4" s="253"/>
      <c r="G4" s="253"/>
      <c r="H4" s="253"/>
      <c r="I4" s="253"/>
    </row>
    <row r="5" spans="1:13" x14ac:dyDescent="0.25">
      <c r="D5" s="12" t="s">
        <v>366</v>
      </c>
    </row>
    <row r="6" spans="1:13" ht="26.25" x14ac:dyDescent="0.25">
      <c r="A6" s="254" t="s">
        <v>12</v>
      </c>
      <c r="B6" s="255" t="s">
        <v>648</v>
      </c>
      <c r="C6" s="255" t="s">
        <v>191</v>
      </c>
      <c r="D6" s="255" t="s">
        <v>649</v>
      </c>
      <c r="E6" s="256"/>
      <c r="F6" s="256"/>
      <c r="G6" s="256"/>
      <c r="H6" s="257"/>
      <c r="I6" s="257"/>
      <c r="J6" s="257"/>
      <c r="K6" s="257"/>
      <c r="L6" s="257"/>
      <c r="M6" s="257"/>
    </row>
    <row r="7" spans="1:13" ht="45" x14ac:dyDescent="0.25">
      <c r="A7" s="5" t="s">
        <v>18</v>
      </c>
      <c r="B7" s="8" t="s">
        <v>650</v>
      </c>
      <c r="C7" s="5">
        <v>0</v>
      </c>
      <c r="D7" s="5">
        <v>0</v>
      </c>
    </row>
    <row r="8" spans="1:13" x14ac:dyDescent="0.25">
      <c r="A8" s="5" t="s">
        <v>21</v>
      </c>
      <c r="B8" s="5" t="s">
        <v>651</v>
      </c>
      <c r="C8" s="5">
        <v>19617</v>
      </c>
      <c r="D8" s="5">
        <v>0</v>
      </c>
    </row>
    <row r="9" spans="1:13" x14ac:dyDescent="0.25">
      <c r="A9" s="5" t="s">
        <v>652</v>
      </c>
      <c r="B9" s="5" t="s">
        <v>653</v>
      </c>
      <c r="C9" s="5">
        <v>5000</v>
      </c>
      <c r="D9" s="5">
        <v>2822</v>
      </c>
    </row>
    <row r="10" spans="1:13" x14ac:dyDescent="0.25">
      <c r="A10" s="5" t="s">
        <v>27</v>
      </c>
      <c r="B10" s="5" t="s">
        <v>654</v>
      </c>
      <c r="C10" s="5">
        <v>4500</v>
      </c>
      <c r="D10" s="5">
        <v>4500</v>
      </c>
    </row>
    <row r="11" spans="1:13" s="9" customFormat="1" ht="33" customHeight="1" x14ac:dyDescent="0.25">
      <c r="A11" s="5" t="s">
        <v>30</v>
      </c>
      <c r="B11" s="5" t="s">
        <v>655</v>
      </c>
      <c r="C11" s="5">
        <v>5200</v>
      </c>
      <c r="D11" s="5">
        <v>0</v>
      </c>
      <c r="E11"/>
      <c r="F11"/>
      <c r="G11"/>
      <c r="H11"/>
      <c r="I11"/>
      <c r="J11"/>
      <c r="K11"/>
      <c r="L11"/>
      <c r="M11"/>
    </row>
    <row r="12" spans="1:13" x14ac:dyDescent="0.25">
      <c r="A12" s="258"/>
      <c r="B12" s="258" t="s">
        <v>89</v>
      </c>
      <c r="C12" s="258">
        <v>34317</v>
      </c>
      <c r="D12" s="258">
        <v>7322</v>
      </c>
      <c r="E12" s="257"/>
      <c r="F12" s="257"/>
      <c r="G12" s="257"/>
      <c r="H12" s="257"/>
      <c r="I12" s="257"/>
      <c r="J12" s="257"/>
      <c r="K12" s="257"/>
      <c r="L12" s="257"/>
      <c r="M12" s="257"/>
    </row>
  </sheetData>
  <mergeCells count="3">
    <mergeCell ref="A1:L1"/>
    <mergeCell ref="A2:E2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2" sqref="A2:E2"/>
    </sheetView>
  </sheetViews>
  <sheetFormatPr defaultRowHeight="15" x14ac:dyDescent="0.25"/>
  <cols>
    <col min="2" max="2" width="27.42578125" customWidth="1"/>
    <col min="3" max="3" width="17.85546875" customWidth="1"/>
    <col min="4" max="4" width="18.42578125" customWidth="1"/>
    <col min="5" max="5" width="9.140625" customWidth="1"/>
  </cols>
  <sheetData>
    <row r="1" spans="1:5" x14ac:dyDescent="0.25">
      <c r="A1" s="17" t="s">
        <v>674</v>
      </c>
      <c r="B1" s="17"/>
      <c r="C1" s="17"/>
      <c r="D1" s="17"/>
      <c r="E1" s="17"/>
    </row>
    <row r="2" spans="1:5" x14ac:dyDescent="0.25">
      <c r="A2" s="252" t="s">
        <v>417</v>
      </c>
      <c r="B2" s="209"/>
      <c r="C2" s="209"/>
      <c r="D2" s="209"/>
      <c r="E2" s="209"/>
    </row>
    <row r="3" spans="1:5" x14ac:dyDescent="0.25">
      <c r="A3" s="253"/>
      <c r="B3" s="253"/>
      <c r="C3" s="253"/>
      <c r="D3" s="253"/>
      <c r="E3" s="253"/>
    </row>
    <row r="4" spans="1:5" x14ac:dyDescent="0.25">
      <c r="A4" s="252" t="s">
        <v>657</v>
      </c>
      <c r="B4" s="209"/>
      <c r="C4" s="209"/>
      <c r="D4" s="209"/>
      <c r="E4" s="209"/>
    </row>
    <row r="5" spans="1:5" x14ac:dyDescent="0.25">
      <c r="D5" s="12" t="s">
        <v>658</v>
      </c>
    </row>
    <row r="6" spans="1:5" ht="51.75" x14ac:dyDescent="0.25">
      <c r="A6" s="254" t="s">
        <v>12</v>
      </c>
      <c r="B6" s="255" t="s">
        <v>648</v>
      </c>
      <c r="C6" s="255" t="s">
        <v>191</v>
      </c>
      <c r="D6" s="255" t="s">
        <v>649</v>
      </c>
      <c r="E6" s="256"/>
    </row>
    <row r="7" spans="1:5" x14ac:dyDescent="0.25">
      <c r="A7" s="258" t="s">
        <v>18</v>
      </c>
      <c r="B7" s="259" t="s">
        <v>193</v>
      </c>
      <c r="C7" s="258">
        <v>2070</v>
      </c>
      <c r="D7" s="258">
        <f>SUM(D8:D15)</f>
        <v>3706</v>
      </c>
      <c r="E7" s="257"/>
    </row>
    <row r="8" spans="1:5" x14ac:dyDescent="0.25">
      <c r="A8" s="5" t="s">
        <v>21</v>
      </c>
      <c r="B8" s="5" t="s">
        <v>659</v>
      </c>
      <c r="C8" s="5">
        <v>516</v>
      </c>
      <c r="D8" s="5">
        <v>516</v>
      </c>
    </row>
    <row r="9" spans="1:5" x14ac:dyDescent="0.25">
      <c r="A9" s="5" t="s">
        <v>652</v>
      </c>
      <c r="B9" s="5" t="s">
        <v>521</v>
      </c>
      <c r="C9" s="5">
        <v>260</v>
      </c>
      <c r="D9" s="5">
        <v>260</v>
      </c>
    </row>
    <row r="10" spans="1:5" x14ac:dyDescent="0.25">
      <c r="A10" s="5" t="s">
        <v>27</v>
      </c>
      <c r="B10" s="5" t="s">
        <v>522</v>
      </c>
      <c r="C10" s="5">
        <v>300</v>
      </c>
      <c r="D10" s="5">
        <v>300</v>
      </c>
    </row>
    <row r="11" spans="1:5" x14ac:dyDescent="0.25">
      <c r="A11" s="5" t="s">
        <v>30</v>
      </c>
      <c r="B11" s="5" t="s">
        <v>523</v>
      </c>
      <c r="C11" s="5">
        <v>272</v>
      </c>
      <c r="D11" s="5">
        <v>272</v>
      </c>
    </row>
    <row r="12" spans="1:5" s="1" customFormat="1" x14ac:dyDescent="0.25">
      <c r="A12" s="5" t="s">
        <v>33</v>
      </c>
      <c r="B12" s="5" t="s">
        <v>524</v>
      </c>
      <c r="C12" s="5">
        <v>222</v>
      </c>
      <c r="D12" s="5">
        <v>222</v>
      </c>
      <c r="E12"/>
    </row>
    <row r="13" spans="1:5" x14ac:dyDescent="0.25">
      <c r="A13" s="5" t="s">
        <v>36</v>
      </c>
      <c r="B13" s="5" t="s">
        <v>660</v>
      </c>
      <c r="C13" s="5">
        <v>500</v>
      </c>
      <c r="D13" s="5">
        <v>500</v>
      </c>
    </row>
    <row r="14" spans="1:5" x14ac:dyDescent="0.25">
      <c r="A14" s="5" t="s">
        <v>39</v>
      </c>
      <c r="B14" s="5" t="s">
        <v>661</v>
      </c>
      <c r="C14" s="5"/>
      <c r="D14" s="5">
        <v>561</v>
      </c>
    </row>
    <row r="15" spans="1:5" ht="30" x14ac:dyDescent="0.25">
      <c r="A15" s="5" t="s">
        <v>42</v>
      </c>
      <c r="B15" s="8" t="s">
        <v>662</v>
      </c>
      <c r="C15" s="5"/>
      <c r="D15" s="5">
        <v>1075</v>
      </c>
    </row>
    <row r="16" spans="1:5" x14ac:dyDescent="0.25">
      <c r="A16" s="258" t="s">
        <v>44</v>
      </c>
      <c r="B16" s="258" t="s">
        <v>663</v>
      </c>
      <c r="C16" s="258">
        <v>6500</v>
      </c>
      <c r="D16" s="258">
        <f>SUM(D17:D19)</f>
        <v>9000</v>
      </c>
      <c r="E16" s="257"/>
    </row>
    <row r="17" spans="1:5" x14ac:dyDescent="0.25">
      <c r="A17" s="5" t="s">
        <v>46</v>
      </c>
      <c r="B17" s="5" t="s">
        <v>664</v>
      </c>
      <c r="C17" s="5">
        <v>3000</v>
      </c>
      <c r="D17" s="5">
        <v>5000</v>
      </c>
    </row>
    <row r="18" spans="1:5" x14ac:dyDescent="0.25">
      <c r="A18" s="5" t="s">
        <v>49</v>
      </c>
      <c r="B18" s="5" t="s">
        <v>528</v>
      </c>
      <c r="C18" s="5">
        <v>3000</v>
      </c>
      <c r="D18" s="5">
        <v>3500</v>
      </c>
    </row>
    <row r="19" spans="1:5" x14ac:dyDescent="0.25">
      <c r="A19" s="5" t="s">
        <v>52</v>
      </c>
      <c r="B19" s="5" t="s">
        <v>529</v>
      </c>
      <c r="C19" s="5">
        <v>500</v>
      </c>
      <c r="D19" s="5">
        <v>500</v>
      </c>
    </row>
    <row r="20" spans="1:5" x14ac:dyDescent="0.25">
      <c r="A20" s="258" t="s">
        <v>55</v>
      </c>
      <c r="B20" s="258" t="s">
        <v>665</v>
      </c>
      <c r="C20" s="258"/>
      <c r="D20" s="258">
        <f>SUM(D21:D31)</f>
        <v>13987</v>
      </c>
      <c r="E20" s="257"/>
    </row>
    <row r="21" spans="1:5" x14ac:dyDescent="0.25">
      <c r="A21" s="5" t="s">
        <v>58</v>
      </c>
      <c r="B21" s="5" t="s">
        <v>666</v>
      </c>
      <c r="C21" s="5"/>
      <c r="D21" s="5">
        <v>255</v>
      </c>
    </row>
    <row r="22" spans="1:5" x14ac:dyDescent="0.25">
      <c r="A22" s="5" t="s">
        <v>61</v>
      </c>
      <c r="B22" s="5" t="s">
        <v>667</v>
      </c>
      <c r="C22" s="5"/>
      <c r="D22" s="5">
        <v>1100</v>
      </c>
    </row>
    <row r="23" spans="1:5" x14ac:dyDescent="0.25">
      <c r="A23" s="5" t="s">
        <v>64</v>
      </c>
      <c r="B23" s="5" t="s">
        <v>668</v>
      </c>
      <c r="C23" s="5"/>
      <c r="D23" s="5">
        <v>250</v>
      </c>
    </row>
    <row r="24" spans="1:5" x14ac:dyDescent="0.25">
      <c r="A24" s="5" t="s">
        <v>67</v>
      </c>
      <c r="B24" s="5" t="s">
        <v>535</v>
      </c>
      <c r="C24" s="5"/>
      <c r="D24" s="5">
        <v>1000</v>
      </c>
    </row>
    <row r="25" spans="1:5" x14ac:dyDescent="0.25">
      <c r="A25" s="5" t="s">
        <v>69</v>
      </c>
      <c r="B25" s="5" t="s">
        <v>669</v>
      </c>
      <c r="C25" s="5"/>
      <c r="D25" s="5">
        <v>280</v>
      </c>
    </row>
    <row r="26" spans="1:5" x14ac:dyDescent="0.25">
      <c r="A26" s="5" t="s">
        <v>72</v>
      </c>
      <c r="B26" s="5" t="s">
        <v>670</v>
      </c>
      <c r="C26" s="5"/>
      <c r="D26" s="5">
        <v>299</v>
      </c>
    </row>
    <row r="27" spans="1:5" x14ac:dyDescent="0.25">
      <c r="A27" s="5" t="s">
        <v>85</v>
      </c>
      <c r="B27" s="5" t="s">
        <v>540</v>
      </c>
      <c r="C27" s="5"/>
      <c r="D27" s="5">
        <v>1686</v>
      </c>
    </row>
    <row r="28" spans="1:5" x14ac:dyDescent="0.25">
      <c r="A28" s="5" t="s">
        <v>78</v>
      </c>
      <c r="B28" s="5" t="s">
        <v>671</v>
      </c>
      <c r="C28" s="5"/>
      <c r="D28" s="5">
        <v>1817</v>
      </c>
    </row>
    <row r="29" spans="1:5" x14ac:dyDescent="0.25">
      <c r="A29" s="5" t="s">
        <v>81</v>
      </c>
      <c r="B29" s="5" t="s">
        <v>672</v>
      </c>
      <c r="C29" s="5"/>
      <c r="D29" s="5">
        <v>5200</v>
      </c>
    </row>
    <row r="30" spans="1:5" x14ac:dyDescent="0.25">
      <c r="A30" s="5" t="s">
        <v>84</v>
      </c>
      <c r="B30" s="5" t="s">
        <v>542</v>
      </c>
      <c r="C30" s="5"/>
      <c r="D30" s="5">
        <v>2000</v>
      </c>
    </row>
    <row r="31" spans="1:5" x14ac:dyDescent="0.25">
      <c r="A31" s="5" t="s">
        <v>673</v>
      </c>
      <c r="B31" s="5" t="s">
        <v>538</v>
      </c>
      <c r="C31" s="5"/>
      <c r="D31" s="5">
        <v>100</v>
      </c>
    </row>
    <row r="32" spans="1:5" x14ac:dyDescent="0.25">
      <c r="A32" s="258"/>
      <c r="B32" s="258" t="s">
        <v>89</v>
      </c>
      <c r="C32" s="258">
        <v>8570</v>
      </c>
      <c r="D32" s="258">
        <f>SUM(D7+D16+D20)</f>
        <v>26693</v>
      </c>
      <c r="E32" s="257"/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4" sqref="E24"/>
    </sheetView>
  </sheetViews>
  <sheetFormatPr defaultRowHeight="15" x14ac:dyDescent="0.25"/>
  <cols>
    <col min="1" max="1" width="4.28515625" bestFit="1" customWidth="1"/>
    <col min="2" max="2" width="24.140625" bestFit="1" customWidth="1"/>
    <col min="3" max="3" width="15.140625" customWidth="1"/>
    <col min="4" max="4" width="13.28515625" customWidth="1"/>
    <col min="5" max="5" width="17.42578125" customWidth="1"/>
  </cols>
  <sheetData>
    <row r="1" spans="1:5" x14ac:dyDescent="0.25">
      <c r="A1" s="13" t="s">
        <v>195</v>
      </c>
      <c r="B1" s="13"/>
      <c r="C1" s="13"/>
      <c r="D1" s="13"/>
      <c r="E1" s="13"/>
    </row>
    <row r="3" spans="1:5" x14ac:dyDescent="0.25">
      <c r="A3" s="14" t="s">
        <v>1</v>
      </c>
      <c r="B3" s="14"/>
      <c r="C3" s="14"/>
      <c r="D3" s="14"/>
      <c r="E3" s="14"/>
    </row>
    <row r="4" spans="1:5" x14ac:dyDescent="0.25">
      <c r="A4" s="14" t="s">
        <v>2</v>
      </c>
      <c r="B4" s="14"/>
      <c r="C4" s="14"/>
      <c r="D4" s="14"/>
      <c r="E4" s="14"/>
    </row>
    <row r="9" spans="1:5" x14ac:dyDescent="0.25">
      <c r="A9" s="14" t="s">
        <v>196</v>
      </c>
      <c r="B9" s="14"/>
      <c r="C9" s="14"/>
      <c r="D9" s="14"/>
      <c r="E9" s="14"/>
    </row>
    <row r="10" spans="1:5" x14ac:dyDescent="0.25">
      <c r="A10" s="14" t="s">
        <v>197</v>
      </c>
      <c r="B10" s="14"/>
      <c r="C10" s="14"/>
      <c r="D10" s="14"/>
      <c r="E10" s="14"/>
    </row>
    <row r="12" spans="1:5" x14ac:dyDescent="0.25">
      <c r="A12" s="14" t="s">
        <v>198</v>
      </c>
      <c r="B12" s="14"/>
      <c r="C12" s="14"/>
      <c r="D12" s="14"/>
      <c r="E12" s="14"/>
    </row>
    <row r="15" spans="1:5" s="1" customFormat="1" x14ac:dyDescent="0.25">
      <c r="A15" s="4" t="s">
        <v>12</v>
      </c>
      <c r="B15" s="4" t="s">
        <v>11</v>
      </c>
      <c r="C15" s="4" t="s">
        <v>13</v>
      </c>
      <c r="D15" s="4" t="s">
        <v>15</v>
      </c>
      <c r="E15" s="4" t="s">
        <v>200</v>
      </c>
    </row>
    <row r="16" spans="1:5" s="6" customFormat="1" ht="48.75" customHeight="1" x14ac:dyDescent="0.25">
      <c r="A16" s="8"/>
      <c r="B16" s="10" t="s">
        <v>14</v>
      </c>
      <c r="C16" s="10" t="s">
        <v>191</v>
      </c>
      <c r="D16" s="10" t="s">
        <v>199</v>
      </c>
      <c r="E16" s="10" t="s">
        <v>201</v>
      </c>
    </row>
    <row r="17" spans="1:5" x14ac:dyDescent="0.25">
      <c r="A17" s="5" t="s">
        <v>18</v>
      </c>
      <c r="B17" s="5" t="s">
        <v>202</v>
      </c>
      <c r="C17" s="5">
        <v>1</v>
      </c>
      <c r="D17" s="5"/>
      <c r="E17" s="5">
        <v>1</v>
      </c>
    </row>
    <row r="18" spans="1:5" x14ac:dyDescent="0.25">
      <c r="A18" s="5" t="s">
        <v>21</v>
      </c>
      <c r="B18" s="5" t="s">
        <v>143</v>
      </c>
      <c r="C18" s="5">
        <v>2</v>
      </c>
      <c r="D18" s="5"/>
      <c r="E18" s="5">
        <v>2</v>
      </c>
    </row>
    <row r="19" spans="1:5" x14ac:dyDescent="0.25">
      <c r="A19" s="5" t="s">
        <v>24</v>
      </c>
      <c r="B19" s="5" t="s">
        <v>203</v>
      </c>
      <c r="C19" s="5">
        <v>5</v>
      </c>
      <c r="D19" s="5"/>
      <c r="E19" s="5">
        <v>5</v>
      </c>
    </row>
    <row r="20" spans="1:5" x14ac:dyDescent="0.25">
      <c r="A20" s="5" t="s">
        <v>27</v>
      </c>
      <c r="B20" s="5" t="s">
        <v>192</v>
      </c>
      <c r="C20" s="5">
        <v>8</v>
      </c>
      <c r="D20" s="5"/>
      <c r="E20" s="5">
        <v>8</v>
      </c>
    </row>
  </sheetData>
  <mergeCells count="6">
    <mergeCell ref="A1:E1"/>
    <mergeCell ref="A12:E12"/>
    <mergeCell ref="A10:E10"/>
    <mergeCell ref="A9:E9"/>
    <mergeCell ref="A4:E4"/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15" sqref="H15"/>
    </sheetView>
  </sheetViews>
  <sheetFormatPr defaultRowHeight="15" x14ac:dyDescent="0.25"/>
  <cols>
    <col min="1" max="1" width="4.28515625" bestFit="1" customWidth="1"/>
    <col min="2" max="2" width="19.42578125" bestFit="1" customWidth="1"/>
    <col min="3" max="4" width="16.140625" bestFit="1" customWidth="1"/>
  </cols>
  <sheetData>
    <row r="1" spans="1:4" x14ac:dyDescent="0.25">
      <c r="A1" s="13" t="s">
        <v>204</v>
      </c>
      <c r="B1" s="13"/>
      <c r="C1" s="13"/>
      <c r="D1" s="13"/>
    </row>
    <row r="4" spans="1:4" x14ac:dyDescent="0.25">
      <c r="A4" s="14" t="s">
        <v>1</v>
      </c>
      <c r="B4" s="14"/>
      <c r="C4" s="14"/>
      <c r="D4" s="14"/>
    </row>
    <row r="5" spans="1:4" x14ac:dyDescent="0.25">
      <c r="A5" s="14" t="s">
        <v>2</v>
      </c>
      <c r="B5" s="14"/>
      <c r="C5" s="14"/>
      <c r="D5" s="14"/>
    </row>
    <row r="8" spans="1:4" x14ac:dyDescent="0.25">
      <c r="A8" s="14" t="s">
        <v>205</v>
      </c>
      <c r="B8" s="14"/>
      <c r="C8" s="14"/>
      <c r="D8" s="14"/>
    </row>
    <row r="11" spans="1:4" x14ac:dyDescent="0.25">
      <c r="A11" s="13" t="s">
        <v>198</v>
      </c>
      <c r="B11" s="13"/>
      <c r="C11" s="13"/>
      <c r="D11" s="13"/>
    </row>
    <row r="14" spans="1:4" x14ac:dyDescent="0.25">
      <c r="A14" s="4" t="s">
        <v>12</v>
      </c>
      <c r="B14" s="4" t="s">
        <v>11</v>
      </c>
      <c r="C14" s="4" t="s">
        <v>13</v>
      </c>
      <c r="D14" s="4" t="s">
        <v>15</v>
      </c>
    </row>
    <row r="15" spans="1:4" x14ac:dyDescent="0.25">
      <c r="A15" s="4"/>
      <c r="B15" s="4" t="s">
        <v>14</v>
      </c>
      <c r="C15" s="4" t="s">
        <v>206</v>
      </c>
      <c r="D15" s="4" t="s">
        <v>207</v>
      </c>
    </row>
    <row r="16" spans="1:4" x14ac:dyDescent="0.25">
      <c r="A16" s="4" t="s">
        <v>18</v>
      </c>
      <c r="B16" s="4" t="s">
        <v>208</v>
      </c>
      <c r="C16" s="4">
        <v>40</v>
      </c>
      <c r="D16" s="4">
        <v>49</v>
      </c>
    </row>
    <row r="17" spans="1:4" x14ac:dyDescent="0.25">
      <c r="A17" s="4"/>
      <c r="B17" s="4" t="s">
        <v>192</v>
      </c>
      <c r="C17" s="4">
        <v>40</v>
      </c>
      <c r="D17" s="4">
        <v>49</v>
      </c>
    </row>
  </sheetData>
  <mergeCells count="5">
    <mergeCell ref="A8:D8"/>
    <mergeCell ref="A5:D5"/>
    <mergeCell ref="A4:D4"/>
    <mergeCell ref="A1:D1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1.mell.</vt:lpstr>
      <vt:lpstr>2.mell</vt:lpstr>
      <vt:lpstr>3.mell</vt:lpstr>
      <vt:lpstr>4.mell</vt:lpstr>
      <vt:lpstr>5.mell</vt:lpstr>
      <vt:lpstr>6.mell</vt:lpstr>
      <vt:lpstr>7.mell</vt:lpstr>
      <vt:lpstr>8.mell</vt:lpstr>
      <vt:lpstr>9.mell</vt:lpstr>
      <vt:lpstr>10.mell</vt:lpstr>
      <vt:lpstr>11.mell</vt:lpstr>
      <vt:lpstr>12.mell</vt:lpstr>
      <vt:lpstr>13.A mell</vt:lpstr>
      <vt:lpstr>13.B mell</vt:lpstr>
      <vt:lpstr>14.mell</vt:lpstr>
      <vt:lpstr>15. mell</vt:lpstr>
      <vt:lpstr>16. mell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Iroda-8596</cp:lastModifiedBy>
  <cp:lastPrinted>2016-09-26T09:19:21Z</cp:lastPrinted>
  <dcterms:created xsi:type="dcterms:W3CDTF">2016-09-26T09:13:05Z</dcterms:created>
  <dcterms:modified xsi:type="dcterms:W3CDTF">2016-09-26T10:58:09Z</dcterms:modified>
</cp:coreProperties>
</file>