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625" windowHeight="6555" tabRatio="598" activeTab="0"/>
  </bookViews>
  <sheets>
    <sheet name="Munka4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<sst xmlns="http://schemas.openxmlformats.org/spreadsheetml/2006/main" count="319" uniqueCount="241">
  <si>
    <t>Sorszám</t>
  </si>
  <si>
    <t xml:space="preserve">Megnevezés </t>
  </si>
  <si>
    <t xml:space="preserve">1./ </t>
  </si>
  <si>
    <t xml:space="preserve">Rendszeres személyi juttatás </t>
  </si>
  <si>
    <t xml:space="preserve">2./ </t>
  </si>
  <si>
    <t xml:space="preserve">Nem rendszeres személyi juttatás </t>
  </si>
  <si>
    <t xml:space="preserve">     közlekedési költségtérítés </t>
  </si>
  <si>
    <t xml:space="preserve">3./ </t>
  </si>
  <si>
    <t xml:space="preserve">4./ </t>
  </si>
  <si>
    <t xml:space="preserve">Járulékok </t>
  </si>
  <si>
    <t xml:space="preserve">     Táppénz hozzájárulás </t>
  </si>
  <si>
    <t xml:space="preserve">5./ </t>
  </si>
  <si>
    <t xml:space="preserve">Dologi kiadások </t>
  </si>
  <si>
    <t xml:space="preserve">     irodaszer, nyomtatvány </t>
  </si>
  <si>
    <t xml:space="preserve">     üzemanyag, kenőanyag </t>
  </si>
  <si>
    <t xml:space="preserve">     munka-védőruha </t>
  </si>
  <si>
    <t xml:space="preserve">     készletbeszerzés </t>
  </si>
  <si>
    <t xml:space="preserve">     telefondíj </t>
  </si>
  <si>
    <t xml:space="preserve">     szállítás </t>
  </si>
  <si>
    <t xml:space="preserve">     vásárolt élelmezés </t>
  </si>
  <si>
    <t xml:space="preserve">     bérleti díj </t>
  </si>
  <si>
    <t xml:space="preserve">     gázenergia </t>
  </si>
  <si>
    <t xml:space="preserve">     víz-csatornadíj </t>
  </si>
  <si>
    <t xml:space="preserve">     karbantartás, kisjavítás </t>
  </si>
  <si>
    <t xml:space="preserve">     egyéb üzemeltetés </t>
  </si>
  <si>
    <t xml:space="preserve">     előzetes ÁFA </t>
  </si>
  <si>
    <t xml:space="preserve">     reprezentáció </t>
  </si>
  <si>
    <t xml:space="preserve">     reklám-propaganda </t>
  </si>
  <si>
    <t xml:space="preserve">     egyéb dologi kiadások </t>
  </si>
  <si>
    <t xml:space="preserve">     egyéb adók, díjak, befizetések </t>
  </si>
  <si>
    <t xml:space="preserve">6./ </t>
  </si>
  <si>
    <t xml:space="preserve">     Gyermekjóléti Szolg. </t>
  </si>
  <si>
    <t xml:space="preserve">     Egyéb szervezetek </t>
  </si>
  <si>
    <t xml:space="preserve">7./ </t>
  </si>
  <si>
    <t>8./</t>
  </si>
  <si>
    <t xml:space="preserve">KIADÁSOK ÖSSZESEN </t>
  </si>
  <si>
    <t xml:space="preserve">     belföldi kiküldetés</t>
  </si>
  <si>
    <t>Előirányzat</t>
  </si>
  <si>
    <t xml:space="preserve">KIADÁSOK  </t>
  </si>
  <si>
    <t xml:space="preserve">     könyv</t>
  </si>
  <si>
    <t xml:space="preserve">     folyóirat</t>
  </si>
  <si>
    <t xml:space="preserve">     információ hordozó</t>
  </si>
  <si>
    <t xml:space="preserve">     tüzelőanyag (PB gáz)</t>
  </si>
  <si>
    <t xml:space="preserve">     egyéb kommunikációs szolgáltatás</t>
  </si>
  <si>
    <t xml:space="preserve">     Hamutiprók Tűzoltó Egyesület</t>
  </si>
  <si>
    <t xml:space="preserve">     Keszthely-Hévíz Kistérségi Társulás</t>
  </si>
  <si>
    <t xml:space="preserve">Szociális célú támogatás </t>
  </si>
  <si>
    <t xml:space="preserve">     adatátviteli célú távközlési díj</t>
  </si>
  <si>
    <t xml:space="preserve">      illetmény kieg. Pótlék</t>
  </si>
  <si>
    <t>b) Beruházás</t>
  </si>
  <si>
    <t>Létszám (fő)</t>
  </si>
  <si>
    <t xml:space="preserve">     napi dij</t>
  </si>
  <si>
    <t xml:space="preserve">     kisértékü tárgyi eszközök</t>
  </si>
  <si>
    <t xml:space="preserve">     egyéb sajátos juttatás</t>
  </si>
  <si>
    <t xml:space="preserve">     villamos energia </t>
  </si>
  <si>
    <t xml:space="preserve">     Zalai Balaton-part Fúvószenek.</t>
  </si>
  <si>
    <t xml:space="preserve">    szakmai anyagok, </t>
  </si>
  <si>
    <t xml:space="preserve">     külföldi kiküldetés</t>
  </si>
  <si>
    <t xml:space="preserve">     Vonyarc iskola ,konyha,óvoda </t>
  </si>
  <si>
    <t xml:space="preserve">     egyéb munkavérz.kapcs.jutt.</t>
  </si>
  <si>
    <t>9./             Hitel törlesztés</t>
  </si>
  <si>
    <t xml:space="preserve"> Tartalék </t>
  </si>
  <si>
    <t xml:space="preserve">     Turisztikai Egyesület </t>
  </si>
  <si>
    <t xml:space="preserve">     egyéb anyagbeszerzés</t>
  </si>
  <si>
    <t>Pénzeszköz átadás, támog</t>
  </si>
  <si>
    <t>KábTV</t>
  </si>
  <si>
    <t>Temető</t>
  </si>
  <si>
    <t>Orvos</t>
  </si>
  <si>
    <t>Szoc.tám</t>
  </si>
  <si>
    <t>Fogl.eü.</t>
  </si>
  <si>
    <t>Strand</t>
  </si>
  <si>
    <t xml:space="preserve">       eFt</t>
  </si>
  <si>
    <t xml:space="preserve">     szociális jellegű juttatás </t>
  </si>
  <si>
    <t>Működési kiadás összesen</t>
  </si>
  <si>
    <t>Felhalmozási kiadás összesen</t>
  </si>
  <si>
    <t xml:space="preserve">     pénzügyi szolgáltatás</t>
  </si>
  <si>
    <t xml:space="preserve">    számlázott szellemi tevékenység</t>
  </si>
  <si>
    <t>10./</t>
  </si>
  <si>
    <t xml:space="preserve">Részvény vásárlás </t>
  </si>
  <si>
    <t>Közműv.</t>
  </si>
  <si>
    <t xml:space="preserve">     gyógyszer,vegyszer </t>
  </si>
  <si>
    <t xml:space="preserve">Külső személyi juttatás </t>
  </si>
  <si>
    <t xml:space="preserve">     egyéb költségtérítés</t>
  </si>
  <si>
    <t xml:space="preserve">     étkezési hozzájárulás </t>
  </si>
  <si>
    <t xml:space="preserve">     jutalom  </t>
  </si>
  <si>
    <t xml:space="preserve">     alapilletmény </t>
  </si>
  <si>
    <t>Hiteltörlesztés</t>
  </si>
  <si>
    <t>b) Felújítás</t>
  </si>
  <si>
    <t xml:space="preserve">    munkáltató által fiz SZJA</t>
  </si>
  <si>
    <t xml:space="preserve">     Polgárőr egyesület</t>
  </si>
  <si>
    <t xml:space="preserve">     Honismereti kör</t>
  </si>
  <si>
    <t xml:space="preserve">  Szépkilátó fogadótér</t>
  </si>
  <si>
    <t xml:space="preserve">     Gyermekorvosi szolg. Védőnő 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</si>
  <si>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</si>
  <si>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</si>
  <si>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</si>
  <si>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</si>
  <si>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</si>
  <si>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</si>
  <si>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</si>
  <si>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</si>
  <si>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</si>
  <si>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</si>
  <si>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</si>
  <si>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</si>
  <si>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4.1</t>
  </si>
  <si>
    <t>4.2</t>
  </si>
  <si>
    <t>4.3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</si>
  <si>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</si>
  <si>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</si>
  <si>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</si>
  <si>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</si>
  <si>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</si>
  <si>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</si>
  <si>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</si>
  <si>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</si>
  <si>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</si>
  <si>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</si>
  <si>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</si>
  <si>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</si>
  <si>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</si>
  <si>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</si>
  <si>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</si>
  <si>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</si>
  <si>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</si>
  <si>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</si>
  <si>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</si>
  <si>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</si>
  <si>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</si>
  <si>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</si>
  <si>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</si>
  <si>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</si>
  <si>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</si>
  <si>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</si>
  <si>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</si>
  <si>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</si>
  <si>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</si>
  <si>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</si>
  <si>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</si>
  <si>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</si>
  <si>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</si>
  <si>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</si>
  <si>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</si>
  <si>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</si>
  <si>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</si>
  <si>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</si>
  <si>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</si>
  <si>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</si>
  <si>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</si>
  <si>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</si>
  <si>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</si>
  <si>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</si>
  <si>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</si>
  <si>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8.1</t>
  </si>
  <si>
    <t>8.1.1</t>
  </si>
  <si>
    <t>8.2</t>
  </si>
  <si>
    <t>8.2.1</t>
  </si>
  <si>
    <t>8.3</t>
  </si>
  <si>
    <t>8.3.1</t>
  </si>
  <si>
    <t>8.3.2</t>
  </si>
  <si>
    <t>8.3.3</t>
  </si>
  <si>
    <t xml:space="preserve">11. /    </t>
  </si>
  <si>
    <t>11.1</t>
  </si>
  <si>
    <t>a) Felhalm.célú  pénzeszköz átad.</t>
  </si>
  <si>
    <t xml:space="preserve">     önkéntes nyugd.pénzt. hj</t>
  </si>
  <si>
    <t xml:space="preserve">     Szociális hozzájár. </t>
  </si>
  <si>
    <t xml:space="preserve">     Egéyzségügyi hj.</t>
  </si>
  <si>
    <t>Önk.ig.</t>
  </si>
  <si>
    <t xml:space="preserve">    Szép kártya</t>
  </si>
  <si>
    <t>8.2.2</t>
  </si>
  <si>
    <t>8.3.4</t>
  </si>
  <si>
    <t>Turizmus</t>
  </si>
  <si>
    <t xml:space="preserve">     továbbszlázott szolgáltatás</t>
  </si>
  <si>
    <t>6.12</t>
  </si>
  <si>
    <t xml:space="preserve">     Közös Hivatal</t>
  </si>
  <si>
    <t xml:space="preserve">     Szolgáltató Központ házi segítség</t>
  </si>
  <si>
    <r>
      <t xml:space="preserve">    </t>
    </r>
    <r>
      <rPr>
        <sz val="8"/>
        <rFont val="Times New Roman"/>
        <family val="1"/>
      </rPr>
      <t xml:space="preserve">Utak felújítása </t>
    </r>
  </si>
  <si>
    <t xml:space="preserve">  Parti sétány</t>
  </si>
  <si>
    <t>8.2.3</t>
  </si>
  <si>
    <r>
      <t xml:space="preserve">     </t>
    </r>
    <r>
      <rPr>
        <sz val="8"/>
        <rFont val="Times New Roman"/>
        <family val="1"/>
      </rPr>
      <t>Temető térburkolás, emléktáblák</t>
    </r>
  </si>
  <si>
    <t>6.13</t>
  </si>
  <si>
    <t xml:space="preserve">     Balatoni Integrációs KHT</t>
  </si>
  <si>
    <t>8.3.5</t>
  </si>
  <si>
    <t>8.3.6</t>
  </si>
  <si>
    <t xml:space="preserve">  Térkövezés udvar Önkormányzat</t>
  </si>
  <si>
    <t xml:space="preserve">   Céltartalék pályázati önerő</t>
  </si>
  <si>
    <r>
      <t xml:space="preserve">     </t>
    </r>
    <r>
      <rPr>
        <sz val="8"/>
        <rFont val="Times New Roman"/>
        <family val="1"/>
      </rPr>
      <t xml:space="preserve"> Strand jegypéntár, beléptető</t>
    </r>
  </si>
  <si>
    <t>8.3.7</t>
  </si>
  <si>
    <t xml:space="preserve"> Hivatal iroda korszerűsítés</t>
  </si>
  <si>
    <t>Teljesít</t>
  </si>
  <si>
    <t>Mód.</t>
  </si>
  <si>
    <t>Telj.</t>
  </si>
  <si>
    <t>Útépítés</t>
  </si>
  <si>
    <t>Zöldterület</t>
  </si>
  <si>
    <t>Útkarbanzatás</t>
  </si>
  <si>
    <t xml:space="preserve">Mód. </t>
  </si>
  <si>
    <t>Jogalkotás</t>
  </si>
  <si>
    <t>Körjegyzőség</t>
  </si>
  <si>
    <t>Községgazdálkodás</t>
  </si>
  <si>
    <t>Közvilágítás</t>
  </si>
  <si>
    <t>Orvosi ügyelet</t>
  </si>
  <si>
    <t>Szoc.étkezés</t>
  </si>
  <si>
    <t>Családsegítés</t>
  </si>
  <si>
    <t>Házi segítségny.</t>
  </si>
  <si>
    <t>Hulladékgyűjtés.</t>
  </si>
  <si>
    <t xml:space="preserve">Mód.  </t>
  </si>
  <si>
    <t>Könyvtár</t>
  </si>
  <si>
    <t>Sportlétesítmény</t>
  </si>
  <si>
    <t>Eredeti</t>
  </si>
  <si>
    <t>Módosított</t>
  </si>
  <si>
    <t>Teljesítés</t>
  </si>
  <si>
    <t>5.35</t>
  </si>
  <si>
    <t xml:space="preserve">     szakmai szolgáltatás</t>
  </si>
  <si>
    <t xml:space="preserve">  Szinpad, gyepszőnyeg</t>
  </si>
  <si>
    <t>Közfoglalkoztatás</t>
  </si>
  <si>
    <t xml:space="preserve">  71-es út melletti járda,körforgalom</t>
  </si>
  <si>
    <t>5.36</t>
  </si>
  <si>
    <t xml:space="preserve">    kamat kiadás</t>
  </si>
  <si>
    <t xml:space="preserve">   EMVA támogatás visszafizetés</t>
  </si>
  <si>
    <t>Iskola, óvoda</t>
  </si>
  <si>
    <t>Szennyvíz gyűj.tiszt.</t>
  </si>
  <si>
    <t>8.1.2</t>
  </si>
  <si>
    <t>Panzió</t>
  </si>
  <si>
    <r>
      <t xml:space="preserve">     </t>
    </r>
    <r>
      <rPr>
        <sz val="8"/>
        <rFont val="Times New Roman"/>
        <family val="1"/>
      </rPr>
      <t>Panzió felújítás</t>
    </r>
  </si>
  <si>
    <t>Takarítás</t>
  </si>
  <si>
    <t>Mód</t>
  </si>
  <si>
    <t>8.3.8</t>
  </si>
  <si>
    <t xml:space="preserve"> Számítógép és program</t>
  </si>
  <si>
    <t>8.1.3</t>
  </si>
  <si>
    <t xml:space="preserve">   Lakosságnak pénzeszk. Átad</t>
  </si>
  <si>
    <t xml:space="preserve">   Vízi Közmű Társulat</t>
  </si>
  <si>
    <t>8.3.9</t>
  </si>
  <si>
    <t xml:space="preserve">  Közvilágítási lámpatestek</t>
  </si>
  <si>
    <t>8.3.10</t>
  </si>
  <si>
    <t xml:space="preserve">  Temetői beruházás</t>
  </si>
  <si>
    <t xml:space="preserve">  Becehegyi és egyéb utak</t>
  </si>
  <si>
    <t>12./</t>
  </si>
  <si>
    <t>Átfutó, függő, kiegyenlítő tétel</t>
  </si>
  <si>
    <t xml:space="preserve"> 148. hrsz földterület vásárlás</t>
  </si>
  <si>
    <t>8.2.5</t>
  </si>
  <si>
    <t>8.3.11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</si>
</sst>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0"/>
      <name val="Bookman Old Style"/>
      <family val="1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 indent="3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24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24" borderId="10" xfId="0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304"/>
  <sheetViews>
    <sheetView zoomScaleSheetLayoutView="50" zoomScalePageLayoutView="0" workbookViewId="0" topLeftCell="A49">
      <selection activeCell="E99" sqref="E99"/>
    </sheetView>
  </sheetViews>
  <sheetFormatPr defaultColWidth="9.00390625" defaultRowHeight="14.25" customHeight="1"/>
  <cols>
    <col min="1" max="1" width="6.00390625" style="2" customWidth="1"/>
    <col min="2" max="2" width="26.25390625" style="2" customWidth="1"/>
    <col min="3" max="3" width="9.00390625" style="2" customWidth="1"/>
    <col min="4" max="4" width="8.75390625" style="2" bestFit="1" customWidth="1"/>
    <col min="5" max="5" width="8.375" style="2" customWidth="1"/>
    <col min="6" max="6" width="5.875" style="2" customWidth="1"/>
    <col min="7" max="7" width="5.00390625" style="2" customWidth="1"/>
    <col min="8" max="8" width="5.25390625" style="2" customWidth="1"/>
    <col min="9" max="11" width="6.375" style="0" customWidth="1"/>
    <col min="12" max="17" width="6.00390625" style="0" customWidth="1"/>
    <col min="18" max="20" width="6.25390625" style="0" customWidth="1"/>
    <col min="21" max="21" width="6.00390625" style="0" customWidth="1"/>
    <col min="22" max="22" width="5.875" style="0" customWidth="1"/>
    <col min="23" max="23" width="5.75390625" style="0" customWidth="1"/>
    <col min="24" max="24" width="6.125" style="0" bestFit="1" customWidth="1"/>
    <col min="25" max="26" width="5.75390625" style="0" customWidth="1"/>
    <col min="27" max="29" width="6.25390625" style="0" customWidth="1"/>
    <col min="30" max="32" width="5.875" style="0" customWidth="1"/>
    <col min="33" max="35" width="6.375" style="0" customWidth="1"/>
    <col min="36" max="44" width="6.25390625" style="0" customWidth="1"/>
    <col min="45" max="50" width="5.875" style="0" customWidth="1"/>
    <col min="51" max="56" width="6.25390625" style="0" customWidth="1"/>
    <col min="57" max="59" width="6.75390625" style="0" customWidth="1"/>
    <col min="60" max="62" width="6.125" style="0" customWidth="1"/>
    <col min="63" max="65" width="5.875" style="0" customWidth="1"/>
    <col min="66" max="74" width="6.25390625" style="0" customWidth="1"/>
    <col min="75" max="75" width="6.125" style="15" bestFit="1" customWidth="1"/>
    <col min="76" max="77" width="6.125" style="15" customWidth="1"/>
    <col min="78" max="78" width="6.625" style="0" bestFit="1" customWidth="1"/>
    <col min="79" max="80" width="6.625" style="0" customWidth="1"/>
    <col min="81" max="83" width="6.00390625" style="0" customWidth="1"/>
    <col min="84" max="84" width="6.125" style="0" bestFit="1" customWidth="1"/>
    <col min="85" max="86" width="6.125" style="0" customWidth="1"/>
    <col min="87" max="87" width="6.375" style="0" customWidth="1"/>
    <col min="88" max="88" width="8.375" style="0" hidden="1" customWidth="1"/>
    <col min="89" max="89" width="9.125" style="0" hidden="1" customWidth="1"/>
    <col min="90" max="90" width="6.75390625" style="0" customWidth="1"/>
    <col min="91" max="91" width="6.625" style="0" customWidth="1"/>
  </cols>
  <sheetData>
    <row r="1" spans="1:217" s="3" customFormat="1" ht="14.25" customHeight="1">
      <c r="A1" s="11"/>
      <c r="B1" s="11" t="s">
        <v>38</v>
      </c>
      <c r="C1" s="11"/>
      <c r="D1" s="11"/>
      <c r="E1" s="11" t="s">
        <v>71</v>
      </c>
      <c r="F1" s="40" t="s">
        <v>220</v>
      </c>
      <c r="G1" s="43"/>
      <c r="H1" s="44"/>
      <c r="I1" s="40" t="s">
        <v>193</v>
      </c>
      <c r="J1" s="41"/>
      <c r="K1" s="42"/>
      <c r="L1" s="40" t="s">
        <v>192</v>
      </c>
      <c r="M1" s="41"/>
      <c r="N1" s="42"/>
      <c r="O1" s="40" t="s">
        <v>194</v>
      </c>
      <c r="P1" s="41"/>
      <c r="Q1" s="42"/>
      <c r="R1" s="40" t="s">
        <v>65</v>
      </c>
      <c r="S1" s="41"/>
      <c r="T1" s="42"/>
      <c r="U1" s="40" t="s">
        <v>222</v>
      </c>
      <c r="V1" s="41"/>
      <c r="W1" s="42"/>
      <c r="X1" s="40" t="s">
        <v>224</v>
      </c>
      <c r="Y1" s="41"/>
      <c r="Z1" s="42"/>
      <c r="AA1" s="40" t="s">
        <v>196</v>
      </c>
      <c r="AB1" s="41"/>
      <c r="AC1" s="42"/>
      <c r="AD1" s="46" t="s">
        <v>167</v>
      </c>
      <c r="AE1" s="47"/>
      <c r="AF1" s="48"/>
      <c r="AG1" s="40" t="s">
        <v>197</v>
      </c>
      <c r="AH1" s="41"/>
      <c r="AI1" s="42"/>
      <c r="AJ1" s="40" t="s">
        <v>198</v>
      </c>
      <c r="AK1" s="41"/>
      <c r="AL1" s="42"/>
      <c r="AM1" s="40" t="s">
        <v>171</v>
      </c>
      <c r="AN1" s="41"/>
      <c r="AO1" s="42"/>
      <c r="AP1" s="40" t="s">
        <v>66</v>
      </c>
      <c r="AQ1" s="41"/>
      <c r="AR1" s="42"/>
      <c r="AS1" s="40" t="s">
        <v>199</v>
      </c>
      <c r="AT1" s="41"/>
      <c r="AU1" s="42"/>
      <c r="AV1" s="40" t="s">
        <v>219</v>
      </c>
      <c r="AW1" s="41"/>
      <c r="AX1" s="42"/>
      <c r="AY1" s="40" t="s">
        <v>67</v>
      </c>
      <c r="AZ1" s="41"/>
      <c r="BA1" s="42"/>
      <c r="BB1" s="40" t="s">
        <v>200</v>
      </c>
      <c r="BC1" s="41"/>
      <c r="BD1" s="42"/>
      <c r="BE1" s="40" t="s">
        <v>201</v>
      </c>
      <c r="BF1" s="41"/>
      <c r="BG1" s="42"/>
      <c r="BH1" s="40" t="s">
        <v>68</v>
      </c>
      <c r="BI1" s="41"/>
      <c r="BJ1" s="42"/>
      <c r="BK1" s="40" t="s">
        <v>69</v>
      </c>
      <c r="BL1" s="41"/>
      <c r="BM1" s="42"/>
      <c r="BN1" s="40" t="s">
        <v>202</v>
      </c>
      <c r="BO1" s="41"/>
      <c r="BP1" s="42"/>
      <c r="BQ1" s="40" t="s">
        <v>203</v>
      </c>
      <c r="BR1" s="41"/>
      <c r="BS1" s="42"/>
      <c r="BT1" s="40" t="s">
        <v>214</v>
      </c>
      <c r="BU1" s="41"/>
      <c r="BV1" s="42"/>
      <c r="BW1" s="40" t="s">
        <v>204</v>
      </c>
      <c r="BX1" s="41"/>
      <c r="BY1" s="42"/>
      <c r="BZ1" s="40" t="s">
        <v>206</v>
      </c>
      <c r="CA1" s="41"/>
      <c r="CB1" s="42"/>
      <c r="CC1" s="40" t="s">
        <v>79</v>
      </c>
      <c r="CD1" s="41"/>
      <c r="CE1" s="42"/>
      <c r="CF1" s="40" t="s">
        <v>207</v>
      </c>
      <c r="CG1" s="41"/>
      <c r="CH1" s="42"/>
      <c r="CI1" s="40" t="s">
        <v>70</v>
      </c>
      <c r="CJ1" s="41"/>
      <c r="CK1" s="41"/>
      <c r="CL1" s="41"/>
      <c r="CM1" s="42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</row>
    <row r="2" spans="1:217" s="3" customFormat="1" ht="14.25" customHeight="1">
      <c r="A2" s="11"/>
      <c r="B2" s="11"/>
      <c r="C2" s="45" t="s">
        <v>37</v>
      </c>
      <c r="D2" s="43"/>
      <c r="E2" s="44"/>
      <c r="F2" s="29">
        <v>7126</v>
      </c>
      <c r="G2" s="40" t="s">
        <v>37</v>
      </c>
      <c r="H2" s="44"/>
      <c r="I2" s="13">
        <v>7101</v>
      </c>
      <c r="J2" s="40" t="s">
        <v>37</v>
      </c>
      <c r="K2" s="42"/>
      <c r="L2" s="13">
        <v>7123</v>
      </c>
      <c r="M2" s="40" t="s">
        <v>37</v>
      </c>
      <c r="N2" s="42"/>
      <c r="O2" s="13">
        <v>7102</v>
      </c>
      <c r="P2" s="40" t="s">
        <v>37</v>
      </c>
      <c r="Q2" s="42"/>
      <c r="R2" s="13">
        <v>7103</v>
      </c>
      <c r="S2" s="40" t="s">
        <v>37</v>
      </c>
      <c r="T2" s="42"/>
      <c r="U2" s="29">
        <v>7104</v>
      </c>
      <c r="V2" s="40" t="s">
        <v>37</v>
      </c>
      <c r="W2" s="42"/>
      <c r="X2" s="29">
        <v>7155</v>
      </c>
      <c r="Y2" s="40" t="s">
        <v>37</v>
      </c>
      <c r="Z2" s="42"/>
      <c r="AA2" s="13">
        <v>7141</v>
      </c>
      <c r="AB2" s="40" t="s">
        <v>37</v>
      </c>
      <c r="AC2" s="42"/>
      <c r="AD2" s="30">
        <v>7105</v>
      </c>
      <c r="AE2" s="46" t="s">
        <v>37</v>
      </c>
      <c r="AF2" s="48"/>
      <c r="AG2" s="13">
        <v>7106</v>
      </c>
      <c r="AH2" s="40" t="s">
        <v>37</v>
      </c>
      <c r="AI2" s="42"/>
      <c r="AJ2" s="13">
        <v>7107</v>
      </c>
      <c r="AK2" s="40" t="s">
        <v>37</v>
      </c>
      <c r="AL2" s="42"/>
      <c r="AM2" s="13">
        <v>7153</v>
      </c>
      <c r="AN2" s="40" t="s">
        <v>37</v>
      </c>
      <c r="AO2" s="42"/>
      <c r="AP2" s="13">
        <v>7108</v>
      </c>
      <c r="AQ2" s="40" t="s">
        <v>37</v>
      </c>
      <c r="AR2" s="42"/>
      <c r="AS2" s="13">
        <v>7109</v>
      </c>
      <c r="AT2" s="40" t="s">
        <v>37</v>
      </c>
      <c r="AU2" s="42"/>
      <c r="AV2" s="13">
        <v>7110</v>
      </c>
      <c r="AW2" s="40" t="s">
        <v>37</v>
      </c>
      <c r="AX2" s="42"/>
      <c r="AY2" s="13">
        <v>7111</v>
      </c>
      <c r="AZ2" s="40" t="s">
        <v>37</v>
      </c>
      <c r="BA2" s="42"/>
      <c r="BB2" s="13">
        <v>7113</v>
      </c>
      <c r="BC2" s="40" t="s">
        <v>37</v>
      </c>
      <c r="BD2" s="42"/>
      <c r="BE2" s="13">
        <v>7114</v>
      </c>
      <c r="BF2" s="40" t="s">
        <v>37</v>
      </c>
      <c r="BG2" s="42"/>
      <c r="BH2" s="13">
        <v>7121</v>
      </c>
      <c r="BI2" s="40" t="s">
        <v>37</v>
      </c>
      <c r="BJ2" s="42"/>
      <c r="BK2" s="13">
        <v>7115</v>
      </c>
      <c r="BL2" s="40" t="s">
        <v>37</v>
      </c>
      <c r="BM2" s="42"/>
      <c r="BN2" s="13">
        <v>7119</v>
      </c>
      <c r="BO2" s="40" t="s">
        <v>37</v>
      </c>
      <c r="BP2" s="42"/>
      <c r="BQ2" s="13">
        <v>7140</v>
      </c>
      <c r="BR2" s="40" t="s">
        <v>37</v>
      </c>
      <c r="BS2" s="42"/>
      <c r="BT2" s="29">
        <v>7138</v>
      </c>
      <c r="BU2" s="40" t="s">
        <v>37</v>
      </c>
      <c r="BV2" s="42"/>
      <c r="BW2" s="13">
        <v>7117</v>
      </c>
      <c r="BX2" s="40" t="s">
        <v>37</v>
      </c>
      <c r="BY2" s="42"/>
      <c r="BZ2" s="13">
        <v>7118</v>
      </c>
      <c r="CA2" s="40" t="s">
        <v>37</v>
      </c>
      <c r="CB2" s="42"/>
      <c r="CC2" s="13">
        <v>7144</v>
      </c>
      <c r="CD2" s="40" t="s">
        <v>37</v>
      </c>
      <c r="CE2" s="42"/>
      <c r="CF2" s="13">
        <v>7149</v>
      </c>
      <c r="CG2" s="40" t="s">
        <v>37</v>
      </c>
      <c r="CH2" s="42"/>
      <c r="CI2" s="13">
        <v>7120</v>
      </c>
      <c r="CJ2" s="7"/>
      <c r="CK2" s="22"/>
      <c r="CL2" s="40" t="s">
        <v>37</v>
      </c>
      <c r="CM2" s="49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</row>
    <row r="3" spans="1:217" s="4" customFormat="1" ht="14.25" customHeight="1">
      <c r="A3" s="12" t="s">
        <v>0</v>
      </c>
      <c r="B3" s="12" t="s">
        <v>1</v>
      </c>
      <c r="C3" s="12" t="s">
        <v>208</v>
      </c>
      <c r="D3" s="12" t="s">
        <v>209</v>
      </c>
      <c r="E3" s="12" t="s">
        <v>210</v>
      </c>
      <c r="F3" s="11">
        <v>370000</v>
      </c>
      <c r="G3" s="11" t="s">
        <v>190</v>
      </c>
      <c r="H3" s="11" t="s">
        <v>191</v>
      </c>
      <c r="I3" s="11">
        <v>813000</v>
      </c>
      <c r="J3" s="11" t="s">
        <v>190</v>
      </c>
      <c r="K3" s="11" t="s">
        <v>189</v>
      </c>
      <c r="L3" s="11">
        <v>421100</v>
      </c>
      <c r="M3" s="11" t="s">
        <v>190</v>
      </c>
      <c r="N3" s="11" t="s">
        <v>191</v>
      </c>
      <c r="O3" s="11">
        <v>552201</v>
      </c>
      <c r="P3" s="11" t="s">
        <v>195</v>
      </c>
      <c r="Q3" s="11" t="s">
        <v>191</v>
      </c>
      <c r="R3" s="11">
        <v>610001</v>
      </c>
      <c r="S3" s="11" t="s">
        <v>190</v>
      </c>
      <c r="T3" s="11" t="s">
        <v>191</v>
      </c>
      <c r="U3" s="11">
        <v>680000</v>
      </c>
      <c r="V3" s="11" t="s">
        <v>190</v>
      </c>
      <c r="W3" s="11" t="s">
        <v>191</v>
      </c>
      <c r="X3" s="11">
        <v>812000</v>
      </c>
      <c r="Y3" s="11" t="s">
        <v>225</v>
      </c>
      <c r="Z3" s="11" t="s">
        <v>191</v>
      </c>
      <c r="AA3" s="11">
        <v>841112</v>
      </c>
      <c r="AB3" s="11" t="s">
        <v>190</v>
      </c>
      <c r="AC3" s="11" t="s">
        <v>191</v>
      </c>
      <c r="AD3" s="31">
        <v>841126</v>
      </c>
      <c r="AE3" s="31" t="s">
        <v>190</v>
      </c>
      <c r="AF3" s="31" t="s">
        <v>191</v>
      </c>
      <c r="AG3" s="11">
        <v>841907</v>
      </c>
      <c r="AH3" s="11" t="s">
        <v>190</v>
      </c>
      <c r="AI3" s="11" t="s">
        <v>191</v>
      </c>
      <c r="AJ3" s="11">
        <v>841402</v>
      </c>
      <c r="AK3" s="11" t="s">
        <v>195</v>
      </c>
      <c r="AL3" s="11" t="s">
        <v>191</v>
      </c>
      <c r="AM3" s="11">
        <v>841328</v>
      </c>
      <c r="AN3" s="11" t="s">
        <v>190</v>
      </c>
      <c r="AO3" s="11" t="s">
        <v>191</v>
      </c>
      <c r="AP3" s="11">
        <v>960302</v>
      </c>
      <c r="AQ3" s="11" t="s">
        <v>190</v>
      </c>
      <c r="AR3" s="11" t="s">
        <v>191</v>
      </c>
      <c r="AS3" s="11">
        <v>841401</v>
      </c>
      <c r="AT3" s="11" t="s">
        <v>190</v>
      </c>
      <c r="AU3" s="11" t="s">
        <v>191</v>
      </c>
      <c r="AV3" s="11">
        <v>852011</v>
      </c>
      <c r="AW3" s="11" t="s">
        <v>190</v>
      </c>
      <c r="AX3" s="11" t="s">
        <v>191</v>
      </c>
      <c r="AY3" s="11">
        <v>862101</v>
      </c>
      <c r="AZ3" s="11" t="s">
        <v>190</v>
      </c>
      <c r="BA3" s="11" t="s">
        <v>191</v>
      </c>
      <c r="BB3" s="11">
        <v>862102</v>
      </c>
      <c r="BC3" s="11" t="s">
        <v>190</v>
      </c>
      <c r="BD3" s="11" t="s">
        <v>191</v>
      </c>
      <c r="BE3" s="11">
        <v>889921</v>
      </c>
      <c r="BF3" s="11" t="s">
        <v>190</v>
      </c>
      <c r="BG3" s="11" t="s">
        <v>191</v>
      </c>
      <c r="BH3" s="11">
        <v>88211</v>
      </c>
      <c r="BI3" s="11" t="s">
        <v>190</v>
      </c>
      <c r="BJ3" s="11" t="s">
        <v>191</v>
      </c>
      <c r="BK3" s="11">
        <v>862231</v>
      </c>
      <c r="BL3" s="11" t="s">
        <v>190</v>
      </c>
      <c r="BM3" s="11" t="s">
        <v>191</v>
      </c>
      <c r="BN3" s="11">
        <v>889924</v>
      </c>
      <c r="BO3" s="11" t="s">
        <v>190</v>
      </c>
      <c r="BP3" s="11" t="s">
        <v>191</v>
      </c>
      <c r="BQ3" s="11">
        <v>889922</v>
      </c>
      <c r="BR3" s="11" t="s">
        <v>190</v>
      </c>
      <c r="BS3" s="11" t="s">
        <v>191</v>
      </c>
      <c r="BT3" s="11">
        <v>890442</v>
      </c>
      <c r="BU3" s="11" t="s">
        <v>195</v>
      </c>
      <c r="BV3" s="11" t="s">
        <v>191</v>
      </c>
      <c r="BW3" s="11">
        <v>381103</v>
      </c>
      <c r="BX3" s="11" t="s">
        <v>205</v>
      </c>
      <c r="BY3" s="11" t="s">
        <v>191</v>
      </c>
      <c r="BZ3" s="11">
        <v>910121</v>
      </c>
      <c r="CA3" s="11" t="s">
        <v>190</v>
      </c>
      <c r="CB3" s="11" t="s">
        <v>191</v>
      </c>
      <c r="CC3" s="11">
        <v>910501</v>
      </c>
      <c r="CD3" s="11" t="s">
        <v>195</v>
      </c>
      <c r="CE3" s="11" t="s">
        <v>191</v>
      </c>
      <c r="CF3" s="11">
        <v>931102</v>
      </c>
      <c r="CG3" s="11" t="s">
        <v>190</v>
      </c>
      <c r="CH3" s="11" t="s">
        <v>191</v>
      </c>
      <c r="CI3" s="11">
        <v>932911</v>
      </c>
      <c r="CJ3" s="8"/>
      <c r="CK3" s="25"/>
      <c r="CL3" s="5" t="s">
        <v>190</v>
      </c>
      <c r="CM3" s="5" t="s">
        <v>191</v>
      </c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</row>
    <row r="4" spans="1:217" s="1" customFormat="1" ht="14.25" customHeight="1">
      <c r="A4" s="11" t="s">
        <v>2</v>
      </c>
      <c r="B4" s="11" t="s">
        <v>3</v>
      </c>
      <c r="C4" s="11">
        <f>SUM(F4,I4,L4,O4,R4,U4,X4,AA4,AD4,AG4,AJ4,AM4,AP4,AS4,AV4,AY4,BB4,BE4,BH4,BK4,BN4,BQ4,BT4,BW4,BZ4,CC4,CF4,CI4)</f>
        <v>39840</v>
      </c>
      <c r="D4" s="11">
        <f>SUM(G4,J4,M4,P4,S4,V4,Y4,AB4,AE4,AH4,AK4,AN4,AQ4,AT4,AW4,AZ4,BC4,BF4,BI4,BL4,BO4,BR4,BU4,BX4,CA4,CD4,CG4,CL4)</f>
        <v>37155</v>
      </c>
      <c r="E4" s="11">
        <f>SUM(H4,K4,N4,Q4,T4,W4,Z4,AC4,AF4,AI4,AL4,AO4,AR4,AU4,AX4,BA4,BD4,BG4,BJ4,BM4,BP4,BS4,BV4,BY4,CB4,CE4,CH4,CM4)</f>
        <v>37075</v>
      </c>
      <c r="F4" s="11">
        <f>SUM(F5:F6)</f>
        <v>0</v>
      </c>
      <c r="G4" s="11">
        <f aca="true" t="shared" si="0" ref="G4:BR4">SUM(G5:G6)</f>
        <v>0</v>
      </c>
      <c r="H4" s="11">
        <f t="shared" si="0"/>
        <v>0</v>
      </c>
      <c r="I4" s="11">
        <f t="shared" si="0"/>
        <v>0</v>
      </c>
      <c r="J4" s="11">
        <f t="shared" si="0"/>
        <v>8774</v>
      </c>
      <c r="K4" s="11">
        <f t="shared" si="0"/>
        <v>8694</v>
      </c>
      <c r="L4" s="11">
        <f t="shared" si="0"/>
        <v>0</v>
      </c>
      <c r="M4" s="11">
        <f t="shared" si="0"/>
        <v>0</v>
      </c>
      <c r="N4" s="11">
        <f t="shared" si="0"/>
        <v>0</v>
      </c>
      <c r="O4" s="11">
        <f t="shared" si="0"/>
        <v>0</v>
      </c>
      <c r="P4" s="11">
        <f t="shared" si="0"/>
        <v>0</v>
      </c>
      <c r="Q4" s="11">
        <f t="shared" si="0"/>
        <v>0</v>
      </c>
      <c r="R4" s="11">
        <f t="shared" si="0"/>
        <v>0</v>
      </c>
      <c r="S4" s="11">
        <f t="shared" si="0"/>
        <v>0</v>
      </c>
      <c r="T4" s="11">
        <f t="shared" si="0"/>
        <v>0</v>
      </c>
      <c r="U4" s="11">
        <f t="shared" si="0"/>
        <v>0</v>
      </c>
      <c r="V4" s="11">
        <f t="shared" si="0"/>
        <v>0</v>
      </c>
      <c r="W4" s="11">
        <f t="shared" si="0"/>
        <v>0</v>
      </c>
      <c r="X4" s="11">
        <f t="shared" si="0"/>
        <v>0</v>
      </c>
      <c r="Y4" s="11">
        <f t="shared" si="0"/>
        <v>639</v>
      </c>
      <c r="Z4" s="11">
        <f t="shared" si="0"/>
        <v>639</v>
      </c>
      <c r="AA4" s="11">
        <f t="shared" si="0"/>
        <v>4638</v>
      </c>
      <c r="AB4" s="11">
        <f t="shared" si="0"/>
        <v>6142</v>
      </c>
      <c r="AC4" s="11">
        <f t="shared" si="0"/>
        <v>6142</v>
      </c>
      <c r="AD4" s="11">
        <f t="shared" si="0"/>
        <v>3113</v>
      </c>
      <c r="AE4" s="11">
        <f t="shared" si="0"/>
        <v>2189</v>
      </c>
      <c r="AF4" s="11">
        <f t="shared" si="0"/>
        <v>2189</v>
      </c>
      <c r="AG4" s="11">
        <f t="shared" si="0"/>
        <v>4503</v>
      </c>
      <c r="AH4" s="11">
        <f t="shared" si="0"/>
        <v>2781</v>
      </c>
      <c r="AI4" s="11">
        <f t="shared" si="0"/>
        <v>2781</v>
      </c>
      <c r="AJ4" s="11">
        <f t="shared" si="0"/>
        <v>18116</v>
      </c>
      <c r="AK4" s="11">
        <f t="shared" si="0"/>
        <v>7344</v>
      </c>
      <c r="AL4" s="11">
        <f t="shared" si="0"/>
        <v>7344</v>
      </c>
      <c r="AM4" s="11">
        <f t="shared" si="0"/>
        <v>2160</v>
      </c>
      <c r="AN4" s="11">
        <f t="shared" si="0"/>
        <v>2160</v>
      </c>
      <c r="AO4" s="11">
        <f t="shared" si="0"/>
        <v>2160</v>
      </c>
      <c r="AP4" s="11">
        <f t="shared" si="0"/>
        <v>0</v>
      </c>
      <c r="AQ4" s="11">
        <f t="shared" si="0"/>
        <v>0</v>
      </c>
      <c r="AR4" s="11">
        <f t="shared" si="0"/>
        <v>0</v>
      </c>
      <c r="AS4" s="11">
        <f t="shared" si="0"/>
        <v>0</v>
      </c>
      <c r="AT4" s="11">
        <f t="shared" si="0"/>
        <v>0</v>
      </c>
      <c r="AU4" s="11">
        <f t="shared" si="0"/>
        <v>0</v>
      </c>
      <c r="AV4" s="11">
        <f t="shared" si="0"/>
        <v>0</v>
      </c>
      <c r="AW4" s="11">
        <f t="shared" si="0"/>
        <v>0</v>
      </c>
      <c r="AX4" s="11">
        <f t="shared" si="0"/>
        <v>0</v>
      </c>
      <c r="AY4" s="11">
        <f t="shared" si="0"/>
        <v>0</v>
      </c>
      <c r="AZ4" s="11">
        <f t="shared" si="0"/>
        <v>0</v>
      </c>
      <c r="BA4" s="11">
        <f t="shared" si="0"/>
        <v>0</v>
      </c>
      <c r="BB4" s="11">
        <f t="shared" si="0"/>
        <v>0</v>
      </c>
      <c r="BC4" s="11">
        <f t="shared" si="0"/>
        <v>0</v>
      </c>
      <c r="BD4" s="11">
        <f t="shared" si="0"/>
        <v>0</v>
      </c>
      <c r="BE4" s="11">
        <f t="shared" si="0"/>
        <v>0</v>
      </c>
      <c r="BF4" s="11">
        <f t="shared" si="0"/>
        <v>0</v>
      </c>
      <c r="BG4" s="11">
        <f t="shared" si="0"/>
        <v>0</v>
      </c>
      <c r="BH4" s="11">
        <f t="shared" si="0"/>
        <v>0</v>
      </c>
      <c r="BI4" s="11">
        <f t="shared" si="0"/>
        <v>0</v>
      </c>
      <c r="BJ4" s="11">
        <f t="shared" si="0"/>
        <v>0</v>
      </c>
      <c r="BK4" s="11">
        <f t="shared" si="0"/>
        <v>0</v>
      </c>
      <c r="BL4" s="11">
        <f t="shared" si="0"/>
        <v>0</v>
      </c>
      <c r="BM4" s="11">
        <f t="shared" si="0"/>
        <v>0</v>
      </c>
      <c r="BN4" s="11">
        <f t="shared" si="0"/>
        <v>0</v>
      </c>
      <c r="BO4" s="11">
        <f t="shared" si="0"/>
        <v>0</v>
      </c>
      <c r="BP4" s="11">
        <f t="shared" si="0"/>
        <v>0</v>
      </c>
      <c r="BQ4" s="11">
        <f t="shared" si="0"/>
        <v>0</v>
      </c>
      <c r="BR4" s="11">
        <f t="shared" si="0"/>
        <v>0</v>
      </c>
      <c r="BS4" s="11">
        <f aca="true" t="shared" si="1" ref="BS4:CM4">SUM(BS5:BS6)</f>
        <v>0</v>
      </c>
      <c r="BT4" s="11">
        <f t="shared" si="1"/>
        <v>0</v>
      </c>
      <c r="BU4" s="11">
        <f t="shared" si="1"/>
        <v>779</v>
      </c>
      <c r="BV4" s="11">
        <f t="shared" si="1"/>
        <v>779</v>
      </c>
      <c r="BW4" s="11">
        <f t="shared" si="1"/>
        <v>0</v>
      </c>
      <c r="BX4" s="11">
        <f t="shared" si="1"/>
        <v>0</v>
      </c>
      <c r="BY4" s="11">
        <f t="shared" si="1"/>
        <v>0</v>
      </c>
      <c r="BZ4" s="11">
        <f t="shared" si="1"/>
        <v>0</v>
      </c>
      <c r="CA4" s="11">
        <f t="shared" si="1"/>
        <v>0</v>
      </c>
      <c r="CB4" s="11">
        <f t="shared" si="1"/>
        <v>0</v>
      </c>
      <c r="CC4" s="11">
        <f t="shared" si="1"/>
        <v>2656</v>
      </c>
      <c r="CD4" s="11">
        <f t="shared" si="1"/>
        <v>2656</v>
      </c>
      <c r="CE4" s="11">
        <f t="shared" si="1"/>
        <v>2656</v>
      </c>
      <c r="CF4" s="11">
        <f t="shared" si="1"/>
        <v>0</v>
      </c>
      <c r="CG4" s="11">
        <f t="shared" si="1"/>
        <v>0</v>
      </c>
      <c r="CH4" s="11">
        <f t="shared" si="1"/>
        <v>0</v>
      </c>
      <c r="CI4" s="11">
        <f t="shared" si="1"/>
        <v>4654</v>
      </c>
      <c r="CJ4" s="11">
        <f t="shared" si="1"/>
        <v>0</v>
      </c>
      <c r="CK4" s="11">
        <f t="shared" si="1"/>
        <v>0</v>
      </c>
      <c r="CL4" s="11">
        <f t="shared" si="1"/>
        <v>3691</v>
      </c>
      <c r="CM4" s="11">
        <f t="shared" si="1"/>
        <v>3691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</row>
    <row r="5" spans="1:217" ht="14.25" customHeight="1">
      <c r="A5" s="27" t="s">
        <v>93</v>
      </c>
      <c r="B5" s="13" t="s">
        <v>85</v>
      </c>
      <c r="C5" s="13">
        <f aca="true" t="shared" si="2" ref="C5:D66">SUM(F5,I5,L5,O5,R5,U5,X5,AA5,AD5,AG5,AJ5,AM5,AP5,AS5,AV5,AY5,BB5,BE5,BH5,BK5,BN5,BQ5,BT5,BW5,BZ5,CC5,CF5,CI5)</f>
        <v>38637</v>
      </c>
      <c r="D5" s="13">
        <f aca="true" t="shared" si="3" ref="D5:D66">SUM(G5,J5,M5,P5,S5,V5,Y5,AB5,AE5,AH5,AK5,AN5,AQ5,AT5,AW5,AZ5,BC5,BF5,BI5,BL5,BO5,BR5,BU5,BX5,CA5,CD5,CG5,CL5)</f>
        <v>36251</v>
      </c>
      <c r="E5" s="13">
        <f aca="true" t="shared" si="4" ref="E5:E68">SUM(H5,K5,N5,Q5,T5,W5,Z5,AC5,AF5,AI5,AL5,AO5,AR5,AU5,AX5,BA5,BD5,BG5,BJ5,BM5,BP5,BS5,BV5,BY5,CB5,CE5,CH5,CM5)</f>
        <v>36171</v>
      </c>
      <c r="F5" s="13"/>
      <c r="G5" s="13"/>
      <c r="H5" s="13"/>
      <c r="I5" s="13"/>
      <c r="J5" s="13">
        <v>8774</v>
      </c>
      <c r="K5" s="13">
        <v>8694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>
        <v>639</v>
      </c>
      <c r="Z5" s="13">
        <v>639</v>
      </c>
      <c r="AA5" s="13">
        <v>4638</v>
      </c>
      <c r="AB5" s="13">
        <v>6142</v>
      </c>
      <c r="AC5" s="13">
        <v>6142</v>
      </c>
      <c r="AD5" s="30">
        <v>3113</v>
      </c>
      <c r="AE5" s="30">
        <v>2189</v>
      </c>
      <c r="AF5" s="30">
        <v>2189</v>
      </c>
      <c r="AG5" s="13">
        <v>3780</v>
      </c>
      <c r="AH5" s="13">
        <v>2357</v>
      </c>
      <c r="AI5" s="13">
        <v>2357</v>
      </c>
      <c r="AJ5" s="13">
        <v>18116</v>
      </c>
      <c r="AK5" s="13">
        <v>7344</v>
      </c>
      <c r="AL5" s="13">
        <v>7344</v>
      </c>
      <c r="AM5" s="13">
        <v>2160</v>
      </c>
      <c r="AN5" s="13">
        <v>2160</v>
      </c>
      <c r="AO5" s="13">
        <v>2160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>
        <v>779</v>
      </c>
      <c r="BV5" s="13">
        <v>779</v>
      </c>
      <c r="BW5" s="11"/>
      <c r="BX5" s="11"/>
      <c r="BY5" s="11"/>
      <c r="BZ5" s="13"/>
      <c r="CA5" s="13"/>
      <c r="CB5" s="13"/>
      <c r="CC5" s="13">
        <v>2176</v>
      </c>
      <c r="CD5" s="13">
        <v>2176</v>
      </c>
      <c r="CE5" s="13">
        <v>2176</v>
      </c>
      <c r="CF5" s="13"/>
      <c r="CG5" s="13"/>
      <c r="CH5" s="13"/>
      <c r="CI5" s="13">
        <v>4654</v>
      </c>
      <c r="CJ5" s="10"/>
      <c r="CK5" s="20"/>
      <c r="CL5" s="13">
        <v>3691</v>
      </c>
      <c r="CM5" s="13">
        <v>3691</v>
      </c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</row>
    <row r="6" spans="1:217" ht="14.25" customHeight="1">
      <c r="A6" s="27" t="s">
        <v>94</v>
      </c>
      <c r="B6" s="13" t="s">
        <v>48</v>
      </c>
      <c r="C6" s="13">
        <f t="shared" si="2"/>
        <v>1203</v>
      </c>
      <c r="D6" s="13">
        <f t="shared" si="3"/>
        <v>904</v>
      </c>
      <c r="E6" s="13">
        <f t="shared" si="4"/>
        <v>904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30"/>
      <c r="AE6" s="30"/>
      <c r="AF6" s="30"/>
      <c r="AG6" s="13">
        <v>723</v>
      </c>
      <c r="AH6" s="13">
        <v>424</v>
      </c>
      <c r="AI6" s="13">
        <v>424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1"/>
      <c r="BX6" s="11"/>
      <c r="BY6" s="11"/>
      <c r="BZ6" s="13"/>
      <c r="CA6" s="13"/>
      <c r="CB6" s="13"/>
      <c r="CC6" s="13">
        <v>480</v>
      </c>
      <c r="CD6" s="13">
        <v>480</v>
      </c>
      <c r="CE6" s="13">
        <v>480</v>
      </c>
      <c r="CF6" s="13"/>
      <c r="CG6" s="13"/>
      <c r="CH6" s="13"/>
      <c r="CI6" s="13"/>
      <c r="CJ6" s="10"/>
      <c r="CK6" s="20"/>
      <c r="CL6" s="13"/>
      <c r="CM6" s="13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</row>
    <row r="7" spans="1:217" s="1" customFormat="1" ht="14.25" customHeight="1">
      <c r="A7" s="11" t="s">
        <v>4</v>
      </c>
      <c r="B7" s="11" t="s">
        <v>5</v>
      </c>
      <c r="C7" s="11">
        <f t="shared" si="2"/>
        <v>6308</v>
      </c>
      <c r="D7" s="11">
        <f t="shared" si="3"/>
        <v>9837</v>
      </c>
      <c r="E7" s="11">
        <f t="shared" si="4"/>
        <v>9838</v>
      </c>
      <c r="F7" s="11">
        <f>SUM(F8:F17)</f>
        <v>0</v>
      </c>
      <c r="G7" s="11">
        <f aca="true" t="shared" si="5" ref="G7:BR7">SUM(G8:G17)</f>
        <v>0</v>
      </c>
      <c r="H7" s="11">
        <f t="shared" si="5"/>
        <v>0</v>
      </c>
      <c r="I7" s="11">
        <f t="shared" si="5"/>
        <v>0</v>
      </c>
      <c r="J7" s="11">
        <f t="shared" si="5"/>
        <v>3093</v>
      </c>
      <c r="K7" s="11">
        <f t="shared" si="5"/>
        <v>3093</v>
      </c>
      <c r="L7" s="11">
        <f t="shared" si="5"/>
        <v>0</v>
      </c>
      <c r="M7" s="11">
        <f t="shared" si="5"/>
        <v>0</v>
      </c>
      <c r="N7" s="11">
        <f t="shared" si="5"/>
        <v>0</v>
      </c>
      <c r="O7" s="11">
        <f t="shared" si="5"/>
        <v>0</v>
      </c>
      <c r="P7" s="11">
        <f t="shared" si="5"/>
        <v>0</v>
      </c>
      <c r="Q7" s="11">
        <f t="shared" si="5"/>
        <v>0</v>
      </c>
      <c r="R7" s="11">
        <f t="shared" si="5"/>
        <v>0</v>
      </c>
      <c r="S7" s="11">
        <f t="shared" si="5"/>
        <v>0</v>
      </c>
      <c r="T7" s="11">
        <f t="shared" si="5"/>
        <v>0</v>
      </c>
      <c r="U7" s="11">
        <f t="shared" si="5"/>
        <v>0</v>
      </c>
      <c r="V7" s="11">
        <f t="shared" si="5"/>
        <v>0</v>
      </c>
      <c r="W7" s="11">
        <f t="shared" si="5"/>
        <v>0</v>
      </c>
      <c r="X7" s="11">
        <f t="shared" si="5"/>
        <v>0</v>
      </c>
      <c r="Y7" s="11">
        <f t="shared" si="5"/>
        <v>311</v>
      </c>
      <c r="Z7" s="11">
        <f t="shared" si="5"/>
        <v>311</v>
      </c>
      <c r="AA7" s="11">
        <f t="shared" si="5"/>
        <v>413</v>
      </c>
      <c r="AB7" s="11">
        <f t="shared" si="5"/>
        <v>1157</v>
      </c>
      <c r="AC7" s="11">
        <f t="shared" si="5"/>
        <v>1157</v>
      </c>
      <c r="AD7" s="11">
        <f t="shared" si="5"/>
        <v>619</v>
      </c>
      <c r="AE7" s="11">
        <f t="shared" si="5"/>
        <v>741</v>
      </c>
      <c r="AF7" s="11">
        <f t="shared" si="5"/>
        <v>742</v>
      </c>
      <c r="AG7" s="11">
        <f t="shared" si="5"/>
        <v>813</v>
      </c>
      <c r="AH7" s="11">
        <f t="shared" si="5"/>
        <v>446</v>
      </c>
      <c r="AI7" s="11">
        <f t="shared" si="5"/>
        <v>446</v>
      </c>
      <c r="AJ7" s="11">
        <f t="shared" si="5"/>
        <v>3151</v>
      </c>
      <c r="AK7" s="11">
        <f t="shared" si="5"/>
        <v>2239</v>
      </c>
      <c r="AL7" s="11">
        <f t="shared" si="5"/>
        <v>2239</v>
      </c>
      <c r="AM7" s="11">
        <f t="shared" si="5"/>
        <v>249</v>
      </c>
      <c r="AN7" s="11">
        <f t="shared" si="5"/>
        <v>581</v>
      </c>
      <c r="AO7" s="11">
        <f t="shared" si="5"/>
        <v>581</v>
      </c>
      <c r="AP7" s="11">
        <f t="shared" si="5"/>
        <v>0</v>
      </c>
      <c r="AQ7" s="11">
        <f t="shared" si="5"/>
        <v>0</v>
      </c>
      <c r="AR7" s="11">
        <f t="shared" si="5"/>
        <v>0</v>
      </c>
      <c r="AS7" s="11">
        <f t="shared" si="5"/>
        <v>0</v>
      </c>
      <c r="AT7" s="11">
        <f t="shared" si="5"/>
        <v>0</v>
      </c>
      <c r="AU7" s="11">
        <f t="shared" si="5"/>
        <v>0</v>
      </c>
      <c r="AV7" s="11">
        <f t="shared" si="5"/>
        <v>0</v>
      </c>
      <c r="AW7" s="11">
        <f t="shared" si="5"/>
        <v>0</v>
      </c>
      <c r="AX7" s="11">
        <f t="shared" si="5"/>
        <v>0</v>
      </c>
      <c r="AY7" s="11">
        <f t="shared" si="5"/>
        <v>0</v>
      </c>
      <c r="AZ7" s="11">
        <f t="shared" si="5"/>
        <v>0</v>
      </c>
      <c r="BA7" s="11">
        <f t="shared" si="5"/>
        <v>0</v>
      </c>
      <c r="BB7" s="11">
        <f t="shared" si="5"/>
        <v>0</v>
      </c>
      <c r="BC7" s="11">
        <f t="shared" si="5"/>
        <v>0</v>
      </c>
      <c r="BD7" s="11">
        <f t="shared" si="5"/>
        <v>0</v>
      </c>
      <c r="BE7" s="11">
        <f t="shared" si="5"/>
        <v>0</v>
      </c>
      <c r="BF7" s="11">
        <f t="shared" si="5"/>
        <v>0</v>
      </c>
      <c r="BG7" s="11">
        <f t="shared" si="5"/>
        <v>0</v>
      </c>
      <c r="BH7" s="11">
        <f t="shared" si="5"/>
        <v>0</v>
      </c>
      <c r="BI7" s="11">
        <f t="shared" si="5"/>
        <v>0</v>
      </c>
      <c r="BJ7" s="11">
        <f t="shared" si="5"/>
        <v>0</v>
      </c>
      <c r="BK7" s="11">
        <f t="shared" si="5"/>
        <v>0</v>
      </c>
      <c r="BL7" s="11">
        <f t="shared" si="5"/>
        <v>0</v>
      </c>
      <c r="BM7" s="11">
        <f t="shared" si="5"/>
        <v>0</v>
      </c>
      <c r="BN7" s="11">
        <f t="shared" si="5"/>
        <v>0</v>
      </c>
      <c r="BO7" s="11">
        <f t="shared" si="5"/>
        <v>0</v>
      </c>
      <c r="BP7" s="11">
        <f t="shared" si="5"/>
        <v>0</v>
      </c>
      <c r="BQ7" s="11">
        <f t="shared" si="5"/>
        <v>0</v>
      </c>
      <c r="BR7" s="11">
        <f t="shared" si="5"/>
        <v>0</v>
      </c>
      <c r="BS7" s="11">
        <f aca="true" t="shared" si="6" ref="BS7:CM7">SUM(BS8:BS17)</f>
        <v>0</v>
      </c>
      <c r="BT7" s="11">
        <f t="shared" si="6"/>
        <v>0</v>
      </c>
      <c r="BU7" s="11">
        <f t="shared" si="6"/>
        <v>86</v>
      </c>
      <c r="BV7" s="11">
        <f t="shared" si="6"/>
        <v>86</v>
      </c>
      <c r="BW7" s="11">
        <f t="shared" si="6"/>
        <v>0</v>
      </c>
      <c r="BX7" s="11">
        <f t="shared" si="6"/>
        <v>0</v>
      </c>
      <c r="BY7" s="11">
        <f t="shared" si="6"/>
        <v>0</v>
      </c>
      <c r="BZ7" s="11">
        <f t="shared" si="6"/>
        <v>0</v>
      </c>
      <c r="CA7" s="11">
        <f t="shared" si="6"/>
        <v>0</v>
      </c>
      <c r="CB7" s="11">
        <f t="shared" si="6"/>
        <v>0</v>
      </c>
      <c r="CC7" s="11">
        <f t="shared" si="6"/>
        <v>314</v>
      </c>
      <c r="CD7" s="11">
        <f t="shared" si="6"/>
        <v>491</v>
      </c>
      <c r="CE7" s="11">
        <f t="shared" si="6"/>
        <v>491</v>
      </c>
      <c r="CF7" s="11">
        <f t="shared" si="6"/>
        <v>0</v>
      </c>
      <c r="CG7" s="11">
        <f t="shared" si="6"/>
        <v>0</v>
      </c>
      <c r="CH7" s="11">
        <f t="shared" si="6"/>
        <v>0</v>
      </c>
      <c r="CI7" s="11">
        <f t="shared" si="6"/>
        <v>749</v>
      </c>
      <c r="CJ7" s="11">
        <f t="shared" si="6"/>
        <v>0</v>
      </c>
      <c r="CK7" s="11">
        <f t="shared" si="6"/>
        <v>0</v>
      </c>
      <c r="CL7" s="11">
        <f t="shared" si="6"/>
        <v>692</v>
      </c>
      <c r="CM7" s="11">
        <f t="shared" si="6"/>
        <v>692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</row>
    <row r="8" spans="1:217" ht="14.25" customHeight="1">
      <c r="A8" s="27" t="s">
        <v>95</v>
      </c>
      <c r="B8" s="13" t="s">
        <v>84</v>
      </c>
      <c r="C8" s="13">
        <f t="shared" si="2"/>
        <v>1950</v>
      </c>
      <c r="D8" s="13">
        <f t="shared" si="3"/>
        <v>3383</v>
      </c>
      <c r="E8" s="13">
        <f t="shared" si="4"/>
        <v>3383</v>
      </c>
      <c r="F8" s="13"/>
      <c r="G8" s="13"/>
      <c r="H8" s="13"/>
      <c r="I8" s="13"/>
      <c r="J8" s="13">
        <v>1887</v>
      </c>
      <c r="K8" s="13">
        <v>1887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>
        <v>130</v>
      </c>
      <c r="Z8" s="13">
        <v>130</v>
      </c>
      <c r="AA8" s="13">
        <v>250</v>
      </c>
      <c r="AB8" s="13">
        <v>350</v>
      </c>
      <c r="AC8" s="13">
        <v>350</v>
      </c>
      <c r="AD8" s="30">
        <v>296</v>
      </c>
      <c r="AE8" s="30">
        <v>335</v>
      </c>
      <c r="AF8" s="30">
        <v>335</v>
      </c>
      <c r="AG8" s="13">
        <v>250</v>
      </c>
      <c r="AH8" s="13">
        <v>0</v>
      </c>
      <c r="AI8" s="13">
        <v>0</v>
      </c>
      <c r="AJ8" s="13">
        <v>928</v>
      </c>
      <c r="AK8" s="13">
        <v>137</v>
      </c>
      <c r="AL8" s="13">
        <v>137</v>
      </c>
      <c r="AM8" s="13">
        <v>78</v>
      </c>
      <c r="AN8" s="13">
        <v>50</v>
      </c>
      <c r="AO8" s="13">
        <v>50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1"/>
      <c r="BX8" s="11"/>
      <c r="BY8" s="11"/>
      <c r="BZ8" s="13"/>
      <c r="CA8" s="13"/>
      <c r="CB8" s="13"/>
      <c r="CC8" s="13">
        <v>148</v>
      </c>
      <c r="CD8" s="13">
        <v>250</v>
      </c>
      <c r="CE8" s="13">
        <v>250</v>
      </c>
      <c r="CF8" s="13"/>
      <c r="CG8" s="13"/>
      <c r="CH8" s="13"/>
      <c r="CI8" s="13"/>
      <c r="CJ8" s="10"/>
      <c r="CK8" s="20"/>
      <c r="CL8" s="13">
        <v>244</v>
      </c>
      <c r="CM8" s="13">
        <v>244</v>
      </c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</row>
    <row r="9" spans="1:217" ht="14.25" customHeight="1">
      <c r="A9" s="27" t="s">
        <v>96</v>
      </c>
      <c r="B9" s="13" t="s">
        <v>59</v>
      </c>
      <c r="C9" s="13">
        <f t="shared" si="2"/>
        <v>325</v>
      </c>
      <c r="D9" s="13">
        <f t="shared" si="3"/>
        <v>2063</v>
      </c>
      <c r="E9" s="13">
        <f t="shared" si="4"/>
        <v>2064</v>
      </c>
      <c r="F9" s="13"/>
      <c r="G9" s="13"/>
      <c r="H9" s="13"/>
      <c r="I9" s="13"/>
      <c r="J9" s="13">
        <v>716</v>
      </c>
      <c r="K9" s="13">
        <v>716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>
        <v>98</v>
      </c>
      <c r="Z9" s="13">
        <v>98</v>
      </c>
      <c r="AA9" s="13"/>
      <c r="AB9" s="13"/>
      <c r="AC9" s="13"/>
      <c r="AD9" s="30"/>
      <c r="AE9" s="30">
        <v>200</v>
      </c>
      <c r="AF9" s="30">
        <v>201</v>
      </c>
      <c r="AG9" s="13">
        <v>190</v>
      </c>
      <c r="AH9" s="13">
        <v>121</v>
      </c>
      <c r="AI9" s="13">
        <v>121</v>
      </c>
      <c r="AJ9" s="13"/>
      <c r="AK9" s="13">
        <v>848</v>
      </c>
      <c r="AL9" s="13">
        <v>848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1"/>
      <c r="BX9" s="11"/>
      <c r="BY9" s="11"/>
      <c r="BZ9" s="13"/>
      <c r="CA9" s="13"/>
      <c r="CB9" s="13"/>
      <c r="CC9" s="13"/>
      <c r="CD9" s="13">
        <v>80</v>
      </c>
      <c r="CE9" s="13">
        <v>80</v>
      </c>
      <c r="CF9" s="13"/>
      <c r="CG9" s="13"/>
      <c r="CH9" s="13"/>
      <c r="CI9" s="13">
        <v>135</v>
      </c>
      <c r="CJ9" s="10"/>
      <c r="CK9" s="20"/>
      <c r="CL9" s="13">
        <v>0</v>
      </c>
      <c r="CM9" s="13">
        <v>0</v>
      </c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</row>
    <row r="10" spans="1:217" ht="14.25" customHeight="1">
      <c r="A10" s="27" t="s">
        <v>97</v>
      </c>
      <c r="B10" s="13" t="s">
        <v>53</v>
      </c>
      <c r="C10" s="13">
        <f t="shared" si="2"/>
        <v>260</v>
      </c>
      <c r="D10" s="13">
        <f t="shared" si="3"/>
        <v>260</v>
      </c>
      <c r="E10" s="13">
        <f t="shared" si="4"/>
        <v>260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30"/>
      <c r="AE10" s="30">
        <v>33</v>
      </c>
      <c r="AF10" s="30">
        <v>33</v>
      </c>
      <c r="AG10" s="13">
        <v>60</v>
      </c>
      <c r="AH10" s="13">
        <v>82</v>
      </c>
      <c r="AI10" s="13">
        <v>82</v>
      </c>
      <c r="AJ10" s="13">
        <v>150</v>
      </c>
      <c r="AK10" s="13">
        <v>65</v>
      </c>
      <c r="AL10" s="13">
        <v>65</v>
      </c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1"/>
      <c r="BX10" s="11"/>
      <c r="BY10" s="11"/>
      <c r="BZ10" s="13"/>
      <c r="CA10" s="13"/>
      <c r="CB10" s="13"/>
      <c r="CC10" s="13"/>
      <c r="CD10" s="13"/>
      <c r="CE10" s="13"/>
      <c r="CF10" s="13"/>
      <c r="CG10" s="13"/>
      <c r="CH10" s="13"/>
      <c r="CI10" s="13">
        <v>50</v>
      </c>
      <c r="CJ10" s="10"/>
      <c r="CK10" s="20"/>
      <c r="CL10" s="13">
        <v>80</v>
      </c>
      <c r="CM10" s="13">
        <v>80</v>
      </c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</row>
    <row r="11" spans="1:217" ht="14.25" customHeight="1">
      <c r="A11" s="27" t="s">
        <v>98</v>
      </c>
      <c r="B11" s="13" t="s">
        <v>164</v>
      </c>
      <c r="C11" s="13">
        <f t="shared" si="2"/>
        <v>16</v>
      </c>
      <c r="D11" s="13">
        <f t="shared" si="3"/>
        <v>203</v>
      </c>
      <c r="E11" s="13">
        <f t="shared" si="4"/>
        <v>203</v>
      </c>
      <c r="F11" s="13"/>
      <c r="G11" s="13"/>
      <c r="H11" s="13"/>
      <c r="I11" s="13"/>
      <c r="J11" s="13">
        <v>54</v>
      </c>
      <c r="K11" s="13">
        <v>54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>
        <v>18</v>
      </c>
      <c r="Z11" s="13">
        <v>18</v>
      </c>
      <c r="AA11" s="13"/>
      <c r="AB11" s="13"/>
      <c r="AC11" s="13"/>
      <c r="AD11" s="30"/>
      <c r="AE11" s="30"/>
      <c r="AF11" s="30"/>
      <c r="AG11" s="13">
        <v>16</v>
      </c>
      <c r="AH11" s="13">
        <v>0</v>
      </c>
      <c r="AI11" s="13">
        <v>0</v>
      </c>
      <c r="AJ11" s="13"/>
      <c r="AK11" s="13">
        <v>131</v>
      </c>
      <c r="AL11" s="13">
        <v>131</v>
      </c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1"/>
      <c r="BX11" s="11"/>
      <c r="BY11" s="11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0"/>
      <c r="CK11" s="20"/>
      <c r="CL11" s="13"/>
      <c r="CM11" s="13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</row>
    <row r="12" spans="1:217" ht="14.25" customHeight="1">
      <c r="A12" s="27" t="s">
        <v>99</v>
      </c>
      <c r="B12" s="13" t="s">
        <v>51</v>
      </c>
      <c r="C12" s="13">
        <f t="shared" si="2"/>
        <v>30</v>
      </c>
      <c r="D12" s="13">
        <f t="shared" si="3"/>
        <v>0</v>
      </c>
      <c r="E12" s="13">
        <f t="shared" si="4"/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>
        <v>2</v>
      </c>
      <c r="AB12" s="13">
        <v>0</v>
      </c>
      <c r="AC12" s="13">
        <v>0</v>
      </c>
      <c r="AD12" s="30">
        <v>1</v>
      </c>
      <c r="AE12" s="30">
        <v>0</v>
      </c>
      <c r="AF12" s="30">
        <v>0</v>
      </c>
      <c r="AG12" s="13">
        <v>7</v>
      </c>
      <c r="AH12" s="13">
        <v>0</v>
      </c>
      <c r="AI12" s="13">
        <v>0</v>
      </c>
      <c r="AJ12" s="13">
        <v>10</v>
      </c>
      <c r="AK12" s="13">
        <v>0</v>
      </c>
      <c r="AL12" s="13">
        <v>0</v>
      </c>
      <c r="AM12" s="13">
        <v>10</v>
      </c>
      <c r="AN12" s="13">
        <v>0</v>
      </c>
      <c r="AO12" s="13">
        <v>0</v>
      </c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1"/>
      <c r="BX12" s="11"/>
      <c r="BY12" s="11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0"/>
      <c r="CK12" s="20"/>
      <c r="CL12" s="13"/>
      <c r="CM12" s="13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</row>
    <row r="13" spans="1:217" ht="14.25" customHeight="1">
      <c r="A13" s="27" t="s">
        <v>100</v>
      </c>
      <c r="B13" s="13" t="s">
        <v>168</v>
      </c>
      <c r="C13" s="13">
        <f t="shared" si="2"/>
        <v>821</v>
      </c>
      <c r="D13" s="13">
        <f t="shared" si="3"/>
        <v>51</v>
      </c>
      <c r="E13" s="13">
        <f t="shared" si="4"/>
        <v>51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>
        <v>51</v>
      </c>
      <c r="AB13" s="13">
        <v>0</v>
      </c>
      <c r="AC13" s="13">
        <v>0</v>
      </c>
      <c r="AD13" s="30">
        <v>56</v>
      </c>
      <c r="AE13" s="30">
        <v>0</v>
      </c>
      <c r="AF13" s="30">
        <v>0</v>
      </c>
      <c r="AG13" s="13"/>
      <c r="AH13" s="13"/>
      <c r="AI13" s="13"/>
      <c r="AJ13" s="13">
        <v>612</v>
      </c>
      <c r="AK13" s="13">
        <v>51</v>
      </c>
      <c r="AL13" s="13">
        <v>51</v>
      </c>
      <c r="AM13" s="13">
        <v>51</v>
      </c>
      <c r="AN13" s="13">
        <v>0</v>
      </c>
      <c r="AO13" s="13">
        <v>0</v>
      </c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1"/>
      <c r="BX13" s="11"/>
      <c r="BY13" s="11"/>
      <c r="BZ13" s="13"/>
      <c r="CA13" s="13"/>
      <c r="CB13" s="13"/>
      <c r="CC13" s="13">
        <v>51</v>
      </c>
      <c r="CD13" s="13">
        <v>0</v>
      </c>
      <c r="CE13" s="13"/>
      <c r="CF13" s="13"/>
      <c r="CG13" s="13"/>
      <c r="CH13" s="13"/>
      <c r="CI13" s="13"/>
      <c r="CJ13" s="10"/>
      <c r="CK13" s="20"/>
      <c r="CL13" s="13"/>
      <c r="CM13" s="13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</row>
    <row r="14" spans="1:217" ht="14.25" customHeight="1">
      <c r="A14" s="27" t="s">
        <v>101</v>
      </c>
      <c r="B14" s="13" t="s">
        <v>6</v>
      </c>
      <c r="C14" s="13">
        <f t="shared" si="2"/>
        <v>370</v>
      </c>
      <c r="D14" s="13">
        <f t="shared" si="3"/>
        <v>1681</v>
      </c>
      <c r="E14" s="13">
        <f t="shared" si="4"/>
        <v>1681</v>
      </c>
      <c r="F14" s="13"/>
      <c r="G14" s="13"/>
      <c r="H14" s="13"/>
      <c r="I14" s="13"/>
      <c r="J14" s="13">
        <v>48</v>
      </c>
      <c r="K14" s="13">
        <v>48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v>574</v>
      </c>
      <c r="AC14" s="13">
        <v>574</v>
      </c>
      <c r="AD14" s="30"/>
      <c r="AE14" s="30">
        <v>46</v>
      </c>
      <c r="AF14" s="30">
        <v>46</v>
      </c>
      <c r="AG14" s="13">
        <v>50</v>
      </c>
      <c r="AH14" s="13">
        <v>223</v>
      </c>
      <c r="AI14" s="13">
        <v>223</v>
      </c>
      <c r="AJ14" s="13">
        <v>100</v>
      </c>
      <c r="AK14" s="13">
        <v>150</v>
      </c>
      <c r="AL14" s="13">
        <v>150</v>
      </c>
      <c r="AM14" s="13"/>
      <c r="AN14" s="13">
        <v>403</v>
      </c>
      <c r="AO14" s="13">
        <v>403</v>
      </c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>
        <v>61</v>
      </c>
      <c r="BV14" s="13">
        <v>61</v>
      </c>
      <c r="BW14" s="11"/>
      <c r="BX14" s="11"/>
      <c r="BY14" s="11"/>
      <c r="BZ14" s="13"/>
      <c r="CA14" s="13"/>
      <c r="CB14" s="13"/>
      <c r="CC14" s="13"/>
      <c r="CD14" s="13"/>
      <c r="CE14" s="13"/>
      <c r="CF14" s="13"/>
      <c r="CG14" s="13"/>
      <c r="CH14" s="13"/>
      <c r="CI14" s="13">
        <v>220</v>
      </c>
      <c r="CJ14" s="10"/>
      <c r="CK14" s="20"/>
      <c r="CL14" s="13">
        <v>176</v>
      </c>
      <c r="CM14" s="13">
        <v>176</v>
      </c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</row>
    <row r="15" spans="1:217" ht="14.25" customHeight="1">
      <c r="A15" s="27" t="s">
        <v>102</v>
      </c>
      <c r="B15" s="13" t="s">
        <v>83</v>
      </c>
      <c r="C15" s="13">
        <f t="shared" si="2"/>
        <v>2106</v>
      </c>
      <c r="D15" s="13">
        <f t="shared" si="3"/>
        <v>1845</v>
      </c>
      <c r="E15" s="13">
        <f t="shared" si="4"/>
        <v>1845</v>
      </c>
      <c r="F15" s="13"/>
      <c r="G15" s="13"/>
      <c r="H15" s="13"/>
      <c r="I15" s="13"/>
      <c r="J15" s="13">
        <v>240</v>
      </c>
      <c r="K15" s="13">
        <v>240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>
        <v>48</v>
      </c>
      <c r="Z15" s="13">
        <v>48</v>
      </c>
      <c r="AA15" s="13">
        <v>96</v>
      </c>
      <c r="AB15" s="13">
        <v>216</v>
      </c>
      <c r="AC15" s="13">
        <v>216</v>
      </c>
      <c r="AD15" s="30">
        <v>192</v>
      </c>
      <c r="AE15" s="30">
        <v>93</v>
      </c>
      <c r="AF15" s="30">
        <v>93</v>
      </c>
      <c r="AG15" s="13">
        <v>130</v>
      </c>
      <c r="AH15" s="13">
        <v>20</v>
      </c>
      <c r="AI15" s="13">
        <v>20</v>
      </c>
      <c r="AJ15" s="13">
        <v>1152</v>
      </c>
      <c r="AK15" s="13">
        <v>807</v>
      </c>
      <c r="AL15" s="13">
        <v>807</v>
      </c>
      <c r="AM15" s="13">
        <v>96</v>
      </c>
      <c r="AN15" s="13">
        <v>85</v>
      </c>
      <c r="AO15" s="13">
        <v>85</v>
      </c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1"/>
      <c r="BX15" s="11"/>
      <c r="BY15" s="11"/>
      <c r="BZ15" s="13"/>
      <c r="CA15" s="13"/>
      <c r="CB15" s="13"/>
      <c r="CC15" s="13">
        <v>96</v>
      </c>
      <c r="CD15" s="13">
        <v>144</v>
      </c>
      <c r="CE15" s="13">
        <v>144</v>
      </c>
      <c r="CF15" s="13"/>
      <c r="CG15" s="13"/>
      <c r="CH15" s="13"/>
      <c r="CI15" s="13">
        <v>344</v>
      </c>
      <c r="CJ15" s="10"/>
      <c r="CK15" s="20"/>
      <c r="CL15" s="13">
        <v>192</v>
      </c>
      <c r="CM15" s="13">
        <v>192</v>
      </c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</row>
    <row r="16" spans="1:217" ht="14.25" customHeight="1">
      <c r="A16" s="27" t="s">
        <v>103</v>
      </c>
      <c r="B16" s="13" t="s">
        <v>82</v>
      </c>
      <c r="C16" s="13">
        <f t="shared" si="2"/>
        <v>328</v>
      </c>
      <c r="D16" s="13">
        <f t="shared" si="3"/>
        <v>351</v>
      </c>
      <c r="E16" s="13">
        <f t="shared" si="4"/>
        <v>351</v>
      </c>
      <c r="F16" s="13"/>
      <c r="G16" s="13"/>
      <c r="H16" s="13"/>
      <c r="I16" s="13"/>
      <c r="J16" s="13">
        <v>148</v>
      </c>
      <c r="K16" s="13">
        <v>148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>
        <v>17</v>
      </c>
      <c r="Z16" s="13">
        <v>17</v>
      </c>
      <c r="AA16" s="13">
        <v>14</v>
      </c>
      <c r="AB16" s="13">
        <v>17</v>
      </c>
      <c r="AC16" s="13">
        <v>17</v>
      </c>
      <c r="AD16" s="30">
        <v>27</v>
      </c>
      <c r="AE16" s="30">
        <v>34</v>
      </c>
      <c r="AF16" s="30">
        <v>34</v>
      </c>
      <c r="AG16" s="13">
        <v>55</v>
      </c>
      <c r="AH16" s="13">
        <v>0</v>
      </c>
      <c r="AI16" s="13">
        <v>0</v>
      </c>
      <c r="AJ16" s="13">
        <v>199</v>
      </c>
      <c r="AK16" s="13">
        <v>50</v>
      </c>
      <c r="AL16" s="13">
        <v>50</v>
      </c>
      <c r="AM16" s="13">
        <v>14</v>
      </c>
      <c r="AN16" s="13">
        <v>43</v>
      </c>
      <c r="AO16" s="13">
        <v>43</v>
      </c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>
        <v>25</v>
      </c>
      <c r="BV16" s="13">
        <v>25</v>
      </c>
      <c r="BW16" s="11"/>
      <c r="BX16" s="11"/>
      <c r="BY16" s="11"/>
      <c r="BZ16" s="13"/>
      <c r="CA16" s="13"/>
      <c r="CB16" s="13"/>
      <c r="CC16" s="13">
        <v>19</v>
      </c>
      <c r="CD16" s="13">
        <v>17</v>
      </c>
      <c r="CE16" s="13">
        <v>17</v>
      </c>
      <c r="CF16" s="13"/>
      <c r="CG16" s="13"/>
      <c r="CH16" s="13"/>
      <c r="CI16" s="13"/>
      <c r="CJ16" s="10"/>
      <c r="CK16" s="20"/>
      <c r="CL16" s="13"/>
      <c r="CM16" s="13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</row>
    <row r="17" spans="1:217" ht="14.25" customHeight="1">
      <c r="A17" s="27" t="s">
        <v>104</v>
      </c>
      <c r="B17" s="13" t="s">
        <v>72</v>
      </c>
      <c r="C17" s="13">
        <f t="shared" si="2"/>
        <v>102</v>
      </c>
      <c r="D17" s="13">
        <f t="shared" si="3"/>
        <v>0</v>
      </c>
      <c r="E17" s="13">
        <f t="shared" si="4"/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30">
        <v>47</v>
      </c>
      <c r="AE17" s="30">
        <v>0</v>
      </c>
      <c r="AF17" s="30">
        <v>0</v>
      </c>
      <c r="AG17" s="13">
        <v>55</v>
      </c>
      <c r="AH17" s="13">
        <v>0</v>
      </c>
      <c r="AI17" s="13">
        <v>0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1"/>
      <c r="BX17" s="11"/>
      <c r="BY17" s="11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0"/>
      <c r="CK17" s="20"/>
      <c r="CL17" s="13"/>
      <c r="CM17" s="13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</row>
    <row r="18" spans="1:217" s="1" customFormat="1" ht="14.25" customHeight="1">
      <c r="A18" s="11" t="s">
        <v>7</v>
      </c>
      <c r="B18" s="11" t="s">
        <v>81</v>
      </c>
      <c r="C18" s="11">
        <f t="shared" si="2"/>
        <v>2879</v>
      </c>
      <c r="D18" s="11">
        <f t="shared" si="3"/>
        <v>3205</v>
      </c>
      <c r="E18" s="11">
        <f t="shared" si="4"/>
        <v>3205</v>
      </c>
      <c r="F18" s="11"/>
      <c r="G18" s="11"/>
      <c r="H18" s="11"/>
      <c r="I18" s="11"/>
      <c r="J18" s="11">
        <v>71</v>
      </c>
      <c r="K18" s="11">
        <v>71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v>1730</v>
      </c>
      <c r="AB18" s="11">
        <v>1703</v>
      </c>
      <c r="AC18" s="11">
        <v>1703</v>
      </c>
      <c r="AD18" s="31">
        <v>450</v>
      </c>
      <c r="AE18" s="31">
        <v>652</v>
      </c>
      <c r="AF18" s="31">
        <v>652</v>
      </c>
      <c r="AG18" s="11">
        <v>68</v>
      </c>
      <c r="AH18" s="11">
        <v>66</v>
      </c>
      <c r="AI18" s="11">
        <v>66</v>
      </c>
      <c r="AJ18" s="11"/>
      <c r="AK18" s="11">
        <v>107</v>
      </c>
      <c r="AL18" s="11">
        <v>107</v>
      </c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>
        <v>631</v>
      </c>
      <c r="CD18" s="11">
        <v>606</v>
      </c>
      <c r="CE18" s="11">
        <v>606</v>
      </c>
      <c r="CF18" s="11"/>
      <c r="CG18" s="11"/>
      <c r="CH18" s="11"/>
      <c r="CI18" s="11"/>
      <c r="CJ18" s="5"/>
      <c r="CK18" s="21"/>
      <c r="CL18" s="13"/>
      <c r="CM18" s="1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</row>
    <row r="19" spans="1:217" s="1" customFormat="1" ht="14.25" customHeight="1">
      <c r="A19" s="11" t="s">
        <v>8</v>
      </c>
      <c r="B19" s="11" t="s">
        <v>9</v>
      </c>
      <c r="C19" s="11">
        <f t="shared" si="2"/>
        <v>19397</v>
      </c>
      <c r="D19" s="11">
        <f t="shared" si="3"/>
        <v>12519</v>
      </c>
      <c r="E19" s="11">
        <f t="shared" si="4"/>
        <v>12519</v>
      </c>
      <c r="F19" s="11">
        <f>SUM(F20:F22)</f>
        <v>0</v>
      </c>
      <c r="G19" s="11">
        <f aca="true" t="shared" si="7" ref="G19:BR19">SUM(G20:G22)</f>
        <v>0</v>
      </c>
      <c r="H19" s="11">
        <f t="shared" si="7"/>
        <v>0</v>
      </c>
      <c r="I19" s="11">
        <f t="shared" si="7"/>
        <v>0</v>
      </c>
      <c r="J19" s="11">
        <f t="shared" si="7"/>
        <v>3001</v>
      </c>
      <c r="K19" s="11">
        <f t="shared" si="7"/>
        <v>3001</v>
      </c>
      <c r="L19" s="11">
        <f t="shared" si="7"/>
        <v>0</v>
      </c>
      <c r="M19" s="11">
        <f t="shared" si="7"/>
        <v>0</v>
      </c>
      <c r="N19" s="11">
        <f t="shared" si="7"/>
        <v>0</v>
      </c>
      <c r="O19" s="11">
        <f t="shared" si="7"/>
        <v>0</v>
      </c>
      <c r="P19" s="11">
        <f t="shared" si="7"/>
        <v>0</v>
      </c>
      <c r="Q19" s="11">
        <f t="shared" si="7"/>
        <v>0</v>
      </c>
      <c r="R19" s="11">
        <f t="shared" si="7"/>
        <v>0</v>
      </c>
      <c r="S19" s="11">
        <f t="shared" si="7"/>
        <v>0</v>
      </c>
      <c r="T19" s="11">
        <f t="shared" si="7"/>
        <v>0</v>
      </c>
      <c r="U19" s="11">
        <f t="shared" si="7"/>
        <v>0</v>
      </c>
      <c r="V19" s="11">
        <f t="shared" si="7"/>
        <v>0</v>
      </c>
      <c r="W19" s="11">
        <f t="shared" si="7"/>
        <v>0</v>
      </c>
      <c r="X19" s="11">
        <f t="shared" si="7"/>
        <v>0</v>
      </c>
      <c r="Y19" s="11">
        <f t="shared" si="7"/>
        <v>163</v>
      </c>
      <c r="Z19" s="11">
        <f t="shared" si="7"/>
        <v>163</v>
      </c>
      <c r="AA19" s="11">
        <f t="shared" si="7"/>
        <v>2780</v>
      </c>
      <c r="AB19" s="11">
        <f t="shared" si="7"/>
        <v>1857</v>
      </c>
      <c r="AC19" s="11">
        <f t="shared" si="7"/>
        <v>1857</v>
      </c>
      <c r="AD19" s="11">
        <f t="shared" si="7"/>
        <v>1715</v>
      </c>
      <c r="AE19" s="11">
        <f t="shared" si="7"/>
        <v>1105</v>
      </c>
      <c r="AF19" s="11">
        <f t="shared" si="7"/>
        <v>1105</v>
      </c>
      <c r="AG19" s="11">
        <f t="shared" si="7"/>
        <v>1504</v>
      </c>
      <c r="AH19" s="11">
        <f t="shared" si="7"/>
        <v>838</v>
      </c>
      <c r="AI19" s="11">
        <f t="shared" si="7"/>
        <v>838</v>
      </c>
      <c r="AJ19" s="11">
        <f t="shared" si="7"/>
        <v>8719</v>
      </c>
      <c r="AK19" s="11">
        <f t="shared" si="7"/>
        <v>2684</v>
      </c>
      <c r="AL19" s="11">
        <f t="shared" si="7"/>
        <v>2684</v>
      </c>
      <c r="AM19" s="11">
        <f t="shared" si="7"/>
        <v>988</v>
      </c>
      <c r="AN19" s="11">
        <f t="shared" si="7"/>
        <v>625</v>
      </c>
      <c r="AO19" s="11">
        <f t="shared" si="7"/>
        <v>625</v>
      </c>
      <c r="AP19" s="11">
        <f t="shared" si="7"/>
        <v>0</v>
      </c>
      <c r="AQ19" s="11">
        <f t="shared" si="7"/>
        <v>0</v>
      </c>
      <c r="AR19" s="11">
        <f t="shared" si="7"/>
        <v>0</v>
      </c>
      <c r="AS19" s="11">
        <f t="shared" si="7"/>
        <v>0</v>
      </c>
      <c r="AT19" s="11">
        <f t="shared" si="7"/>
        <v>0</v>
      </c>
      <c r="AU19" s="11">
        <f t="shared" si="7"/>
        <v>0</v>
      </c>
      <c r="AV19" s="11">
        <f t="shared" si="7"/>
        <v>0</v>
      </c>
      <c r="AW19" s="11">
        <f t="shared" si="7"/>
        <v>0</v>
      </c>
      <c r="AX19" s="11">
        <f t="shared" si="7"/>
        <v>0</v>
      </c>
      <c r="AY19" s="11">
        <f t="shared" si="7"/>
        <v>0</v>
      </c>
      <c r="AZ19" s="11">
        <f t="shared" si="7"/>
        <v>0</v>
      </c>
      <c r="BA19" s="11">
        <f t="shared" si="7"/>
        <v>0</v>
      </c>
      <c r="BB19" s="11">
        <f t="shared" si="7"/>
        <v>0</v>
      </c>
      <c r="BC19" s="11">
        <f t="shared" si="7"/>
        <v>0</v>
      </c>
      <c r="BD19" s="11">
        <f t="shared" si="7"/>
        <v>0</v>
      </c>
      <c r="BE19" s="11">
        <f t="shared" si="7"/>
        <v>0</v>
      </c>
      <c r="BF19" s="11">
        <f t="shared" si="7"/>
        <v>0</v>
      </c>
      <c r="BG19" s="11">
        <f t="shared" si="7"/>
        <v>0</v>
      </c>
      <c r="BH19" s="11">
        <f t="shared" si="7"/>
        <v>0</v>
      </c>
      <c r="BI19" s="11">
        <f t="shared" si="7"/>
        <v>0</v>
      </c>
      <c r="BJ19" s="11">
        <f t="shared" si="7"/>
        <v>0</v>
      </c>
      <c r="BK19" s="11">
        <f t="shared" si="7"/>
        <v>0</v>
      </c>
      <c r="BL19" s="11">
        <f t="shared" si="7"/>
        <v>0</v>
      </c>
      <c r="BM19" s="11">
        <f t="shared" si="7"/>
        <v>0</v>
      </c>
      <c r="BN19" s="11">
        <f t="shared" si="7"/>
        <v>0</v>
      </c>
      <c r="BO19" s="11">
        <f t="shared" si="7"/>
        <v>0</v>
      </c>
      <c r="BP19" s="11">
        <f t="shared" si="7"/>
        <v>0</v>
      </c>
      <c r="BQ19" s="11">
        <f t="shared" si="7"/>
        <v>0</v>
      </c>
      <c r="BR19" s="11">
        <f t="shared" si="7"/>
        <v>0</v>
      </c>
      <c r="BS19" s="11">
        <f aca="true" t="shared" si="8" ref="BS19:CM19">SUM(BS20:BS22)</f>
        <v>0</v>
      </c>
      <c r="BT19" s="11">
        <f t="shared" si="8"/>
        <v>0</v>
      </c>
      <c r="BU19" s="11">
        <f t="shared" si="8"/>
        <v>156</v>
      </c>
      <c r="BV19" s="11">
        <f t="shared" si="8"/>
        <v>156</v>
      </c>
      <c r="BW19" s="11">
        <f t="shared" si="8"/>
        <v>0</v>
      </c>
      <c r="BX19" s="11">
        <f t="shared" si="8"/>
        <v>0</v>
      </c>
      <c r="BY19" s="11">
        <f t="shared" si="8"/>
        <v>0</v>
      </c>
      <c r="BZ19" s="11">
        <f t="shared" si="8"/>
        <v>0</v>
      </c>
      <c r="CA19" s="11">
        <f t="shared" si="8"/>
        <v>0</v>
      </c>
      <c r="CB19" s="11">
        <f t="shared" si="8"/>
        <v>0</v>
      </c>
      <c r="CC19" s="11">
        <f t="shared" si="8"/>
        <v>1476</v>
      </c>
      <c r="CD19" s="11">
        <f t="shared" si="8"/>
        <v>1208</v>
      </c>
      <c r="CE19" s="11">
        <f t="shared" si="8"/>
        <v>1208</v>
      </c>
      <c r="CF19" s="11">
        <f t="shared" si="8"/>
        <v>0</v>
      </c>
      <c r="CG19" s="11">
        <f t="shared" si="8"/>
        <v>0</v>
      </c>
      <c r="CH19" s="11">
        <f t="shared" si="8"/>
        <v>0</v>
      </c>
      <c r="CI19" s="11">
        <f t="shared" si="8"/>
        <v>2215</v>
      </c>
      <c r="CJ19" s="11">
        <f t="shared" si="8"/>
        <v>0</v>
      </c>
      <c r="CK19" s="11">
        <f t="shared" si="8"/>
        <v>0</v>
      </c>
      <c r="CL19" s="11">
        <f t="shared" si="8"/>
        <v>882</v>
      </c>
      <c r="CM19" s="11">
        <f t="shared" si="8"/>
        <v>882</v>
      </c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</row>
    <row r="20" spans="1:217" ht="14.25" customHeight="1">
      <c r="A20" s="27" t="s">
        <v>105</v>
      </c>
      <c r="B20" s="13" t="s">
        <v>165</v>
      </c>
      <c r="C20" s="13">
        <f t="shared" si="2"/>
        <v>13238</v>
      </c>
      <c r="D20" s="13">
        <f t="shared" si="3"/>
        <v>11526</v>
      </c>
      <c r="E20" s="13">
        <f t="shared" si="4"/>
        <v>11526</v>
      </c>
      <c r="F20" s="13"/>
      <c r="G20" s="13"/>
      <c r="H20" s="13"/>
      <c r="I20" s="13"/>
      <c r="J20" s="13">
        <v>2920</v>
      </c>
      <c r="K20" s="13">
        <v>2920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>
        <v>152</v>
      </c>
      <c r="Z20" s="13">
        <v>152</v>
      </c>
      <c r="AA20" s="13">
        <v>1831</v>
      </c>
      <c r="AB20" s="13">
        <v>1777</v>
      </c>
      <c r="AC20" s="13">
        <v>1777</v>
      </c>
      <c r="AD20" s="30">
        <v>1129</v>
      </c>
      <c r="AE20" s="30">
        <v>808</v>
      </c>
      <c r="AF20" s="30">
        <v>808</v>
      </c>
      <c r="AG20" s="13">
        <v>1454</v>
      </c>
      <c r="AH20" s="13">
        <v>823</v>
      </c>
      <c r="AI20" s="13">
        <v>823</v>
      </c>
      <c r="AJ20" s="13">
        <v>5742</v>
      </c>
      <c r="AK20" s="13">
        <v>2484</v>
      </c>
      <c r="AL20" s="13">
        <v>2484</v>
      </c>
      <c r="AM20" s="13">
        <v>651</v>
      </c>
      <c r="AN20" s="13">
        <v>601</v>
      </c>
      <c r="AO20" s="13">
        <v>601</v>
      </c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>
        <v>148</v>
      </c>
      <c r="BV20" s="13">
        <v>148</v>
      </c>
      <c r="BW20" s="11"/>
      <c r="BX20" s="11"/>
      <c r="BY20" s="11"/>
      <c r="BZ20" s="13"/>
      <c r="CA20" s="13"/>
      <c r="CB20" s="13"/>
      <c r="CC20" s="13">
        <v>972</v>
      </c>
      <c r="CD20" s="13">
        <v>958</v>
      </c>
      <c r="CE20" s="13">
        <v>958</v>
      </c>
      <c r="CF20" s="13"/>
      <c r="CG20" s="13"/>
      <c r="CH20" s="13"/>
      <c r="CI20" s="13">
        <v>1459</v>
      </c>
      <c r="CJ20" s="10"/>
      <c r="CK20" s="20"/>
      <c r="CL20" s="13">
        <v>855</v>
      </c>
      <c r="CM20" s="13">
        <v>855</v>
      </c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</row>
    <row r="21" spans="1:217" ht="14.25" customHeight="1">
      <c r="A21" s="27" t="s">
        <v>106</v>
      </c>
      <c r="B21" s="13" t="s">
        <v>166</v>
      </c>
      <c r="C21" s="13">
        <f t="shared" si="2"/>
        <v>6109</v>
      </c>
      <c r="D21" s="13">
        <f t="shared" si="3"/>
        <v>971</v>
      </c>
      <c r="E21" s="13">
        <f t="shared" si="4"/>
        <v>971</v>
      </c>
      <c r="F21" s="13"/>
      <c r="G21" s="13"/>
      <c r="H21" s="13"/>
      <c r="I21" s="13"/>
      <c r="J21" s="13">
        <v>81</v>
      </c>
      <c r="K21" s="13">
        <v>81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>
        <v>11</v>
      </c>
      <c r="Z21" s="13">
        <v>11</v>
      </c>
      <c r="AA21" s="13">
        <v>949</v>
      </c>
      <c r="AB21" s="13">
        <v>80</v>
      </c>
      <c r="AC21" s="13">
        <v>80</v>
      </c>
      <c r="AD21" s="30">
        <v>586</v>
      </c>
      <c r="AE21" s="30">
        <v>297</v>
      </c>
      <c r="AF21" s="30">
        <v>297</v>
      </c>
      <c r="AG21" s="13"/>
      <c r="AH21" s="13">
        <v>15</v>
      </c>
      <c r="AI21" s="13">
        <v>15</v>
      </c>
      <c r="AJ21" s="13">
        <v>2977</v>
      </c>
      <c r="AK21" s="13">
        <v>178</v>
      </c>
      <c r="AL21" s="13">
        <v>178</v>
      </c>
      <c r="AM21" s="13">
        <v>337</v>
      </c>
      <c r="AN21" s="13">
        <v>24</v>
      </c>
      <c r="AO21" s="13">
        <v>24</v>
      </c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>
        <v>8</v>
      </c>
      <c r="BV21" s="13">
        <v>8</v>
      </c>
      <c r="BW21" s="11"/>
      <c r="BX21" s="11"/>
      <c r="BY21" s="11"/>
      <c r="BZ21" s="13"/>
      <c r="CA21" s="13"/>
      <c r="CB21" s="13"/>
      <c r="CC21" s="13">
        <v>504</v>
      </c>
      <c r="CD21" s="13">
        <v>250</v>
      </c>
      <c r="CE21" s="13">
        <v>250</v>
      </c>
      <c r="CF21" s="13"/>
      <c r="CG21" s="13"/>
      <c r="CH21" s="13"/>
      <c r="CI21" s="13">
        <v>756</v>
      </c>
      <c r="CJ21" s="10"/>
      <c r="CK21" s="20"/>
      <c r="CL21" s="13">
        <v>27</v>
      </c>
      <c r="CM21" s="13">
        <v>27</v>
      </c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</row>
    <row r="22" spans="1:217" ht="14.25" customHeight="1">
      <c r="A22" s="27" t="s">
        <v>107</v>
      </c>
      <c r="B22" s="13" t="s">
        <v>10</v>
      </c>
      <c r="C22" s="13">
        <f t="shared" si="2"/>
        <v>50</v>
      </c>
      <c r="D22" s="13">
        <f t="shared" si="3"/>
        <v>22</v>
      </c>
      <c r="E22" s="13">
        <f t="shared" si="4"/>
        <v>22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>
        <v>0</v>
      </c>
      <c r="Z22" s="13">
        <v>0</v>
      </c>
      <c r="AA22" s="13"/>
      <c r="AB22" s="13"/>
      <c r="AC22" s="13"/>
      <c r="AD22" s="30"/>
      <c r="AE22" s="30"/>
      <c r="AF22" s="30"/>
      <c r="AG22" s="13">
        <v>50</v>
      </c>
      <c r="AH22" s="13">
        <v>0</v>
      </c>
      <c r="AI22" s="13">
        <v>0</v>
      </c>
      <c r="AJ22" s="13"/>
      <c r="AK22" s="13">
        <v>22</v>
      </c>
      <c r="AL22" s="13">
        <v>22</v>
      </c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1"/>
      <c r="BX22" s="11"/>
      <c r="BY22" s="11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0"/>
      <c r="CK22" s="20"/>
      <c r="CL22" s="13"/>
      <c r="CM22" s="13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</row>
    <row r="23" spans="1:217" s="1" customFormat="1" ht="14.25" customHeight="1">
      <c r="A23" s="11" t="s">
        <v>11</v>
      </c>
      <c r="B23" s="11" t="s">
        <v>12</v>
      </c>
      <c r="C23" s="11">
        <f t="shared" si="2"/>
        <v>103141</v>
      </c>
      <c r="D23" s="11">
        <f t="shared" si="3"/>
        <v>100676</v>
      </c>
      <c r="E23" s="11">
        <f t="shared" si="4"/>
        <v>100676</v>
      </c>
      <c r="F23" s="11">
        <f>SUM(F24:F59)</f>
        <v>0</v>
      </c>
      <c r="G23" s="11">
        <f aca="true" t="shared" si="9" ref="G23:BR23">SUM(G24:G59)</f>
        <v>36</v>
      </c>
      <c r="H23" s="11">
        <f t="shared" si="9"/>
        <v>36</v>
      </c>
      <c r="I23" s="11">
        <f t="shared" si="9"/>
        <v>7112</v>
      </c>
      <c r="J23" s="11">
        <f t="shared" si="9"/>
        <v>13062</v>
      </c>
      <c r="K23" s="11">
        <f t="shared" si="9"/>
        <v>13062</v>
      </c>
      <c r="L23" s="11">
        <f t="shared" si="9"/>
        <v>0</v>
      </c>
      <c r="M23" s="11">
        <f t="shared" si="9"/>
        <v>27</v>
      </c>
      <c r="N23" s="11">
        <f t="shared" si="9"/>
        <v>27</v>
      </c>
      <c r="O23" s="11">
        <f t="shared" si="9"/>
        <v>1270</v>
      </c>
      <c r="P23" s="11">
        <f t="shared" si="9"/>
        <v>1976</v>
      </c>
      <c r="Q23" s="11">
        <f t="shared" si="9"/>
        <v>1976</v>
      </c>
      <c r="R23" s="11">
        <f t="shared" si="9"/>
        <v>286</v>
      </c>
      <c r="S23" s="11">
        <f t="shared" si="9"/>
        <v>200</v>
      </c>
      <c r="T23" s="11">
        <f t="shared" si="9"/>
        <v>196</v>
      </c>
      <c r="U23" s="11">
        <f t="shared" si="9"/>
        <v>0</v>
      </c>
      <c r="V23" s="11">
        <f t="shared" si="9"/>
        <v>1043</v>
      </c>
      <c r="W23" s="11">
        <f t="shared" si="9"/>
        <v>1043</v>
      </c>
      <c r="X23" s="11">
        <f t="shared" si="9"/>
        <v>0</v>
      </c>
      <c r="Y23" s="11">
        <f t="shared" si="9"/>
        <v>304</v>
      </c>
      <c r="Z23" s="11">
        <f t="shared" si="9"/>
        <v>305</v>
      </c>
      <c r="AA23" s="11">
        <f t="shared" si="9"/>
        <v>1189</v>
      </c>
      <c r="AB23" s="11">
        <f t="shared" si="9"/>
        <v>1559</v>
      </c>
      <c r="AC23" s="11">
        <f t="shared" si="9"/>
        <v>1558</v>
      </c>
      <c r="AD23" s="11">
        <f t="shared" si="9"/>
        <v>20866</v>
      </c>
      <c r="AE23" s="11">
        <f t="shared" si="9"/>
        <v>23451</v>
      </c>
      <c r="AF23" s="11">
        <f t="shared" si="9"/>
        <v>23453</v>
      </c>
      <c r="AG23" s="11">
        <f t="shared" si="9"/>
        <v>2164</v>
      </c>
      <c r="AH23" s="11">
        <f t="shared" si="9"/>
        <v>593</v>
      </c>
      <c r="AI23" s="11">
        <f t="shared" si="9"/>
        <v>593</v>
      </c>
      <c r="AJ23" s="11">
        <f t="shared" si="9"/>
        <v>11132</v>
      </c>
      <c r="AK23" s="11">
        <f t="shared" si="9"/>
        <v>2959</v>
      </c>
      <c r="AL23" s="11">
        <f t="shared" si="9"/>
        <v>2959</v>
      </c>
      <c r="AM23" s="11">
        <f t="shared" si="9"/>
        <v>289</v>
      </c>
      <c r="AN23" s="11">
        <f t="shared" si="9"/>
        <v>1669</v>
      </c>
      <c r="AO23" s="11">
        <f t="shared" si="9"/>
        <v>1669</v>
      </c>
      <c r="AP23" s="11">
        <f t="shared" si="9"/>
        <v>375</v>
      </c>
      <c r="AQ23" s="11">
        <f t="shared" si="9"/>
        <v>1049</v>
      </c>
      <c r="AR23" s="11">
        <f t="shared" si="9"/>
        <v>1051</v>
      </c>
      <c r="AS23" s="11">
        <f t="shared" si="9"/>
        <v>8890</v>
      </c>
      <c r="AT23" s="11">
        <f t="shared" si="9"/>
        <v>6228</v>
      </c>
      <c r="AU23" s="11">
        <f t="shared" si="9"/>
        <v>6228</v>
      </c>
      <c r="AV23" s="11">
        <f t="shared" si="9"/>
        <v>0</v>
      </c>
      <c r="AW23" s="11">
        <f t="shared" si="9"/>
        <v>0</v>
      </c>
      <c r="AX23" s="11">
        <f t="shared" si="9"/>
        <v>0</v>
      </c>
      <c r="AY23" s="11">
        <f t="shared" si="9"/>
        <v>762</v>
      </c>
      <c r="AZ23" s="11">
        <f t="shared" si="9"/>
        <v>669</v>
      </c>
      <c r="BA23" s="11">
        <f t="shared" si="9"/>
        <v>669</v>
      </c>
      <c r="BB23" s="11">
        <f t="shared" si="9"/>
        <v>880</v>
      </c>
      <c r="BC23" s="11">
        <f t="shared" si="9"/>
        <v>901</v>
      </c>
      <c r="BD23" s="11">
        <f t="shared" si="9"/>
        <v>901</v>
      </c>
      <c r="BE23" s="11">
        <f t="shared" si="9"/>
        <v>2841</v>
      </c>
      <c r="BF23" s="11">
        <f t="shared" si="9"/>
        <v>3170</v>
      </c>
      <c r="BG23" s="11">
        <f t="shared" si="9"/>
        <v>3170</v>
      </c>
      <c r="BH23" s="11">
        <f t="shared" si="9"/>
        <v>0</v>
      </c>
      <c r="BI23" s="11">
        <f t="shared" si="9"/>
        <v>0</v>
      </c>
      <c r="BJ23" s="11">
        <f t="shared" si="9"/>
        <v>0</v>
      </c>
      <c r="BK23" s="11">
        <f t="shared" si="9"/>
        <v>120</v>
      </c>
      <c r="BL23" s="11">
        <f t="shared" si="9"/>
        <v>53</v>
      </c>
      <c r="BM23" s="11">
        <f t="shared" si="9"/>
        <v>53</v>
      </c>
      <c r="BN23" s="11">
        <f t="shared" si="9"/>
        <v>0</v>
      </c>
      <c r="BO23" s="11">
        <f t="shared" si="9"/>
        <v>0</v>
      </c>
      <c r="BP23" s="11">
        <f t="shared" si="9"/>
        <v>0</v>
      </c>
      <c r="BQ23" s="11">
        <f t="shared" si="9"/>
        <v>0</v>
      </c>
      <c r="BR23" s="11">
        <f t="shared" si="9"/>
        <v>0</v>
      </c>
      <c r="BS23" s="11">
        <f aca="true" t="shared" si="10" ref="BS23:CM23">SUM(BS24:BS59)</f>
        <v>0</v>
      </c>
      <c r="BT23" s="11">
        <f t="shared" si="10"/>
        <v>0</v>
      </c>
      <c r="BU23" s="11">
        <f t="shared" si="10"/>
        <v>5</v>
      </c>
      <c r="BV23" s="11">
        <f t="shared" si="10"/>
        <v>5</v>
      </c>
      <c r="BW23" s="11">
        <f t="shared" si="10"/>
        <v>6350</v>
      </c>
      <c r="BX23" s="11">
        <f t="shared" si="10"/>
        <v>6401</v>
      </c>
      <c r="BY23" s="11">
        <f t="shared" si="10"/>
        <v>6401</v>
      </c>
      <c r="BZ23" s="11">
        <f t="shared" si="10"/>
        <v>587</v>
      </c>
      <c r="CA23" s="11">
        <f t="shared" si="10"/>
        <v>605</v>
      </c>
      <c r="CB23" s="11">
        <f t="shared" si="10"/>
        <v>605</v>
      </c>
      <c r="CC23" s="11">
        <f t="shared" si="10"/>
        <v>15232</v>
      </c>
      <c r="CD23" s="11">
        <f t="shared" si="10"/>
        <v>10773</v>
      </c>
      <c r="CE23" s="11">
        <f t="shared" si="10"/>
        <v>10773</v>
      </c>
      <c r="CF23" s="11">
        <f t="shared" si="10"/>
        <v>11</v>
      </c>
      <c r="CG23" s="11">
        <f t="shared" si="10"/>
        <v>36</v>
      </c>
      <c r="CH23" s="11">
        <f t="shared" si="10"/>
        <v>36</v>
      </c>
      <c r="CI23" s="11">
        <f t="shared" si="10"/>
        <v>22785</v>
      </c>
      <c r="CJ23" s="11">
        <f t="shared" si="10"/>
        <v>0</v>
      </c>
      <c r="CK23" s="11">
        <f t="shared" si="10"/>
        <v>0</v>
      </c>
      <c r="CL23" s="11">
        <f t="shared" si="10"/>
        <v>23907</v>
      </c>
      <c r="CM23" s="11">
        <f t="shared" si="10"/>
        <v>23907</v>
      </c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</row>
    <row r="24" spans="1:217" ht="14.25" customHeight="1">
      <c r="A24" s="27" t="s">
        <v>108</v>
      </c>
      <c r="B24" s="13" t="s">
        <v>80</v>
      </c>
      <c r="C24" s="13">
        <f t="shared" si="2"/>
        <v>240</v>
      </c>
      <c r="D24" s="13">
        <f t="shared" si="3"/>
        <v>92</v>
      </c>
      <c r="E24" s="13">
        <f t="shared" si="4"/>
        <v>92</v>
      </c>
      <c r="F24" s="13"/>
      <c r="G24" s="13"/>
      <c r="H24" s="13"/>
      <c r="I24" s="13">
        <v>10</v>
      </c>
      <c r="J24" s="13">
        <v>31</v>
      </c>
      <c r="K24" s="13">
        <v>31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30"/>
      <c r="AE24" s="30"/>
      <c r="AF24" s="30"/>
      <c r="AG24" s="13"/>
      <c r="AH24" s="13"/>
      <c r="AI24" s="13"/>
      <c r="AJ24" s="13">
        <v>85</v>
      </c>
      <c r="AK24" s="13">
        <v>0</v>
      </c>
      <c r="AL24" s="13">
        <v>0</v>
      </c>
      <c r="AM24" s="13"/>
      <c r="AN24" s="13"/>
      <c r="AO24" s="13"/>
      <c r="AP24" s="13">
        <v>15</v>
      </c>
      <c r="AQ24" s="13">
        <v>0</v>
      </c>
      <c r="AR24" s="13">
        <v>0</v>
      </c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1"/>
      <c r="BX24" s="11"/>
      <c r="BY24" s="11"/>
      <c r="BZ24" s="13"/>
      <c r="CA24" s="13"/>
      <c r="CB24" s="13"/>
      <c r="CC24" s="13"/>
      <c r="CD24" s="13"/>
      <c r="CE24" s="13"/>
      <c r="CF24" s="13"/>
      <c r="CG24" s="13"/>
      <c r="CH24" s="13"/>
      <c r="CI24" s="13">
        <v>130</v>
      </c>
      <c r="CJ24" s="10"/>
      <c r="CK24" s="20"/>
      <c r="CL24" s="13">
        <v>61</v>
      </c>
      <c r="CM24" s="13">
        <v>61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</row>
    <row r="25" spans="1:217" ht="14.25" customHeight="1">
      <c r="A25" s="27" t="s">
        <v>109</v>
      </c>
      <c r="B25" s="13" t="s">
        <v>13</v>
      </c>
      <c r="C25" s="13">
        <f t="shared" si="2"/>
        <v>775</v>
      </c>
      <c r="D25" s="13">
        <f t="shared" si="3"/>
        <v>689</v>
      </c>
      <c r="E25" s="13">
        <f t="shared" si="4"/>
        <v>689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30">
        <v>400</v>
      </c>
      <c r="AE25" s="30">
        <v>310</v>
      </c>
      <c r="AF25" s="30">
        <v>310</v>
      </c>
      <c r="AG25" s="13">
        <v>160</v>
      </c>
      <c r="AH25" s="13">
        <v>140</v>
      </c>
      <c r="AI25" s="13">
        <v>140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1"/>
      <c r="BX25" s="11"/>
      <c r="BY25" s="11"/>
      <c r="BZ25" s="13"/>
      <c r="CA25" s="13"/>
      <c r="CB25" s="13"/>
      <c r="CC25" s="13">
        <v>115</v>
      </c>
      <c r="CD25" s="13">
        <v>143</v>
      </c>
      <c r="CE25" s="13">
        <v>143</v>
      </c>
      <c r="CF25" s="13"/>
      <c r="CG25" s="13"/>
      <c r="CH25" s="13"/>
      <c r="CI25" s="13">
        <v>100</v>
      </c>
      <c r="CJ25" s="10"/>
      <c r="CK25" s="20"/>
      <c r="CL25" s="13">
        <v>96</v>
      </c>
      <c r="CM25" s="13">
        <v>96</v>
      </c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</row>
    <row r="26" spans="1:217" ht="14.25" customHeight="1">
      <c r="A26" s="27" t="s">
        <v>110</v>
      </c>
      <c r="B26" s="13" t="s">
        <v>39</v>
      </c>
      <c r="C26" s="13">
        <f t="shared" si="2"/>
        <v>660</v>
      </c>
      <c r="D26" s="13">
        <f t="shared" si="3"/>
        <v>431</v>
      </c>
      <c r="E26" s="13">
        <f t="shared" si="4"/>
        <v>431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30">
        <v>200</v>
      </c>
      <c r="AE26" s="30">
        <v>8</v>
      </c>
      <c r="AF26" s="30">
        <v>8</v>
      </c>
      <c r="AG26" s="13">
        <v>60</v>
      </c>
      <c r="AH26" s="13">
        <v>5</v>
      </c>
      <c r="AI26" s="13">
        <v>5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1"/>
      <c r="BX26" s="11"/>
      <c r="BY26" s="11"/>
      <c r="BZ26" s="13">
        <v>400</v>
      </c>
      <c r="CA26" s="13">
        <v>418</v>
      </c>
      <c r="CB26" s="13">
        <v>418</v>
      </c>
      <c r="CC26" s="13"/>
      <c r="CD26" s="13"/>
      <c r="CE26" s="13"/>
      <c r="CF26" s="13"/>
      <c r="CG26" s="13"/>
      <c r="CH26" s="13"/>
      <c r="CI26" s="13"/>
      <c r="CJ26" s="10"/>
      <c r="CK26" s="20"/>
      <c r="CL26" s="13"/>
      <c r="CM26" s="13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</row>
    <row r="27" spans="1:217" ht="14.25" customHeight="1">
      <c r="A27" s="27" t="s">
        <v>111</v>
      </c>
      <c r="B27" s="13" t="s">
        <v>40</v>
      </c>
      <c r="C27" s="13">
        <f t="shared" si="2"/>
        <v>190</v>
      </c>
      <c r="D27" s="13">
        <f t="shared" si="3"/>
        <v>279</v>
      </c>
      <c r="E27" s="13">
        <f t="shared" si="4"/>
        <v>279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>
        <v>151</v>
      </c>
      <c r="AC27" s="13">
        <v>151</v>
      </c>
      <c r="AD27" s="30">
        <v>60</v>
      </c>
      <c r="AE27" s="30">
        <v>0</v>
      </c>
      <c r="AF27" s="30">
        <v>0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1"/>
      <c r="BX27" s="11"/>
      <c r="BY27" s="11"/>
      <c r="BZ27" s="13">
        <v>130</v>
      </c>
      <c r="CA27" s="13">
        <v>128</v>
      </c>
      <c r="CB27" s="13">
        <v>128</v>
      </c>
      <c r="CC27" s="13"/>
      <c r="CD27" s="13"/>
      <c r="CE27" s="13"/>
      <c r="CF27" s="13"/>
      <c r="CG27" s="13"/>
      <c r="CH27" s="13"/>
      <c r="CI27" s="13"/>
      <c r="CJ27" s="10"/>
      <c r="CK27" s="20"/>
      <c r="CL27" s="13"/>
      <c r="CM27" s="13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</row>
    <row r="28" spans="1:217" ht="14.25" customHeight="1">
      <c r="A28" s="27" t="s">
        <v>112</v>
      </c>
      <c r="B28" s="13" t="s">
        <v>41</v>
      </c>
      <c r="C28" s="13">
        <f t="shared" si="2"/>
        <v>70</v>
      </c>
      <c r="D28" s="13">
        <f t="shared" si="3"/>
        <v>228</v>
      </c>
      <c r="E28" s="13">
        <f t="shared" si="4"/>
        <v>228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30"/>
      <c r="AE28" s="30">
        <v>11</v>
      </c>
      <c r="AF28" s="30">
        <v>11</v>
      </c>
      <c r="AG28" s="13">
        <v>70</v>
      </c>
      <c r="AH28" s="13">
        <v>12</v>
      </c>
      <c r="AI28" s="13">
        <v>12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1"/>
      <c r="BX28" s="11"/>
      <c r="BY28" s="11"/>
      <c r="BZ28" s="13"/>
      <c r="CA28" s="13"/>
      <c r="CB28" s="13"/>
      <c r="CC28" s="13"/>
      <c r="CD28" s="13">
        <v>205</v>
      </c>
      <c r="CE28" s="13">
        <v>205</v>
      </c>
      <c r="CF28" s="13"/>
      <c r="CG28" s="13"/>
      <c r="CH28" s="13"/>
      <c r="CI28" s="13"/>
      <c r="CJ28" s="10"/>
      <c r="CK28" s="20"/>
      <c r="CL28" s="13"/>
      <c r="CM28" s="13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</row>
    <row r="29" spans="1:217" ht="14.25" customHeight="1">
      <c r="A29" s="27" t="s">
        <v>113</v>
      </c>
      <c r="B29" s="13" t="s">
        <v>42</v>
      </c>
      <c r="C29" s="13">
        <f t="shared" si="2"/>
        <v>20</v>
      </c>
      <c r="D29" s="13">
        <f t="shared" si="3"/>
        <v>81</v>
      </c>
      <c r="E29" s="13">
        <f t="shared" si="4"/>
        <v>81</v>
      </c>
      <c r="F29" s="13"/>
      <c r="G29" s="13"/>
      <c r="H29" s="13"/>
      <c r="I29" s="13"/>
      <c r="J29" s="13">
        <v>8</v>
      </c>
      <c r="K29" s="13">
        <v>8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>
        <v>9</v>
      </c>
      <c r="W29" s="13">
        <v>9</v>
      </c>
      <c r="X29" s="13"/>
      <c r="Y29" s="13"/>
      <c r="Z29" s="13"/>
      <c r="AA29" s="13"/>
      <c r="AB29" s="13"/>
      <c r="AC29" s="13"/>
      <c r="AD29" s="30"/>
      <c r="AE29" s="30">
        <v>17</v>
      </c>
      <c r="AF29" s="30">
        <v>17</v>
      </c>
      <c r="AG29" s="13"/>
      <c r="AH29" s="13"/>
      <c r="AI29" s="13"/>
      <c r="AJ29" s="13">
        <v>20</v>
      </c>
      <c r="AK29" s="13">
        <v>30</v>
      </c>
      <c r="AL29" s="13">
        <v>30</v>
      </c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1"/>
      <c r="BX29" s="13">
        <v>17</v>
      </c>
      <c r="BY29" s="13">
        <v>17</v>
      </c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0"/>
      <c r="CK29" s="20"/>
      <c r="CL29" s="13"/>
      <c r="CM29" s="13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</row>
    <row r="30" spans="1:217" ht="14.25" customHeight="1">
      <c r="A30" s="27" t="s">
        <v>114</v>
      </c>
      <c r="B30" s="13" t="s">
        <v>14</v>
      </c>
      <c r="C30" s="13">
        <f t="shared" si="2"/>
        <v>2350</v>
      </c>
      <c r="D30" s="13">
        <f t="shared" si="3"/>
        <v>2355</v>
      </c>
      <c r="E30" s="13">
        <f t="shared" si="4"/>
        <v>2355</v>
      </c>
      <c r="F30" s="13"/>
      <c r="G30" s="13"/>
      <c r="H30" s="13"/>
      <c r="I30" s="13">
        <v>1500</v>
      </c>
      <c r="J30" s="13">
        <v>1551</v>
      </c>
      <c r="K30" s="13">
        <v>1551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30"/>
      <c r="AE30" s="30"/>
      <c r="AF30" s="30"/>
      <c r="AG30" s="13"/>
      <c r="AH30" s="13"/>
      <c r="AI30" s="13"/>
      <c r="AJ30" s="13">
        <v>400</v>
      </c>
      <c r="AK30" s="13">
        <v>776</v>
      </c>
      <c r="AL30" s="13">
        <v>776</v>
      </c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>
        <v>450</v>
      </c>
      <c r="CJ30" s="10"/>
      <c r="CK30" s="20"/>
      <c r="CL30" s="13">
        <v>28</v>
      </c>
      <c r="CM30" s="13">
        <v>28</v>
      </c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</row>
    <row r="31" spans="1:217" ht="14.25" customHeight="1">
      <c r="A31" s="27" t="s">
        <v>115</v>
      </c>
      <c r="B31" s="13" t="s">
        <v>15</v>
      </c>
      <c r="C31" s="13">
        <f t="shared" si="2"/>
        <v>390</v>
      </c>
      <c r="D31" s="13">
        <f t="shared" si="3"/>
        <v>441</v>
      </c>
      <c r="E31" s="13">
        <f t="shared" si="4"/>
        <v>441</v>
      </c>
      <c r="F31" s="13"/>
      <c r="G31" s="13"/>
      <c r="H31" s="13"/>
      <c r="I31" s="13"/>
      <c r="J31" s="13">
        <v>284</v>
      </c>
      <c r="K31" s="13">
        <v>284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>
        <v>16</v>
      </c>
      <c r="Z31" s="13">
        <v>16</v>
      </c>
      <c r="AA31" s="13"/>
      <c r="AB31" s="13"/>
      <c r="AC31" s="13"/>
      <c r="AD31" s="30"/>
      <c r="AE31" s="30"/>
      <c r="AF31" s="30"/>
      <c r="AG31" s="13">
        <v>20</v>
      </c>
      <c r="AH31" s="13">
        <v>0</v>
      </c>
      <c r="AI31" s="13">
        <v>0</v>
      </c>
      <c r="AJ31" s="13">
        <v>350</v>
      </c>
      <c r="AK31" s="13">
        <v>71</v>
      </c>
      <c r="AL31" s="13">
        <v>71</v>
      </c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1"/>
      <c r="BX31" s="11"/>
      <c r="BY31" s="11"/>
      <c r="BZ31" s="13"/>
      <c r="CA31" s="13"/>
      <c r="CB31" s="13"/>
      <c r="CC31" s="13"/>
      <c r="CD31" s="13"/>
      <c r="CE31" s="13"/>
      <c r="CF31" s="13"/>
      <c r="CG31" s="13"/>
      <c r="CH31" s="13"/>
      <c r="CI31" s="13">
        <v>20</v>
      </c>
      <c r="CJ31" s="10"/>
      <c r="CK31" s="20"/>
      <c r="CL31" s="13">
        <v>70</v>
      </c>
      <c r="CM31" s="13">
        <v>70</v>
      </c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</row>
    <row r="32" spans="1:217" ht="14.25" customHeight="1">
      <c r="A32" s="27" t="s">
        <v>116</v>
      </c>
      <c r="B32" s="13" t="s">
        <v>56</v>
      </c>
      <c r="C32" s="13">
        <f t="shared" si="2"/>
        <v>1230</v>
      </c>
      <c r="D32" s="13">
        <f t="shared" si="3"/>
        <v>2044</v>
      </c>
      <c r="E32" s="13">
        <f t="shared" si="4"/>
        <v>2044</v>
      </c>
      <c r="F32" s="13"/>
      <c r="G32" s="13"/>
      <c r="H32" s="13"/>
      <c r="I32" s="13">
        <v>10</v>
      </c>
      <c r="J32" s="13">
        <v>77</v>
      </c>
      <c r="K32" s="13">
        <v>77</v>
      </c>
      <c r="L32" s="13"/>
      <c r="M32" s="13"/>
      <c r="N32" s="13"/>
      <c r="O32" s="13"/>
      <c r="P32" s="13">
        <v>22</v>
      </c>
      <c r="Q32" s="13">
        <v>22</v>
      </c>
      <c r="R32" s="13"/>
      <c r="S32" s="13"/>
      <c r="T32" s="13"/>
      <c r="U32" s="13"/>
      <c r="V32" s="13">
        <v>64</v>
      </c>
      <c r="W32" s="13">
        <v>64</v>
      </c>
      <c r="X32" s="13"/>
      <c r="Y32" s="13"/>
      <c r="Z32" s="13"/>
      <c r="AA32" s="13"/>
      <c r="AB32" s="13"/>
      <c r="AC32" s="13"/>
      <c r="AD32" s="30"/>
      <c r="AE32" s="30">
        <v>63</v>
      </c>
      <c r="AF32" s="30">
        <v>63</v>
      </c>
      <c r="AG32" s="13"/>
      <c r="AH32" s="13"/>
      <c r="AI32" s="13"/>
      <c r="AJ32" s="13">
        <v>200</v>
      </c>
      <c r="AK32" s="13">
        <v>0</v>
      </c>
      <c r="AL32" s="13">
        <v>0</v>
      </c>
      <c r="AM32" s="13"/>
      <c r="AN32" s="13"/>
      <c r="AO32" s="13"/>
      <c r="AP32" s="13">
        <v>20</v>
      </c>
      <c r="AQ32" s="13">
        <v>0</v>
      </c>
      <c r="AR32" s="13">
        <v>0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1"/>
      <c r="BX32" s="11"/>
      <c r="BY32" s="11"/>
      <c r="BZ32" s="13"/>
      <c r="CA32" s="13"/>
      <c r="CB32" s="13"/>
      <c r="CC32" s="13"/>
      <c r="CD32" s="13">
        <v>26</v>
      </c>
      <c r="CE32" s="13">
        <v>26</v>
      </c>
      <c r="CF32" s="13"/>
      <c r="CG32" s="13"/>
      <c r="CH32" s="13"/>
      <c r="CI32" s="13">
        <v>1000</v>
      </c>
      <c r="CJ32" s="10"/>
      <c r="CK32" s="20"/>
      <c r="CL32" s="13">
        <v>1792</v>
      </c>
      <c r="CM32" s="13">
        <v>1792</v>
      </c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</row>
    <row r="33" spans="1:217" ht="14.25" customHeight="1">
      <c r="A33" s="27" t="s">
        <v>117</v>
      </c>
      <c r="B33" s="13" t="s">
        <v>52</v>
      </c>
      <c r="C33" s="13">
        <f t="shared" si="2"/>
        <v>1192</v>
      </c>
      <c r="D33" s="13">
        <f t="shared" si="3"/>
        <v>1101</v>
      </c>
      <c r="E33" s="13">
        <f t="shared" si="4"/>
        <v>1101</v>
      </c>
      <c r="F33" s="13"/>
      <c r="G33" s="13"/>
      <c r="H33" s="13"/>
      <c r="I33" s="13">
        <v>200</v>
      </c>
      <c r="J33" s="13">
        <v>100</v>
      </c>
      <c r="K33" s="13">
        <v>100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>
        <v>10</v>
      </c>
      <c r="AC33" s="13">
        <v>10</v>
      </c>
      <c r="AD33" s="30">
        <v>200</v>
      </c>
      <c r="AE33" s="30">
        <v>30</v>
      </c>
      <c r="AF33" s="30">
        <v>30</v>
      </c>
      <c r="AG33" s="13">
        <v>15</v>
      </c>
      <c r="AH33" s="13">
        <v>0</v>
      </c>
      <c r="AI33" s="13">
        <v>0</v>
      </c>
      <c r="AJ33" s="13">
        <v>100</v>
      </c>
      <c r="AK33" s="13">
        <v>90</v>
      </c>
      <c r="AL33" s="13">
        <v>90</v>
      </c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>
        <v>108</v>
      </c>
      <c r="BA33" s="13">
        <v>108</v>
      </c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1"/>
      <c r="BX33" s="11"/>
      <c r="BY33" s="11"/>
      <c r="BZ33" s="13"/>
      <c r="CA33" s="13"/>
      <c r="CB33" s="13"/>
      <c r="CC33" s="13">
        <v>577</v>
      </c>
      <c r="CD33" s="13">
        <v>489</v>
      </c>
      <c r="CE33" s="13">
        <v>489</v>
      </c>
      <c r="CF33" s="13"/>
      <c r="CG33" s="13"/>
      <c r="CH33" s="13"/>
      <c r="CI33" s="13">
        <v>100</v>
      </c>
      <c r="CJ33" s="10"/>
      <c r="CK33" s="20"/>
      <c r="CL33" s="13">
        <v>274</v>
      </c>
      <c r="CM33" s="13">
        <v>274</v>
      </c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</row>
    <row r="34" spans="1:217" ht="14.25" customHeight="1">
      <c r="A34" s="27" t="s">
        <v>118</v>
      </c>
      <c r="B34" s="13" t="s">
        <v>63</v>
      </c>
      <c r="C34" s="13">
        <f t="shared" si="2"/>
        <v>4074</v>
      </c>
      <c r="D34" s="13">
        <f t="shared" si="3"/>
        <v>2931</v>
      </c>
      <c r="E34" s="13">
        <f t="shared" si="4"/>
        <v>2931</v>
      </c>
      <c r="F34" s="13"/>
      <c r="G34" s="13"/>
      <c r="H34" s="13"/>
      <c r="I34" s="13">
        <v>300</v>
      </c>
      <c r="J34" s="13">
        <v>750</v>
      </c>
      <c r="K34" s="13">
        <v>750</v>
      </c>
      <c r="L34" s="13"/>
      <c r="M34" s="13"/>
      <c r="N34" s="13"/>
      <c r="O34" s="13"/>
      <c r="P34" s="13">
        <v>2</v>
      </c>
      <c r="Q34" s="13">
        <v>2</v>
      </c>
      <c r="R34" s="13"/>
      <c r="S34" s="13"/>
      <c r="T34" s="13"/>
      <c r="U34" s="13"/>
      <c r="V34" s="13">
        <v>459</v>
      </c>
      <c r="W34" s="13">
        <v>459</v>
      </c>
      <c r="X34" s="13"/>
      <c r="Y34" s="13"/>
      <c r="Z34" s="13"/>
      <c r="AA34" s="13"/>
      <c r="AB34" s="13"/>
      <c r="AC34" s="13"/>
      <c r="AD34" s="30">
        <v>550</v>
      </c>
      <c r="AE34" s="30">
        <v>67</v>
      </c>
      <c r="AF34" s="30">
        <v>67</v>
      </c>
      <c r="AG34" s="13"/>
      <c r="AH34" s="13"/>
      <c r="AI34" s="13"/>
      <c r="AJ34" s="13">
        <v>1500</v>
      </c>
      <c r="AK34" s="13">
        <v>276</v>
      </c>
      <c r="AL34" s="13">
        <v>276</v>
      </c>
      <c r="AM34" s="13"/>
      <c r="AN34" s="13"/>
      <c r="AO34" s="13"/>
      <c r="AP34" s="13">
        <v>20</v>
      </c>
      <c r="AQ34" s="13">
        <v>71</v>
      </c>
      <c r="AR34" s="13">
        <v>71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1"/>
      <c r="BX34" s="11"/>
      <c r="BY34" s="11"/>
      <c r="BZ34" s="13"/>
      <c r="CA34" s="13"/>
      <c r="CB34" s="13"/>
      <c r="CC34" s="13">
        <v>104</v>
      </c>
      <c r="CD34" s="13">
        <v>0</v>
      </c>
      <c r="CE34" s="13">
        <v>0</v>
      </c>
      <c r="CF34" s="13"/>
      <c r="CG34" s="13"/>
      <c r="CH34" s="13"/>
      <c r="CI34" s="13">
        <v>1600</v>
      </c>
      <c r="CJ34" s="10"/>
      <c r="CK34" s="20"/>
      <c r="CL34" s="13">
        <v>1306</v>
      </c>
      <c r="CM34" s="13">
        <v>1306</v>
      </c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</row>
    <row r="35" spans="1:217" ht="14.25" customHeight="1">
      <c r="A35" s="27" t="s">
        <v>119</v>
      </c>
      <c r="B35" s="13" t="s">
        <v>16</v>
      </c>
      <c r="C35" s="13">
        <f t="shared" si="2"/>
        <v>3370</v>
      </c>
      <c r="D35" s="13">
        <f t="shared" si="3"/>
        <v>5387</v>
      </c>
      <c r="E35" s="13">
        <f t="shared" si="4"/>
        <v>5386</v>
      </c>
      <c r="F35" s="13"/>
      <c r="G35" s="13"/>
      <c r="H35" s="13"/>
      <c r="I35" s="13">
        <v>2500</v>
      </c>
      <c r="J35" s="13">
        <v>2793</v>
      </c>
      <c r="K35" s="13">
        <v>2793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>
        <v>145</v>
      </c>
      <c r="W35" s="13">
        <v>145</v>
      </c>
      <c r="X35" s="13"/>
      <c r="Y35" s="13">
        <v>214</v>
      </c>
      <c r="Z35" s="13">
        <v>214</v>
      </c>
      <c r="AA35" s="13"/>
      <c r="AB35" s="13">
        <v>24</v>
      </c>
      <c r="AC35" s="13">
        <v>24</v>
      </c>
      <c r="AD35" s="30">
        <v>150</v>
      </c>
      <c r="AE35" s="30">
        <v>349</v>
      </c>
      <c r="AF35" s="30">
        <v>349</v>
      </c>
      <c r="AG35" s="13">
        <v>10</v>
      </c>
      <c r="AH35" s="13">
        <v>19</v>
      </c>
      <c r="AI35" s="13">
        <v>19</v>
      </c>
      <c r="AJ35" s="13">
        <v>250</v>
      </c>
      <c r="AK35" s="13">
        <v>157</v>
      </c>
      <c r="AL35" s="13">
        <v>157</v>
      </c>
      <c r="AM35" s="13"/>
      <c r="AN35" s="13"/>
      <c r="AO35" s="13"/>
      <c r="AP35" s="13">
        <v>100</v>
      </c>
      <c r="AQ35" s="13">
        <v>5</v>
      </c>
      <c r="AR35" s="13">
        <v>5</v>
      </c>
      <c r="AS35" s="13"/>
      <c r="AT35" s="13"/>
      <c r="AU35" s="13"/>
      <c r="AV35" s="13"/>
      <c r="AW35" s="13"/>
      <c r="AX35" s="13"/>
      <c r="AY35" s="13">
        <v>50</v>
      </c>
      <c r="AZ35" s="13">
        <v>0</v>
      </c>
      <c r="BA35" s="13">
        <v>0</v>
      </c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1"/>
      <c r="BX35" s="11"/>
      <c r="BY35" s="11"/>
      <c r="BZ35" s="13"/>
      <c r="CA35" s="13"/>
      <c r="CB35" s="13"/>
      <c r="CC35" s="13">
        <v>260</v>
      </c>
      <c r="CD35" s="13">
        <v>241</v>
      </c>
      <c r="CE35" s="13">
        <v>240</v>
      </c>
      <c r="CF35" s="13"/>
      <c r="CG35" s="13"/>
      <c r="CH35" s="13"/>
      <c r="CI35" s="13">
        <v>50</v>
      </c>
      <c r="CJ35" s="10"/>
      <c r="CK35" s="20"/>
      <c r="CL35" s="13">
        <v>1440</v>
      </c>
      <c r="CM35" s="13">
        <v>1440</v>
      </c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</row>
    <row r="36" spans="1:217" ht="14.25" customHeight="1">
      <c r="A36" s="27" t="s">
        <v>120</v>
      </c>
      <c r="B36" s="13" t="s">
        <v>17</v>
      </c>
      <c r="C36" s="13">
        <f t="shared" si="2"/>
        <v>571</v>
      </c>
      <c r="D36" s="13">
        <f t="shared" si="3"/>
        <v>569</v>
      </c>
      <c r="E36" s="13">
        <f t="shared" si="4"/>
        <v>569</v>
      </c>
      <c r="F36" s="13"/>
      <c r="G36" s="13"/>
      <c r="H36" s="13"/>
      <c r="I36" s="13"/>
      <c r="J36" s="13">
        <v>59</v>
      </c>
      <c r="K36" s="13">
        <v>59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73</v>
      </c>
      <c r="AB36" s="13">
        <v>66</v>
      </c>
      <c r="AC36" s="13">
        <v>66</v>
      </c>
      <c r="AD36" s="30">
        <v>130</v>
      </c>
      <c r="AE36" s="30">
        <v>274</v>
      </c>
      <c r="AF36" s="30">
        <v>274</v>
      </c>
      <c r="AG36" s="13">
        <v>48</v>
      </c>
      <c r="AH36" s="13">
        <v>0</v>
      </c>
      <c r="AI36" s="13">
        <v>0</v>
      </c>
      <c r="AJ36" s="13">
        <v>100</v>
      </c>
      <c r="AK36" s="13">
        <v>37</v>
      </c>
      <c r="AL36" s="13">
        <v>37</v>
      </c>
      <c r="AM36" s="13">
        <v>30</v>
      </c>
      <c r="AN36" s="13">
        <v>0</v>
      </c>
      <c r="AO36" s="13">
        <v>0</v>
      </c>
      <c r="AP36" s="13"/>
      <c r="AQ36" s="13">
        <v>0</v>
      </c>
      <c r="AR36" s="13">
        <v>0</v>
      </c>
      <c r="AS36" s="13"/>
      <c r="AT36" s="13"/>
      <c r="AU36" s="13"/>
      <c r="AV36" s="13"/>
      <c r="AW36" s="13"/>
      <c r="AX36" s="13"/>
      <c r="AY36" s="13">
        <v>0</v>
      </c>
      <c r="AZ36" s="13">
        <v>45</v>
      </c>
      <c r="BA36" s="13">
        <v>45</v>
      </c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1"/>
      <c r="BX36" s="11"/>
      <c r="BY36" s="11"/>
      <c r="BZ36" s="13"/>
      <c r="CA36" s="13"/>
      <c r="CB36" s="13"/>
      <c r="CC36" s="13">
        <v>20</v>
      </c>
      <c r="CD36" s="13">
        <v>29</v>
      </c>
      <c r="CE36" s="13">
        <v>29</v>
      </c>
      <c r="CF36" s="13"/>
      <c r="CG36" s="13"/>
      <c r="CH36" s="13"/>
      <c r="CI36" s="13">
        <v>170</v>
      </c>
      <c r="CJ36" s="10"/>
      <c r="CK36" s="20"/>
      <c r="CL36" s="13">
        <v>59</v>
      </c>
      <c r="CM36" s="13">
        <v>59</v>
      </c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</row>
    <row r="37" spans="1:217" ht="14.25" customHeight="1">
      <c r="A37" s="27" t="s">
        <v>121</v>
      </c>
      <c r="B37" s="13" t="s">
        <v>47</v>
      </c>
      <c r="C37" s="13">
        <f t="shared" si="2"/>
        <v>102</v>
      </c>
      <c r="D37" s="13">
        <f t="shared" si="3"/>
        <v>469</v>
      </c>
      <c r="E37" s="13">
        <f t="shared" si="4"/>
        <v>469</v>
      </c>
      <c r="F37" s="13"/>
      <c r="G37" s="13"/>
      <c r="H37" s="13"/>
      <c r="I37" s="13">
        <v>32</v>
      </c>
      <c r="J37" s="13">
        <v>0</v>
      </c>
      <c r="K37" s="13">
        <v>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>
        <v>3</v>
      </c>
      <c r="AC37" s="13">
        <v>3</v>
      </c>
      <c r="AD37" s="30">
        <v>70</v>
      </c>
      <c r="AE37" s="30">
        <v>290</v>
      </c>
      <c r="AF37" s="30">
        <v>290</v>
      </c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>
        <v>72</v>
      </c>
      <c r="BA37" s="13">
        <v>72</v>
      </c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1"/>
      <c r="BX37" s="11"/>
      <c r="BY37" s="11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0"/>
      <c r="CK37" s="20"/>
      <c r="CL37" s="13">
        <v>104</v>
      </c>
      <c r="CM37" s="13">
        <v>104</v>
      </c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</row>
    <row r="38" spans="1:217" ht="14.25" customHeight="1">
      <c r="A38" s="27" t="s">
        <v>122</v>
      </c>
      <c r="B38" s="13" t="s">
        <v>43</v>
      </c>
      <c r="C38" s="13">
        <f t="shared" si="2"/>
        <v>2655</v>
      </c>
      <c r="D38" s="13">
        <f t="shared" si="3"/>
        <v>841</v>
      </c>
      <c r="E38" s="13">
        <f t="shared" si="4"/>
        <v>841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30">
        <v>1850</v>
      </c>
      <c r="AE38" s="30">
        <v>618</v>
      </c>
      <c r="AF38" s="30">
        <v>618</v>
      </c>
      <c r="AG38" s="13">
        <v>200</v>
      </c>
      <c r="AH38" s="13">
        <v>34</v>
      </c>
      <c r="AI38" s="13">
        <v>34</v>
      </c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1"/>
      <c r="BX38" s="11"/>
      <c r="BY38" s="11"/>
      <c r="BZ38" s="13">
        <v>25</v>
      </c>
      <c r="CA38" s="13">
        <v>25</v>
      </c>
      <c r="CB38" s="13">
        <v>25</v>
      </c>
      <c r="CC38" s="13">
        <v>430</v>
      </c>
      <c r="CD38" s="13">
        <v>158</v>
      </c>
      <c r="CE38" s="13">
        <v>158</v>
      </c>
      <c r="CF38" s="13"/>
      <c r="CG38" s="13"/>
      <c r="CH38" s="13"/>
      <c r="CI38" s="13">
        <v>150</v>
      </c>
      <c r="CJ38" s="10"/>
      <c r="CK38" s="20"/>
      <c r="CL38" s="13">
        <v>6</v>
      </c>
      <c r="CM38" s="13">
        <v>6</v>
      </c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</row>
    <row r="39" spans="1:217" ht="14.25" customHeight="1">
      <c r="A39" s="27" t="s">
        <v>123</v>
      </c>
      <c r="B39" s="13" t="s">
        <v>18</v>
      </c>
      <c r="C39" s="13">
        <f t="shared" si="2"/>
        <v>680</v>
      </c>
      <c r="D39" s="13">
        <f t="shared" si="3"/>
        <v>962</v>
      </c>
      <c r="E39" s="13">
        <f t="shared" si="4"/>
        <v>962</v>
      </c>
      <c r="F39" s="13"/>
      <c r="G39" s="13"/>
      <c r="H39" s="13"/>
      <c r="I39" s="13"/>
      <c r="J39" s="13">
        <v>67</v>
      </c>
      <c r="K39" s="13">
        <v>67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>
        <v>1</v>
      </c>
      <c r="AC39" s="13">
        <v>1</v>
      </c>
      <c r="AD39" s="30">
        <v>50</v>
      </c>
      <c r="AE39" s="30">
        <v>3</v>
      </c>
      <c r="AF39" s="30">
        <v>3</v>
      </c>
      <c r="AG39" s="13"/>
      <c r="AH39" s="13"/>
      <c r="AI39" s="13"/>
      <c r="AJ39" s="13">
        <v>150</v>
      </c>
      <c r="AK39" s="13">
        <v>0</v>
      </c>
      <c r="AL39" s="13">
        <v>0</v>
      </c>
      <c r="AM39" s="13"/>
      <c r="AN39" s="13"/>
      <c r="AO39" s="13"/>
      <c r="AP39" s="13"/>
      <c r="AQ39" s="13">
        <v>56</v>
      </c>
      <c r="AR39" s="13">
        <v>56</v>
      </c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>
        <v>331</v>
      </c>
      <c r="BG39" s="13">
        <v>331</v>
      </c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1"/>
      <c r="BX39" s="11"/>
      <c r="BY39" s="13"/>
      <c r="BZ39" s="13"/>
      <c r="CA39" s="13"/>
      <c r="CB39" s="13"/>
      <c r="CC39" s="13">
        <v>80</v>
      </c>
      <c r="CD39" s="13">
        <v>124</v>
      </c>
      <c r="CE39" s="13">
        <v>124</v>
      </c>
      <c r="CF39" s="13"/>
      <c r="CG39" s="13"/>
      <c r="CH39" s="13"/>
      <c r="CI39" s="13">
        <v>400</v>
      </c>
      <c r="CJ39" s="10"/>
      <c r="CK39" s="20"/>
      <c r="CL39" s="13">
        <v>380</v>
      </c>
      <c r="CM39" s="13">
        <v>380</v>
      </c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</row>
    <row r="40" spans="1:217" ht="14.25" customHeight="1">
      <c r="A40" s="27" t="s">
        <v>124</v>
      </c>
      <c r="B40" s="13" t="s">
        <v>19</v>
      </c>
      <c r="C40" s="13">
        <f t="shared" si="2"/>
        <v>2407</v>
      </c>
      <c r="D40" s="13">
        <f t="shared" si="3"/>
        <v>2605</v>
      </c>
      <c r="E40" s="13">
        <f t="shared" si="4"/>
        <v>2605</v>
      </c>
      <c r="F40" s="13"/>
      <c r="G40" s="13"/>
      <c r="H40" s="13"/>
      <c r="I40" s="13"/>
      <c r="J40" s="13">
        <v>60</v>
      </c>
      <c r="K40" s="13">
        <v>60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>
        <v>16</v>
      </c>
      <c r="W40" s="13">
        <v>16</v>
      </c>
      <c r="X40" s="13"/>
      <c r="Y40" s="13"/>
      <c r="Z40" s="13"/>
      <c r="AA40" s="13"/>
      <c r="AB40" s="13">
        <v>38</v>
      </c>
      <c r="AC40" s="13">
        <v>38</v>
      </c>
      <c r="AD40" s="30">
        <v>100</v>
      </c>
      <c r="AE40" s="30">
        <v>228</v>
      </c>
      <c r="AF40" s="30">
        <v>228</v>
      </c>
      <c r="AG40" s="13"/>
      <c r="AH40" s="13"/>
      <c r="AI40" s="13"/>
      <c r="AJ40" s="13">
        <v>20</v>
      </c>
      <c r="AK40" s="13">
        <v>7</v>
      </c>
      <c r="AL40" s="13">
        <v>7</v>
      </c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>
        <v>2237</v>
      </c>
      <c r="BF40" s="13">
        <v>2165</v>
      </c>
      <c r="BG40" s="13">
        <v>2165</v>
      </c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1"/>
      <c r="BX40" s="13">
        <v>24</v>
      </c>
      <c r="BY40" s="13">
        <v>24</v>
      </c>
      <c r="BZ40" s="13"/>
      <c r="CA40" s="13"/>
      <c r="CB40" s="13"/>
      <c r="CC40" s="13">
        <v>10</v>
      </c>
      <c r="CD40" s="13">
        <v>58</v>
      </c>
      <c r="CE40" s="13">
        <v>58</v>
      </c>
      <c r="CF40" s="13"/>
      <c r="CG40" s="13"/>
      <c r="CH40" s="13"/>
      <c r="CI40" s="13">
        <v>40</v>
      </c>
      <c r="CJ40" s="10"/>
      <c r="CK40" s="20"/>
      <c r="CL40" s="13">
        <v>9</v>
      </c>
      <c r="CM40" s="13">
        <v>9</v>
      </c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</row>
    <row r="41" spans="1:217" ht="14.25" customHeight="1">
      <c r="A41" s="27" t="s">
        <v>125</v>
      </c>
      <c r="B41" s="13" t="s">
        <v>20</v>
      </c>
      <c r="C41" s="13">
        <f t="shared" si="2"/>
        <v>1165</v>
      </c>
      <c r="D41" s="13">
        <f t="shared" si="3"/>
        <v>1029</v>
      </c>
      <c r="E41" s="13">
        <f t="shared" si="4"/>
        <v>1029</v>
      </c>
      <c r="F41" s="13"/>
      <c r="G41" s="13"/>
      <c r="H41" s="13"/>
      <c r="I41" s="13">
        <v>20</v>
      </c>
      <c r="J41" s="13">
        <v>3</v>
      </c>
      <c r="K41" s="13">
        <v>3</v>
      </c>
      <c r="L41" s="13"/>
      <c r="M41" s="13"/>
      <c r="N41" s="13"/>
      <c r="O41" s="13"/>
      <c r="P41" s="13">
        <v>150</v>
      </c>
      <c r="Q41" s="13">
        <v>150</v>
      </c>
      <c r="R41" s="13">
        <v>185</v>
      </c>
      <c r="S41" s="13">
        <v>158</v>
      </c>
      <c r="T41" s="13">
        <v>158</v>
      </c>
      <c r="U41" s="13"/>
      <c r="V41" s="13"/>
      <c r="W41" s="13"/>
      <c r="X41" s="13"/>
      <c r="Y41" s="13"/>
      <c r="Z41" s="13"/>
      <c r="AA41" s="13"/>
      <c r="AB41" s="13">
        <v>90</v>
      </c>
      <c r="AC41" s="13">
        <v>90</v>
      </c>
      <c r="AD41" s="30">
        <v>430</v>
      </c>
      <c r="AE41" s="30">
        <v>257</v>
      </c>
      <c r="AF41" s="30">
        <v>257</v>
      </c>
      <c r="AG41" s="13"/>
      <c r="AH41" s="13"/>
      <c r="AI41" s="13"/>
      <c r="AJ41" s="13">
        <v>300</v>
      </c>
      <c r="AK41" s="13">
        <v>85</v>
      </c>
      <c r="AL41" s="13">
        <v>85</v>
      </c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1"/>
      <c r="BX41" s="11"/>
      <c r="BY41" s="11"/>
      <c r="BZ41" s="13"/>
      <c r="CA41" s="13"/>
      <c r="CB41" s="13"/>
      <c r="CC41" s="13">
        <v>80</v>
      </c>
      <c r="CD41" s="13">
        <v>247</v>
      </c>
      <c r="CE41" s="13">
        <v>247</v>
      </c>
      <c r="CF41" s="13"/>
      <c r="CG41" s="13"/>
      <c r="CH41" s="13"/>
      <c r="CI41" s="13">
        <v>150</v>
      </c>
      <c r="CJ41" s="10"/>
      <c r="CK41" s="20"/>
      <c r="CL41" s="13">
        <v>39</v>
      </c>
      <c r="CM41" s="13">
        <v>39</v>
      </c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</row>
    <row r="42" spans="1:217" ht="14.25" customHeight="1">
      <c r="A42" s="27" t="s">
        <v>126</v>
      </c>
      <c r="B42" s="13" t="s">
        <v>21</v>
      </c>
      <c r="C42" s="13">
        <f t="shared" si="2"/>
        <v>1450</v>
      </c>
      <c r="D42" s="13">
        <f t="shared" si="3"/>
        <v>1865</v>
      </c>
      <c r="E42" s="13">
        <f t="shared" si="4"/>
        <v>1865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30">
        <v>1200</v>
      </c>
      <c r="AE42" s="30">
        <v>1563</v>
      </c>
      <c r="AF42" s="30">
        <v>1563</v>
      </c>
      <c r="AG42" s="13"/>
      <c r="AH42" s="13"/>
      <c r="AI42" s="13"/>
      <c r="AJ42" s="13"/>
      <c r="AK42" s="13"/>
      <c r="AL42" s="13"/>
      <c r="AM42" s="13"/>
      <c r="AN42" s="13">
        <v>131</v>
      </c>
      <c r="AO42" s="13">
        <v>131</v>
      </c>
      <c r="AP42" s="13"/>
      <c r="AQ42" s="13"/>
      <c r="AR42" s="13"/>
      <c r="AS42" s="13"/>
      <c r="AT42" s="13"/>
      <c r="AU42" s="13"/>
      <c r="AV42" s="13"/>
      <c r="AW42" s="13"/>
      <c r="AX42" s="13"/>
      <c r="AY42" s="13">
        <v>250</v>
      </c>
      <c r="AZ42" s="13">
        <v>171</v>
      </c>
      <c r="BA42" s="13">
        <v>171</v>
      </c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1"/>
      <c r="BX42" s="11"/>
      <c r="BY42" s="11"/>
      <c r="BZ42" s="13"/>
      <c r="CA42" s="13"/>
      <c r="CB42" s="13"/>
      <c r="CC42" s="13">
        <v>0</v>
      </c>
      <c r="CD42" s="13"/>
      <c r="CE42" s="13"/>
      <c r="CF42" s="13"/>
      <c r="CG42" s="13"/>
      <c r="CH42" s="13"/>
      <c r="CI42" s="13"/>
      <c r="CJ42" s="10"/>
      <c r="CK42" s="20"/>
      <c r="CL42" s="13"/>
      <c r="CM42" s="13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</row>
    <row r="43" spans="1:217" ht="14.25" customHeight="1">
      <c r="A43" s="27" t="s">
        <v>127</v>
      </c>
      <c r="B43" s="13" t="s">
        <v>54</v>
      </c>
      <c r="C43" s="13">
        <f t="shared" si="2"/>
        <v>9169</v>
      </c>
      <c r="D43" s="13">
        <f t="shared" si="3"/>
        <v>6141</v>
      </c>
      <c r="E43" s="13">
        <f t="shared" si="4"/>
        <v>6141</v>
      </c>
      <c r="F43" s="13"/>
      <c r="G43" s="13"/>
      <c r="H43" s="13"/>
      <c r="I43" s="13">
        <v>60</v>
      </c>
      <c r="J43" s="13">
        <v>306</v>
      </c>
      <c r="K43" s="13">
        <v>306</v>
      </c>
      <c r="L43" s="13"/>
      <c r="M43" s="13"/>
      <c r="N43" s="13"/>
      <c r="O43" s="13"/>
      <c r="P43" s="13"/>
      <c r="Q43" s="13"/>
      <c r="R43" s="13">
        <v>40</v>
      </c>
      <c r="S43" s="13">
        <v>0</v>
      </c>
      <c r="T43" s="13">
        <v>-4</v>
      </c>
      <c r="U43" s="13"/>
      <c r="V43" s="13"/>
      <c r="W43" s="13"/>
      <c r="X43" s="13"/>
      <c r="Y43" s="13"/>
      <c r="Z43" s="13"/>
      <c r="AA43" s="13"/>
      <c r="AB43" s="13"/>
      <c r="AC43" s="13"/>
      <c r="AD43" s="30">
        <v>800</v>
      </c>
      <c r="AE43" s="30">
        <v>561</v>
      </c>
      <c r="AF43" s="30">
        <v>563</v>
      </c>
      <c r="AG43" s="13"/>
      <c r="AH43" s="13"/>
      <c r="AI43" s="13"/>
      <c r="AJ43" s="13">
        <v>600</v>
      </c>
      <c r="AK43" s="13">
        <v>208</v>
      </c>
      <c r="AL43" s="13">
        <v>208</v>
      </c>
      <c r="AM43" s="13"/>
      <c r="AN43" s="13">
        <v>140</v>
      </c>
      <c r="AO43" s="13">
        <v>140</v>
      </c>
      <c r="AP43" s="13">
        <v>10</v>
      </c>
      <c r="AQ43" s="13">
        <v>14</v>
      </c>
      <c r="AR43" s="13">
        <v>16</v>
      </c>
      <c r="AS43" s="13">
        <v>7000</v>
      </c>
      <c r="AT43" s="13">
        <v>4276</v>
      </c>
      <c r="AU43" s="13">
        <v>4276</v>
      </c>
      <c r="AV43" s="13"/>
      <c r="AW43" s="13"/>
      <c r="AX43" s="13"/>
      <c r="AY43" s="13">
        <v>200</v>
      </c>
      <c r="AZ43" s="13">
        <v>96</v>
      </c>
      <c r="BA43" s="13">
        <v>96</v>
      </c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1"/>
      <c r="BX43" s="11"/>
      <c r="BY43" s="11"/>
      <c r="BZ43" s="13"/>
      <c r="CA43" s="13"/>
      <c r="CB43" s="13"/>
      <c r="CC43" s="13">
        <v>0</v>
      </c>
      <c r="CD43" s="13"/>
      <c r="CE43" s="13"/>
      <c r="CF43" s="13">
        <v>9</v>
      </c>
      <c r="CG43" s="13">
        <v>29</v>
      </c>
      <c r="CH43" s="13">
        <v>29</v>
      </c>
      <c r="CI43" s="13">
        <v>450</v>
      </c>
      <c r="CJ43" s="10"/>
      <c r="CK43" s="20"/>
      <c r="CL43" s="13">
        <v>511</v>
      </c>
      <c r="CM43" s="13">
        <v>511</v>
      </c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</row>
    <row r="44" spans="1:217" ht="14.25" customHeight="1">
      <c r="A44" s="27" t="s">
        <v>128</v>
      </c>
      <c r="B44" s="13" t="s">
        <v>22</v>
      </c>
      <c r="C44" s="13">
        <f t="shared" si="2"/>
        <v>5980</v>
      </c>
      <c r="D44" s="13">
        <f t="shared" si="3"/>
        <v>2600</v>
      </c>
      <c r="E44" s="13">
        <f t="shared" si="4"/>
        <v>2600</v>
      </c>
      <c r="F44" s="13"/>
      <c r="G44" s="13"/>
      <c r="H44" s="13"/>
      <c r="I44" s="13">
        <v>250</v>
      </c>
      <c r="J44" s="13">
        <v>271</v>
      </c>
      <c r="K44" s="13">
        <v>271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>
        <v>7</v>
      </c>
      <c r="W44" s="13">
        <v>7</v>
      </c>
      <c r="X44" s="13"/>
      <c r="Y44" s="13"/>
      <c r="Z44" s="13"/>
      <c r="AA44" s="13"/>
      <c r="AB44" s="13"/>
      <c r="AC44" s="13"/>
      <c r="AD44" s="30">
        <v>600</v>
      </c>
      <c r="AE44" s="30">
        <v>715</v>
      </c>
      <c r="AF44" s="30">
        <v>715</v>
      </c>
      <c r="AG44" s="13"/>
      <c r="AH44" s="13"/>
      <c r="AI44" s="13"/>
      <c r="AJ44" s="13">
        <v>250</v>
      </c>
      <c r="AK44" s="13">
        <v>31</v>
      </c>
      <c r="AL44" s="13">
        <v>31</v>
      </c>
      <c r="AM44" s="13"/>
      <c r="AN44" s="13">
        <v>42</v>
      </c>
      <c r="AO44" s="13">
        <v>42</v>
      </c>
      <c r="AP44" s="13">
        <v>30</v>
      </c>
      <c r="AQ44" s="13">
        <v>31</v>
      </c>
      <c r="AR44" s="13">
        <v>31</v>
      </c>
      <c r="AS44" s="13"/>
      <c r="AT44" s="13"/>
      <c r="AU44" s="13"/>
      <c r="AV44" s="13"/>
      <c r="AW44" s="13"/>
      <c r="AX44" s="13"/>
      <c r="AY44" s="13">
        <v>50</v>
      </c>
      <c r="AZ44" s="13">
        <v>35</v>
      </c>
      <c r="BA44" s="13">
        <v>35</v>
      </c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1"/>
      <c r="BX44" s="11"/>
      <c r="BY44" s="11"/>
      <c r="BZ44" s="13"/>
      <c r="CA44" s="13"/>
      <c r="CB44" s="13"/>
      <c r="CC44" s="13">
        <v>0</v>
      </c>
      <c r="CD44" s="13"/>
      <c r="CE44" s="13"/>
      <c r="CF44" s="13"/>
      <c r="CG44" s="13"/>
      <c r="CH44" s="13"/>
      <c r="CI44" s="13">
        <v>4800</v>
      </c>
      <c r="CJ44" s="10"/>
      <c r="CK44" s="20"/>
      <c r="CL44" s="13">
        <v>1468</v>
      </c>
      <c r="CM44" s="13">
        <v>1468</v>
      </c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</row>
    <row r="45" spans="1:217" ht="14.25" customHeight="1">
      <c r="A45" s="27" t="s">
        <v>129</v>
      </c>
      <c r="B45" s="13" t="s">
        <v>23</v>
      </c>
      <c r="C45" s="13">
        <f t="shared" si="2"/>
        <v>2510</v>
      </c>
      <c r="D45" s="13">
        <f t="shared" si="3"/>
        <v>2258</v>
      </c>
      <c r="E45" s="13">
        <f t="shared" si="4"/>
        <v>2258</v>
      </c>
      <c r="F45" s="13"/>
      <c r="G45" s="13"/>
      <c r="H45" s="13"/>
      <c r="I45" s="13">
        <v>360</v>
      </c>
      <c r="J45" s="13">
        <v>572</v>
      </c>
      <c r="K45" s="13">
        <v>572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30">
        <v>550</v>
      </c>
      <c r="AE45" s="30">
        <v>428</v>
      </c>
      <c r="AF45" s="30">
        <v>428</v>
      </c>
      <c r="AG45" s="13">
        <v>20</v>
      </c>
      <c r="AH45" s="13">
        <v>0</v>
      </c>
      <c r="AI45" s="13">
        <v>0</v>
      </c>
      <c r="AJ45" s="13">
        <v>1000</v>
      </c>
      <c r="AK45" s="13">
        <v>217</v>
      </c>
      <c r="AL45" s="13">
        <v>217</v>
      </c>
      <c r="AM45" s="13"/>
      <c r="AN45" s="13"/>
      <c r="AO45" s="13"/>
      <c r="AP45" s="13">
        <v>50</v>
      </c>
      <c r="AQ45" s="13">
        <v>74</v>
      </c>
      <c r="AR45" s="13">
        <v>74</v>
      </c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1"/>
      <c r="BX45" s="11"/>
      <c r="BY45" s="11"/>
      <c r="BZ45" s="13"/>
      <c r="CA45" s="13"/>
      <c r="CB45" s="13"/>
      <c r="CC45" s="13">
        <v>30</v>
      </c>
      <c r="CD45" s="13">
        <v>0</v>
      </c>
      <c r="CE45" s="13">
        <v>0</v>
      </c>
      <c r="CF45" s="13"/>
      <c r="CG45" s="13"/>
      <c r="CH45" s="13"/>
      <c r="CI45" s="13">
        <v>500</v>
      </c>
      <c r="CJ45" s="10"/>
      <c r="CK45" s="20"/>
      <c r="CL45" s="13">
        <v>967</v>
      </c>
      <c r="CM45" s="13">
        <v>967</v>
      </c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</row>
    <row r="46" spans="1:217" ht="14.25" customHeight="1">
      <c r="A46" s="27" t="s">
        <v>130</v>
      </c>
      <c r="B46" s="13" t="s">
        <v>24</v>
      </c>
      <c r="C46" s="13">
        <f t="shared" si="2"/>
        <v>30595</v>
      </c>
      <c r="D46" s="13">
        <f t="shared" si="3"/>
        <v>32495</v>
      </c>
      <c r="E46" s="13">
        <f t="shared" si="4"/>
        <v>32495</v>
      </c>
      <c r="F46" s="13"/>
      <c r="G46" s="13">
        <v>28</v>
      </c>
      <c r="H46" s="13">
        <v>28</v>
      </c>
      <c r="I46" s="13">
        <v>200</v>
      </c>
      <c r="J46" s="13">
        <v>2952</v>
      </c>
      <c r="K46" s="13">
        <v>2952</v>
      </c>
      <c r="L46" s="13"/>
      <c r="M46" s="13">
        <v>11</v>
      </c>
      <c r="N46" s="13">
        <v>11</v>
      </c>
      <c r="O46" s="13">
        <v>1000</v>
      </c>
      <c r="P46" s="13">
        <v>882</v>
      </c>
      <c r="Q46" s="13">
        <v>882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>
        <v>9</v>
      </c>
      <c r="AC46" s="13">
        <v>9</v>
      </c>
      <c r="AD46" s="30">
        <v>4000</v>
      </c>
      <c r="AE46" s="30">
        <v>3796</v>
      </c>
      <c r="AF46" s="30">
        <v>3796</v>
      </c>
      <c r="AG46" s="13">
        <v>824</v>
      </c>
      <c r="AH46" s="13">
        <v>158</v>
      </c>
      <c r="AI46" s="13">
        <v>158</v>
      </c>
      <c r="AJ46" s="13">
        <v>2800</v>
      </c>
      <c r="AK46" s="13">
        <v>23</v>
      </c>
      <c r="AL46" s="13">
        <v>23</v>
      </c>
      <c r="AM46" s="13"/>
      <c r="AN46" s="13">
        <v>909</v>
      </c>
      <c r="AO46" s="13">
        <v>909</v>
      </c>
      <c r="AP46" s="13">
        <v>50</v>
      </c>
      <c r="AQ46" s="13">
        <v>664</v>
      </c>
      <c r="AR46" s="13">
        <v>664</v>
      </c>
      <c r="AS46" s="13"/>
      <c r="AT46" s="13">
        <v>683</v>
      </c>
      <c r="AU46" s="13">
        <v>683</v>
      </c>
      <c r="AV46" s="13"/>
      <c r="AW46" s="13"/>
      <c r="AX46" s="13"/>
      <c r="AY46" s="13">
        <v>50</v>
      </c>
      <c r="AZ46" s="13">
        <v>1</v>
      </c>
      <c r="BA46" s="13">
        <v>1</v>
      </c>
      <c r="BB46" s="13">
        <v>880</v>
      </c>
      <c r="BC46" s="13">
        <v>901</v>
      </c>
      <c r="BD46" s="13">
        <v>901</v>
      </c>
      <c r="BE46" s="13"/>
      <c r="BF46" s="13"/>
      <c r="BG46" s="13"/>
      <c r="BH46" s="13"/>
      <c r="BI46" s="13"/>
      <c r="BJ46" s="13"/>
      <c r="BK46" s="13">
        <v>120</v>
      </c>
      <c r="BL46" s="13">
        <v>53</v>
      </c>
      <c r="BM46" s="13">
        <v>53</v>
      </c>
      <c r="BN46" s="13"/>
      <c r="BO46" s="13"/>
      <c r="BP46" s="13"/>
      <c r="BQ46" s="13"/>
      <c r="BR46" s="13"/>
      <c r="BS46" s="13"/>
      <c r="BT46" s="13"/>
      <c r="BU46" s="13"/>
      <c r="BV46" s="13"/>
      <c r="BW46" s="13">
        <v>5000</v>
      </c>
      <c r="BX46" s="13">
        <v>4999</v>
      </c>
      <c r="BY46" s="13">
        <v>4999</v>
      </c>
      <c r="BZ46" s="13"/>
      <c r="CA46" s="13"/>
      <c r="CB46" s="13"/>
      <c r="CC46" s="13">
        <v>8171</v>
      </c>
      <c r="CD46" s="13">
        <v>6526</v>
      </c>
      <c r="CE46" s="13">
        <v>6526</v>
      </c>
      <c r="CF46" s="13"/>
      <c r="CG46" s="13"/>
      <c r="CH46" s="13"/>
      <c r="CI46" s="13">
        <v>7500</v>
      </c>
      <c r="CJ46" s="10"/>
      <c r="CK46" s="20"/>
      <c r="CL46" s="13">
        <v>9900</v>
      </c>
      <c r="CM46" s="13">
        <v>9900</v>
      </c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</row>
    <row r="47" spans="1:217" ht="14.25" customHeight="1">
      <c r="A47" s="27" t="s">
        <v>131</v>
      </c>
      <c r="B47" s="13" t="s">
        <v>172</v>
      </c>
      <c r="C47" s="13">
        <f t="shared" si="2"/>
        <v>1460</v>
      </c>
      <c r="D47" s="13">
        <f t="shared" si="3"/>
        <v>380</v>
      </c>
      <c r="E47" s="13">
        <f t="shared" si="4"/>
        <v>380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30">
        <v>1460</v>
      </c>
      <c r="AE47" s="30">
        <v>335</v>
      </c>
      <c r="AF47" s="30">
        <v>335</v>
      </c>
      <c r="AG47" s="13"/>
      <c r="AH47" s="13"/>
      <c r="AI47" s="13"/>
      <c r="AJ47" s="13"/>
      <c r="AK47" s="13">
        <v>3</v>
      </c>
      <c r="AL47" s="13">
        <v>3</v>
      </c>
      <c r="AM47" s="13"/>
      <c r="AN47" s="13">
        <v>30</v>
      </c>
      <c r="AO47" s="13">
        <v>30</v>
      </c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0"/>
      <c r="CK47" s="20"/>
      <c r="CL47" s="13">
        <v>12</v>
      </c>
      <c r="CM47" s="13">
        <v>12</v>
      </c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</row>
    <row r="48" spans="1:217" ht="14.25" customHeight="1">
      <c r="A48" s="27" t="s">
        <v>132</v>
      </c>
      <c r="B48" s="13" t="s">
        <v>75</v>
      </c>
      <c r="C48" s="13">
        <f t="shared" si="2"/>
        <v>914</v>
      </c>
      <c r="D48" s="13">
        <f t="shared" si="3"/>
        <v>2060</v>
      </c>
      <c r="E48" s="13">
        <f t="shared" si="4"/>
        <v>2060</v>
      </c>
      <c r="F48" s="13"/>
      <c r="G48" s="13"/>
      <c r="H48" s="13"/>
      <c r="I48" s="13"/>
      <c r="J48" s="13">
        <v>7</v>
      </c>
      <c r="K48" s="13">
        <v>7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30">
        <v>750</v>
      </c>
      <c r="AE48" s="30">
        <v>1780</v>
      </c>
      <c r="AF48" s="30">
        <v>1780</v>
      </c>
      <c r="AG48" s="13">
        <v>20</v>
      </c>
      <c r="AH48" s="13">
        <v>17</v>
      </c>
      <c r="AI48" s="13">
        <v>17</v>
      </c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>
        <v>139</v>
      </c>
      <c r="CD48" s="13">
        <v>184</v>
      </c>
      <c r="CE48" s="13">
        <v>184</v>
      </c>
      <c r="CF48" s="13"/>
      <c r="CG48" s="13"/>
      <c r="CH48" s="13"/>
      <c r="CI48" s="13">
        <v>5</v>
      </c>
      <c r="CJ48" s="10"/>
      <c r="CK48" s="20"/>
      <c r="CL48" s="13">
        <v>72</v>
      </c>
      <c r="CM48" s="13">
        <v>72</v>
      </c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</row>
    <row r="49" spans="1:217" ht="14.25" customHeight="1">
      <c r="A49" s="27" t="s">
        <v>133</v>
      </c>
      <c r="B49" s="13" t="s">
        <v>212</v>
      </c>
      <c r="C49" s="13">
        <f t="shared" si="2"/>
        <v>0</v>
      </c>
      <c r="D49" s="13">
        <f t="shared" si="3"/>
        <v>1461</v>
      </c>
      <c r="E49" s="13">
        <f t="shared" si="4"/>
        <v>1461</v>
      </c>
      <c r="F49" s="13"/>
      <c r="G49" s="13"/>
      <c r="H49" s="13"/>
      <c r="I49" s="13"/>
      <c r="J49" s="13">
        <v>253</v>
      </c>
      <c r="K49" s="13">
        <v>253</v>
      </c>
      <c r="L49" s="13"/>
      <c r="M49" s="13"/>
      <c r="N49" s="13"/>
      <c r="O49" s="13"/>
      <c r="P49" s="13">
        <v>500</v>
      </c>
      <c r="Q49" s="13">
        <v>500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30"/>
      <c r="AE49" s="30">
        <v>608</v>
      </c>
      <c r="AF49" s="30">
        <v>608</v>
      </c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0"/>
      <c r="CK49" s="20"/>
      <c r="CL49" s="13">
        <v>100</v>
      </c>
      <c r="CM49" s="13">
        <v>100</v>
      </c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</row>
    <row r="50" spans="1:217" ht="14.25" customHeight="1">
      <c r="A50" s="27" t="s">
        <v>134</v>
      </c>
      <c r="B50" s="13" t="s">
        <v>25</v>
      </c>
      <c r="C50" s="13">
        <f t="shared" si="2"/>
        <v>20291</v>
      </c>
      <c r="D50" s="13">
        <f t="shared" si="3"/>
        <v>21331</v>
      </c>
      <c r="E50" s="13">
        <f t="shared" si="4"/>
        <v>21331</v>
      </c>
      <c r="F50" s="13"/>
      <c r="G50" s="13">
        <v>8</v>
      </c>
      <c r="H50" s="13">
        <v>8</v>
      </c>
      <c r="I50" s="13">
        <v>1470</v>
      </c>
      <c r="J50" s="13">
        <v>2629</v>
      </c>
      <c r="K50" s="13">
        <v>2629</v>
      </c>
      <c r="L50" s="13"/>
      <c r="M50" s="13">
        <v>2</v>
      </c>
      <c r="N50" s="13">
        <v>2</v>
      </c>
      <c r="O50" s="13">
        <v>270</v>
      </c>
      <c r="P50" s="13">
        <v>420</v>
      </c>
      <c r="Q50" s="13">
        <v>420</v>
      </c>
      <c r="R50" s="14">
        <v>61</v>
      </c>
      <c r="S50" s="14">
        <v>42</v>
      </c>
      <c r="T50" s="14">
        <v>42</v>
      </c>
      <c r="U50" s="14"/>
      <c r="V50" s="14">
        <v>222</v>
      </c>
      <c r="W50" s="14">
        <v>222</v>
      </c>
      <c r="X50" s="14"/>
      <c r="Y50" s="14">
        <v>62</v>
      </c>
      <c r="Z50" s="14">
        <v>62</v>
      </c>
      <c r="AA50" s="14">
        <v>81</v>
      </c>
      <c r="AB50" s="14">
        <v>115</v>
      </c>
      <c r="AC50" s="14">
        <v>115</v>
      </c>
      <c r="AD50" s="30">
        <v>3604</v>
      </c>
      <c r="AE50" s="30">
        <v>7330</v>
      </c>
      <c r="AF50" s="30">
        <v>7330</v>
      </c>
      <c r="AG50" s="13">
        <v>452</v>
      </c>
      <c r="AH50" s="13">
        <v>66</v>
      </c>
      <c r="AI50" s="13">
        <v>66</v>
      </c>
      <c r="AJ50" s="14">
        <v>2239</v>
      </c>
      <c r="AK50" s="14">
        <v>496</v>
      </c>
      <c r="AL50" s="14">
        <v>496</v>
      </c>
      <c r="AM50" s="14">
        <v>8</v>
      </c>
      <c r="AN50" s="14">
        <v>182</v>
      </c>
      <c r="AO50" s="14">
        <v>182</v>
      </c>
      <c r="AP50" s="14">
        <v>80</v>
      </c>
      <c r="AQ50" s="14">
        <v>134</v>
      </c>
      <c r="AR50" s="14">
        <v>134</v>
      </c>
      <c r="AS50" s="13">
        <v>1890</v>
      </c>
      <c r="AT50" s="13">
        <v>1269</v>
      </c>
      <c r="AU50" s="13">
        <v>1269</v>
      </c>
      <c r="AV50" s="13"/>
      <c r="AW50" s="13"/>
      <c r="AX50" s="13"/>
      <c r="AY50" s="13">
        <v>162</v>
      </c>
      <c r="AZ50" s="13">
        <v>141</v>
      </c>
      <c r="BA50" s="13">
        <v>141</v>
      </c>
      <c r="BB50" s="13"/>
      <c r="BC50" s="13"/>
      <c r="BD50" s="13"/>
      <c r="BE50" s="13">
        <v>604</v>
      </c>
      <c r="BF50" s="13">
        <v>674</v>
      </c>
      <c r="BG50" s="13">
        <v>674</v>
      </c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>
        <v>1350</v>
      </c>
      <c r="BX50" s="13">
        <v>1361</v>
      </c>
      <c r="BY50" s="13">
        <v>1361</v>
      </c>
      <c r="BZ50" s="13">
        <v>32</v>
      </c>
      <c r="CA50" s="13">
        <v>34</v>
      </c>
      <c r="CB50" s="13">
        <v>34</v>
      </c>
      <c r="CC50" s="13">
        <v>3216</v>
      </c>
      <c r="CD50" s="13">
        <v>1022</v>
      </c>
      <c r="CE50" s="13">
        <v>1022</v>
      </c>
      <c r="CF50" s="13">
        <v>2</v>
      </c>
      <c r="CG50" s="13">
        <v>7</v>
      </c>
      <c r="CH50" s="13">
        <v>7</v>
      </c>
      <c r="CI50" s="13">
        <v>4770</v>
      </c>
      <c r="CJ50" s="10"/>
      <c r="CK50" s="20"/>
      <c r="CL50" s="13">
        <v>5115</v>
      </c>
      <c r="CM50" s="13">
        <v>5115</v>
      </c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</row>
    <row r="51" spans="1:217" ht="14.25" customHeight="1">
      <c r="A51" s="27" t="s">
        <v>135</v>
      </c>
      <c r="B51" s="13" t="s">
        <v>36</v>
      </c>
      <c r="C51" s="13">
        <f t="shared" si="2"/>
        <v>1112</v>
      </c>
      <c r="D51" s="13">
        <f t="shared" si="3"/>
        <v>1054</v>
      </c>
      <c r="E51" s="13">
        <f t="shared" si="4"/>
        <v>1054</v>
      </c>
      <c r="F51" s="13"/>
      <c r="G51" s="13"/>
      <c r="H51" s="13"/>
      <c r="I51" s="13"/>
      <c r="J51" s="13">
        <v>18</v>
      </c>
      <c r="K51" s="13">
        <v>18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>
        <v>650</v>
      </c>
      <c r="AB51" s="13">
        <v>619</v>
      </c>
      <c r="AC51" s="13">
        <v>619</v>
      </c>
      <c r="AD51" s="30">
        <v>6</v>
      </c>
      <c r="AE51" s="30">
        <v>23</v>
      </c>
      <c r="AF51" s="30">
        <v>23</v>
      </c>
      <c r="AG51" s="13">
        <v>80</v>
      </c>
      <c r="AH51" s="13">
        <v>66</v>
      </c>
      <c r="AI51" s="13">
        <v>66</v>
      </c>
      <c r="AJ51" s="13">
        <v>140</v>
      </c>
      <c r="AK51" s="13">
        <v>120</v>
      </c>
      <c r="AL51" s="13">
        <v>120</v>
      </c>
      <c r="AM51" s="13">
        <v>236</v>
      </c>
      <c r="AN51" s="13">
        <v>208</v>
      </c>
      <c r="AO51" s="13">
        <v>208</v>
      </c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1"/>
      <c r="BX51" s="11"/>
      <c r="BY51" s="11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0"/>
      <c r="CK51" s="20"/>
      <c r="CL51" s="13"/>
      <c r="CM51" s="13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</row>
    <row r="52" spans="1:217" ht="14.25" customHeight="1">
      <c r="A52" s="27" t="s">
        <v>136</v>
      </c>
      <c r="B52" s="13" t="s">
        <v>57</v>
      </c>
      <c r="C52" s="13">
        <f t="shared" si="2"/>
        <v>100</v>
      </c>
      <c r="D52" s="13">
        <f t="shared" si="3"/>
        <v>49</v>
      </c>
      <c r="E52" s="13">
        <f t="shared" si="4"/>
        <v>49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>
        <v>100</v>
      </c>
      <c r="AB52" s="13">
        <v>49</v>
      </c>
      <c r="AC52" s="13">
        <v>49</v>
      </c>
      <c r="AD52" s="30">
        <v>0</v>
      </c>
      <c r="AE52" s="30"/>
      <c r="AF52" s="30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1"/>
      <c r="BX52" s="11"/>
      <c r="BY52" s="11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0"/>
      <c r="CK52" s="20"/>
      <c r="CL52" s="13"/>
      <c r="CM52" s="13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</row>
    <row r="53" spans="1:217" ht="14.25" customHeight="1">
      <c r="A53" s="27" t="s">
        <v>137</v>
      </c>
      <c r="B53" s="13" t="s">
        <v>26</v>
      </c>
      <c r="C53" s="13">
        <f t="shared" si="2"/>
        <v>2090</v>
      </c>
      <c r="D53" s="13">
        <f t="shared" si="3"/>
        <v>1585</v>
      </c>
      <c r="E53" s="13">
        <f t="shared" si="4"/>
        <v>1584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>
        <v>200</v>
      </c>
      <c r="AB53" s="13">
        <v>289</v>
      </c>
      <c r="AC53" s="13">
        <v>288</v>
      </c>
      <c r="AD53" s="30">
        <v>986</v>
      </c>
      <c r="AE53" s="30">
        <v>642</v>
      </c>
      <c r="AF53" s="30">
        <v>642</v>
      </c>
      <c r="AG53" s="13">
        <v>20</v>
      </c>
      <c r="AH53" s="13">
        <v>2</v>
      </c>
      <c r="AI53" s="13">
        <v>2</v>
      </c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1"/>
      <c r="BX53" s="11"/>
      <c r="BY53" s="11"/>
      <c r="BZ53" s="13"/>
      <c r="CA53" s="13"/>
      <c r="CB53" s="13"/>
      <c r="CC53" s="13">
        <v>834</v>
      </c>
      <c r="CD53" s="13">
        <v>652</v>
      </c>
      <c r="CE53" s="13">
        <v>652</v>
      </c>
      <c r="CF53" s="13"/>
      <c r="CG53" s="13"/>
      <c r="CH53" s="13"/>
      <c r="CI53" s="13">
        <v>50</v>
      </c>
      <c r="CJ53" s="10"/>
      <c r="CK53" s="20"/>
      <c r="CL53" s="13">
        <v>0</v>
      </c>
      <c r="CM53" s="13">
        <v>0</v>
      </c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</row>
    <row r="54" spans="1:91" ht="14.25" customHeight="1">
      <c r="A54" s="27" t="s">
        <v>138</v>
      </c>
      <c r="B54" s="13" t="s">
        <v>27</v>
      </c>
      <c r="C54" s="13">
        <f t="shared" si="2"/>
        <v>1050</v>
      </c>
      <c r="D54" s="13">
        <f t="shared" si="3"/>
        <v>1075</v>
      </c>
      <c r="E54" s="13">
        <f t="shared" si="4"/>
        <v>1075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>
        <v>24</v>
      </c>
      <c r="AC54" s="13">
        <v>24</v>
      </c>
      <c r="AD54" s="30">
        <v>350</v>
      </c>
      <c r="AE54" s="30">
        <v>707</v>
      </c>
      <c r="AF54" s="30">
        <v>707</v>
      </c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1"/>
      <c r="BX54" s="11"/>
      <c r="BY54" s="11"/>
      <c r="BZ54" s="13"/>
      <c r="CA54" s="13"/>
      <c r="CB54" s="13"/>
      <c r="CC54" s="13">
        <v>700</v>
      </c>
      <c r="CD54" s="13">
        <v>344</v>
      </c>
      <c r="CE54" s="13">
        <v>344</v>
      </c>
      <c r="CF54" s="13"/>
      <c r="CG54" s="13"/>
      <c r="CH54" s="13"/>
      <c r="CI54" s="13"/>
      <c r="CJ54" s="10"/>
      <c r="CK54" s="20"/>
      <c r="CL54" s="13"/>
      <c r="CM54" s="13"/>
    </row>
    <row r="55" spans="1:91" ht="14.25" customHeight="1">
      <c r="A55" s="27" t="s">
        <v>139</v>
      </c>
      <c r="B55" s="13" t="s">
        <v>28</v>
      </c>
      <c r="C55" s="13">
        <f t="shared" si="2"/>
        <v>653</v>
      </c>
      <c r="D55" s="13">
        <f t="shared" si="3"/>
        <v>1596</v>
      </c>
      <c r="E55" s="13">
        <f t="shared" si="4"/>
        <v>1596</v>
      </c>
      <c r="F55" s="13"/>
      <c r="G55" s="13"/>
      <c r="H55" s="13"/>
      <c r="I55" s="13"/>
      <c r="J55" s="13">
        <v>62</v>
      </c>
      <c r="K55" s="13">
        <v>62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>
        <v>35</v>
      </c>
      <c r="AB55" s="13">
        <v>15</v>
      </c>
      <c r="AC55" s="13">
        <v>15</v>
      </c>
      <c r="AD55" s="30">
        <v>170</v>
      </c>
      <c r="AE55" s="30">
        <v>1323</v>
      </c>
      <c r="AF55" s="30">
        <v>1323</v>
      </c>
      <c r="AG55" s="13">
        <v>80</v>
      </c>
      <c r="AH55" s="13">
        <v>61</v>
      </c>
      <c r="AI55" s="13">
        <v>61</v>
      </c>
      <c r="AJ55" s="13">
        <v>168</v>
      </c>
      <c r="AK55" s="13">
        <v>0</v>
      </c>
      <c r="AL55" s="13">
        <v>0</v>
      </c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1"/>
      <c r="BX55" s="11"/>
      <c r="BY55" s="11"/>
      <c r="BZ55" s="13"/>
      <c r="CA55" s="13"/>
      <c r="CB55" s="13"/>
      <c r="CC55" s="13">
        <v>200</v>
      </c>
      <c r="CD55" s="13">
        <v>135</v>
      </c>
      <c r="CE55" s="13">
        <v>135</v>
      </c>
      <c r="CF55" s="13"/>
      <c r="CG55" s="13"/>
      <c r="CH55" s="13"/>
      <c r="CI55" s="13"/>
      <c r="CJ55" s="10"/>
      <c r="CK55" s="20"/>
      <c r="CL55" s="13"/>
      <c r="CM55" s="13"/>
    </row>
    <row r="56" spans="1:91" ht="14.25" customHeight="1">
      <c r="A56" s="27" t="s">
        <v>140</v>
      </c>
      <c r="B56" s="13" t="s">
        <v>76</v>
      </c>
      <c r="C56" s="13">
        <f t="shared" si="2"/>
        <v>500</v>
      </c>
      <c r="D56" s="13">
        <f t="shared" si="3"/>
        <v>0</v>
      </c>
      <c r="E56" s="13">
        <f t="shared" si="4"/>
        <v>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30">
        <v>500</v>
      </c>
      <c r="AE56" s="30">
        <v>0</v>
      </c>
      <c r="AF56" s="30">
        <v>0</v>
      </c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1"/>
      <c r="BX56" s="11"/>
      <c r="BY56" s="11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0"/>
      <c r="CK56" s="20"/>
      <c r="CL56" s="13"/>
      <c r="CM56" s="13"/>
    </row>
    <row r="57" spans="1:91" ht="14.25" customHeight="1">
      <c r="A57" s="27" t="s">
        <v>141</v>
      </c>
      <c r="B57" s="13" t="s">
        <v>88</v>
      </c>
      <c r="C57" s="13">
        <f t="shared" si="2"/>
        <v>1181</v>
      </c>
      <c r="D57" s="13">
        <f t="shared" si="3"/>
        <v>787</v>
      </c>
      <c r="E57" s="13">
        <f t="shared" si="4"/>
        <v>789</v>
      </c>
      <c r="F57" s="13"/>
      <c r="G57" s="13"/>
      <c r="H57" s="13"/>
      <c r="I57" s="13"/>
      <c r="J57" s="13">
        <v>93</v>
      </c>
      <c r="K57" s="13">
        <v>93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>
        <v>12</v>
      </c>
      <c r="Z57" s="13">
        <v>13</v>
      </c>
      <c r="AA57" s="13">
        <v>50</v>
      </c>
      <c r="AB57" s="13">
        <v>53</v>
      </c>
      <c r="AC57" s="13">
        <v>53</v>
      </c>
      <c r="AD57" s="30">
        <v>400</v>
      </c>
      <c r="AE57" s="30">
        <v>191</v>
      </c>
      <c r="AF57" s="30">
        <v>191</v>
      </c>
      <c r="AG57" s="13">
        <v>50</v>
      </c>
      <c r="AH57" s="13">
        <v>11</v>
      </c>
      <c r="AI57" s="13">
        <v>11</v>
      </c>
      <c r="AJ57" s="13">
        <v>400</v>
      </c>
      <c r="AK57" s="13">
        <v>198</v>
      </c>
      <c r="AL57" s="13">
        <v>198</v>
      </c>
      <c r="AM57" s="13">
        <v>15</v>
      </c>
      <c r="AN57" s="13">
        <v>27</v>
      </c>
      <c r="AO57" s="13">
        <v>27</v>
      </c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>
        <v>5</v>
      </c>
      <c r="BV57" s="13">
        <v>5</v>
      </c>
      <c r="BW57" s="11"/>
      <c r="BX57" s="11"/>
      <c r="BY57" s="11"/>
      <c r="BZ57" s="13"/>
      <c r="CA57" s="13"/>
      <c r="CB57" s="13"/>
      <c r="CC57" s="13">
        <v>216</v>
      </c>
      <c r="CD57" s="13">
        <v>161</v>
      </c>
      <c r="CE57" s="13">
        <v>162</v>
      </c>
      <c r="CF57" s="13"/>
      <c r="CG57" s="13"/>
      <c r="CH57" s="13"/>
      <c r="CI57" s="13">
        <v>50</v>
      </c>
      <c r="CJ57" s="10"/>
      <c r="CK57" s="20"/>
      <c r="CL57" s="13">
        <v>36</v>
      </c>
      <c r="CM57" s="13">
        <v>36</v>
      </c>
    </row>
    <row r="58" spans="1:91" ht="14.25" customHeight="1">
      <c r="A58" s="27" t="s">
        <v>211</v>
      </c>
      <c r="B58" s="13" t="s">
        <v>29</v>
      </c>
      <c r="C58" s="13">
        <f t="shared" si="2"/>
        <v>1945</v>
      </c>
      <c r="D58" s="13">
        <f t="shared" si="3"/>
        <v>1387</v>
      </c>
      <c r="E58" s="13">
        <f t="shared" si="4"/>
        <v>1387</v>
      </c>
      <c r="F58" s="13"/>
      <c r="G58" s="13"/>
      <c r="H58" s="13"/>
      <c r="I58" s="13">
        <v>200</v>
      </c>
      <c r="J58" s="13">
        <v>116</v>
      </c>
      <c r="K58" s="13">
        <v>116</v>
      </c>
      <c r="L58" s="13">
        <v>0</v>
      </c>
      <c r="M58" s="13">
        <v>14</v>
      </c>
      <c r="N58" s="13">
        <v>14</v>
      </c>
      <c r="O58" s="13"/>
      <c r="P58" s="13"/>
      <c r="Q58" s="13"/>
      <c r="R58" s="13"/>
      <c r="S58" s="13"/>
      <c r="T58" s="13"/>
      <c r="U58" s="13"/>
      <c r="V58" s="13">
        <v>121</v>
      </c>
      <c r="W58" s="13">
        <v>121</v>
      </c>
      <c r="X58" s="13"/>
      <c r="Y58" s="13"/>
      <c r="Z58" s="13"/>
      <c r="AA58" s="13"/>
      <c r="AB58" s="13">
        <v>3</v>
      </c>
      <c r="AC58" s="13">
        <v>3</v>
      </c>
      <c r="AD58" s="30">
        <v>1300</v>
      </c>
      <c r="AE58" s="30">
        <v>906</v>
      </c>
      <c r="AF58" s="30">
        <v>906</v>
      </c>
      <c r="AG58" s="13">
        <v>35</v>
      </c>
      <c r="AH58" s="13">
        <v>2</v>
      </c>
      <c r="AI58" s="13">
        <v>2</v>
      </c>
      <c r="AJ58" s="13">
        <v>60</v>
      </c>
      <c r="AK58" s="13">
        <v>134</v>
      </c>
      <c r="AL58" s="13">
        <v>134</v>
      </c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1"/>
      <c r="BX58" s="11"/>
      <c r="BY58" s="11"/>
      <c r="BZ58" s="13"/>
      <c r="CA58" s="13"/>
      <c r="CB58" s="13"/>
      <c r="CC58" s="13">
        <v>50</v>
      </c>
      <c r="CD58" s="13">
        <v>29</v>
      </c>
      <c r="CE58" s="13">
        <v>29</v>
      </c>
      <c r="CF58" s="13"/>
      <c r="CG58" s="13"/>
      <c r="CH58" s="13"/>
      <c r="CI58" s="13">
        <v>300</v>
      </c>
      <c r="CJ58" s="10"/>
      <c r="CK58" s="20"/>
      <c r="CL58" s="13">
        <v>62</v>
      </c>
      <c r="CM58" s="13">
        <v>62</v>
      </c>
    </row>
    <row r="59" spans="1:91" ht="14.25" customHeight="1">
      <c r="A59" s="27" t="s">
        <v>216</v>
      </c>
      <c r="B59" s="13" t="s">
        <v>217</v>
      </c>
      <c r="C59" s="13">
        <f t="shared" si="2"/>
        <v>0</v>
      </c>
      <c r="D59" s="13">
        <f t="shared" si="3"/>
        <v>18</v>
      </c>
      <c r="E59" s="13">
        <f t="shared" si="4"/>
        <v>18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30">
        <v>0</v>
      </c>
      <c r="AE59" s="30">
        <v>18</v>
      </c>
      <c r="AF59" s="30">
        <v>18</v>
      </c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1"/>
      <c r="BX59" s="11"/>
      <c r="BY59" s="11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0"/>
      <c r="CK59" s="20"/>
      <c r="CL59" s="13"/>
      <c r="CM59" s="13"/>
    </row>
    <row r="60" spans="1:91" s="1" customFormat="1" ht="14.25" customHeight="1">
      <c r="A60" s="11" t="s">
        <v>30</v>
      </c>
      <c r="B60" s="11" t="s">
        <v>64</v>
      </c>
      <c r="C60" s="11">
        <f t="shared" si="2"/>
        <v>50720</v>
      </c>
      <c r="D60" s="11">
        <f t="shared" si="3"/>
        <v>54216</v>
      </c>
      <c r="E60" s="11">
        <f t="shared" si="4"/>
        <v>53108</v>
      </c>
      <c r="F60" s="11">
        <f>SUM(F61:F73)</f>
        <v>0</v>
      </c>
      <c r="G60" s="11">
        <f aca="true" t="shared" si="11" ref="G60:BR60">SUM(G61:G73)</f>
        <v>7451</v>
      </c>
      <c r="H60" s="11">
        <f t="shared" si="11"/>
        <v>7451</v>
      </c>
      <c r="I60" s="11">
        <f t="shared" si="11"/>
        <v>0</v>
      </c>
      <c r="J60" s="11">
        <f t="shared" si="11"/>
        <v>0</v>
      </c>
      <c r="K60" s="11">
        <f t="shared" si="11"/>
        <v>0</v>
      </c>
      <c r="L60" s="11">
        <f t="shared" si="11"/>
        <v>0</v>
      </c>
      <c r="M60" s="11">
        <f t="shared" si="11"/>
        <v>0</v>
      </c>
      <c r="N60" s="11">
        <f t="shared" si="11"/>
        <v>0</v>
      </c>
      <c r="O60" s="11">
        <f t="shared" si="11"/>
        <v>0</v>
      </c>
      <c r="P60" s="11">
        <f t="shared" si="11"/>
        <v>0</v>
      </c>
      <c r="Q60" s="11">
        <f t="shared" si="11"/>
        <v>0</v>
      </c>
      <c r="R60" s="11">
        <f t="shared" si="11"/>
        <v>0</v>
      </c>
      <c r="S60" s="11">
        <f t="shared" si="11"/>
        <v>0</v>
      </c>
      <c r="T60" s="11">
        <f t="shared" si="11"/>
        <v>0</v>
      </c>
      <c r="U60" s="11">
        <f t="shared" si="11"/>
        <v>0</v>
      </c>
      <c r="V60" s="11">
        <f t="shared" si="11"/>
        <v>0</v>
      </c>
      <c r="W60" s="11">
        <f t="shared" si="11"/>
        <v>0</v>
      </c>
      <c r="X60" s="11">
        <f t="shared" si="11"/>
        <v>0</v>
      </c>
      <c r="Y60" s="11">
        <f t="shared" si="11"/>
        <v>0</v>
      </c>
      <c r="Z60" s="11">
        <f t="shared" si="11"/>
        <v>0</v>
      </c>
      <c r="AA60" s="11">
        <f t="shared" si="11"/>
        <v>0</v>
      </c>
      <c r="AB60" s="11">
        <f t="shared" si="11"/>
        <v>0</v>
      </c>
      <c r="AC60" s="11">
        <f t="shared" si="11"/>
        <v>0</v>
      </c>
      <c r="AD60" s="11">
        <f t="shared" si="11"/>
        <v>10670</v>
      </c>
      <c r="AE60" s="11">
        <f t="shared" si="11"/>
        <v>3730</v>
      </c>
      <c r="AF60" s="11">
        <f t="shared" si="11"/>
        <v>3730</v>
      </c>
      <c r="AG60" s="11">
        <f t="shared" si="11"/>
        <v>15034</v>
      </c>
      <c r="AH60" s="11">
        <f t="shared" si="11"/>
        <v>12419</v>
      </c>
      <c r="AI60" s="11">
        <f t="shared" si="11"/>
        <v>11311</v>
      </c>
      <c r="AJ60" s="11">
        <f t="shared" si="11"/>
        <v>0</v>
      </c>
      <c r="AK60" s="11">
        <f t="shared" si="11"/>
        <v>0</v>
      </c>
      <c r="AL60" s="11">
        <f t="shared" si="11"/>
        <v>0</v>
      </c>
      <c r="AM60" s="11">
        <f t="shared" si="11"/>
        <v>6531</v>
      </c>
      <c r="AN60" s="11">
        <f t="shared" si="11"/>
        <v>6400</v>
      </c>
      <c r="AO60" s="11">
        <f t="shared" si="11"/>
        <v>6400</v>
      </c>
      <c r="AP60" s="11">
        <f t="shared" si="11"/>
        <v>0</v>
      </c>
      <c r="AQ60" s="11">
        <f t="shared" si="11"/>
        <v>0</v>
      </c>
      <c r="AR60" s="11">
        <f t="shared" si="11"/>
        <v>0</v>
      </c>
      <c r="AS60" s="11">
        <f t="shared" si="11"/>
        <v>0</v>
      </c>
      <c r="AT60" s="11">
        <f t="shared" si="11"/>
        <v>0</v>
      </c>
      <c r="AU60" s="11">
        <f t="shared" si="11"/>
        <v>0</v>
      </c>
      <c r="AV60" s="11">
        <f t="shared" si="11"/>
        <v>17442</v>
      </c>
      <c r="AW60" s="11">
        <f t="shared" si="11"/>
        <v>21025</v>
      </c>
      <c r="AX60" s="11">
        <f t="shared" si="11"/>
        <v>21025</v>
      </c>
      <c r="AY60" s="11">
        <f t="shared" si="11"/>
        <v>250</v>
      </c>
      <c r="AZ60" s="11">
        <f t="shared" si="11"/>
        <v>394</v>
      </c>
      <c r="BA60" s="11">
        <f t="shared" si="11"/>
        <v>394</v>
      </c>
      <c r="BB60" s="11">
        <f t="shared" si="11"/>
        <v>0</v>
      </c>
      <c r="BC60" s="11">
        <f t="shared" si="11"/>
        <v>0</v>
      </c>
      <c r="BD60" s="11">
        <f t="shared" si="11"/>
        <v>0</v>
      </c>
      <c r="BE60" s="11">
        <f t="shared" si="11"/>
        <v>0</v>
      </c>
      <c r="BF60" s="11">
        <f t="shared" si="11"/>
        <v>0</v>
      </c>
      <c r="BG60" s="11">
        <f t="shared" si="11"/>
        <v>0</v>
      </c>
      <c r="BH60" s="11">
        <f t="shared" si="11"/>
        <v>0</v>
      </c>
      <c r="BI60" s="11">
        <f t="shared" si="11"/>
        <v>0</v>
      </c>
      <c r="BJ60" s="11">
        <f t="shared" si="11"/>
        <v>0</v>
      </c>
      <c r="BK60" s="11">
        <f t="shared" si="11"/>
        <v>0</v>
      </c>
      <c r="BL60" s="11">
        <f t="shared" si="11"/>
        <v>0</v>
      </c>
      <c r="BM60" s="11">
        <f t="shared" si="11"/>
        <v>0</v>
      </c>
      <c r="BN60" s="11">
        <f t="shared" si="11"/>
        <v>253</v>
      </c>
      <c r="BO60" s="11">
        <f t="shared" si="11"/>
        <v>0</v>
      </c>
      <c r="BP60" s="11">
        <f t="shared" si="11"/>
        <v>0</v>
      </c>
      <c r="BQ60" s="11">
        <f t="shared" si="11"/>
        <v>540</v>
      </c>
      <c r="BR60" s="11">
        <f t="shared" si="11"/>
        <v>590</v>
      </c>
      <c r="BS60" s="11">
        <f aca="true" t="shared" si="12" ref="BS60:CM60">SUM(BS61:BS73)</f>
        <v>590</v>
      </c>
      <c r="BT60" s="11">
        <f t="shared" si="12"/>
        <v>0</v>
      </c>
      <c r="BU60" s="11">
        <f t="shared" si="12"/>
        <v>0</v>
      </c>
      <c r="BV60" s="11">
        <f t="shared" si="12"/>
        <v>0</v>
      </c>
      <c r="BW60" s="11">
        <f t="shared" si="12"/>
        <v>0</v>
      </c>
      <c r="BX60" s="11">
        <f t="shared" si="12"/>
        <v>0</v>
      </c>
      <c r="BY60" s="11">
        <f t="shared" si="12"/>
        <v>0</v>
      </c>
      <c r="BZ60" s="11">
        <f t="shared" si="12"/>
        <v>0</v>
      </c>
      <c r="CA60" s="11">
        <f t="shared" si="12"/>
        <v>0</v>
      </c>
      <c r="CB60" s="11">
        <f t="shared" si="12"/>
        <v>0</v>
      </c>
      <c r="CC60" s="11">
        <f t="shared" si="12"/>
        <v>0</v>
      </c>
      <c r="CD60" s="11">
        <f t="shared" si="12"/>
        <v>2207</v>
      </c>
      <c r="CE60" s="11">
        <f t="shared" si="12"/>
        <v>2207</v>
      </c>
      <c r="CF60" s="11">
        <f t="shared" si="12"/>
        <v>0</v>
      </c>
      <c r="CG60" s="11">
        <f t="shared" si="12"/>
        <v>0</v>
      </c>
      <c r="CH60" s="11">
        <f t="shared" si="12"/>
        <v>0</v>
      </c>
      <c r="CI60" s="11">
        <f t="shared" si="12"/>
        <v>0</v>
      </c>
      <c r="CJ60" s="11">
        <f t="shared" si="12"/>
        <v>0</v>
      </c>
      <c r="CK60" s="11">
        <f t="shared" si="12"/>
        <v>0</v>
      </c>
      <c r="CL60" s="11">
        <f t="shared" si="12"/>
        <v>0</v>
      </c>
      <c r="CM60" s="11">
        <f t="shared" si="12"/>
        <v>0</v>
      </c>
    </row>
    <row r="61" spans="1:91" ht="14.25" customHeight="1">
      <c r="A61" s="27" t="s">
        <v>142</v>
      </c>
      <c r="B61" s="13" t="s">
        <v>58</v>
      </c>
      <c r="C61" s="13">
        <f t="shared" si="2"/>
        <v>17442</v>
      </c>
      <c r="D61" s="13">
        <f t="shared" si="2"/>
        <v>21025</v>
      </c>
      <c r="E61" s="13">
        <f t="shared" si="4"/>
        <v>21025</v>
      </c>
      <c r="F61" s="13"/>
      <c r="G61" s="13"/>
      <c r="H61" s="13"/>
      <c r="I61" s="13"/>
      <c r="J61" s="13"/>
      <c r="K61" s="13"/>
      <c r="L61" s="16"/>
      <c r="M61" s="16"/>
      <c r="N61" s="16"/>
      <c r="O61" s="16"/>
      <c r="P61" s="16"/>
      <c r="Q61" s="16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30"/>
      <c r="AE61" s="30"/>
      <c r="AF61" s="30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>
        <v>17442</v>
      </c>
      <c r="AW61" s="13">
        <v>21025</v>
      </c>
      <c r="AX61" s="13">
        <v>21025</v>
      </c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1"/>
      <c r="BX61" s="11"/>
      <c r="BY61" s="11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0"/>
      <c r="CK61" s="20"/>
      <c r="CL61" s="13"/>
      <c r="CM61" s="13"/>
    </row>
    <row r="62" spans="1:91" ht="14.25" customHeight="1">
      <c r="A62" s="27" t="s">
        <v>143</v>
      </c>
      <c r="B62" s="13" t="s">
        <v>31</v>
      </c>
      <c r="C62" s="13">
        <f t="shared" si="2"/>
        <v>253</v>
      </c>
      <c r="D62" s="13">
        <f t="shared" si="3"/>
        <v>0</v>
      </c>
      <c r="E62" s="13">
        <f t="shared" si="4"/>
        <v>0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0"/>
      <c r="AE62" s="30"/>
      <c r="AF62" s="30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>
        <v>253</v>
      </c>
      <c r="BO62" s="13">
        <v>0</v>
      </c>
      <c r="BP62" s="13">
        <v>0</v>
      </c>
      <c r="BQ62" s="13"/>
      <c r="BR62" s="13"/>
      <c r="BS62" s="13"/>
      <c r="BT62" s="13"/>
      <c r="BU62" s="13"/>
      <c r="BV62" s="13"/>
      <c r="BW62" s="11"/>
      <c r="BX62" s="11"/>
      <c r="BY62" s="11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0"/>
      <c r="CK62" s="20"/>
      <c r="CL62" s="13"/>
      <c r="CM62" s="13"/>
    </row>
    <row r="63" spans="1:91" ht="14.25" customHeight="1">
      <c r="A63" s="27" t="s">
        <v>144</v>
      </c>
      <c r="B63" s="13" t="s">
        <v>175</v>
      </c>
      <c r="C63" s="13">
        <f t="shared" si="2"/>
        <v>540</v>
      </c>
      <c r="D63" s="13">
        <f t="shared" si="3"/>
        <v>590</v>
      </c>
      <c r="E63" s="13">
        <f t="shared" si="4"/>
        <v>590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30"/>
      <c r="AE63" s="30"/>
      <c r="AF63" s="30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>
        <v>540</v>
      </c>
      <c r="BR63" s="13">
        <v>590</v>
      </c>
      <c r="BS63" s="13">
        <v>590</v>
      </c>
      <c r="BT63" s="13"/>
      <c r="BU63" s="13"/>
      <c r="BV63" s="13"/>
      <c r="BW63" s="11"/>
      <c r="BX63" s="11"/>
      <c r="BY63" s="11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0"/>
      <c r="CK63" s="20"/>
      <c r="CL63" s="13"/>
      <c r="CM63" s="13"/>
    </row>
    <row r="64" spans="1:91" ht="14.25" customHeight="1">
      <c r="A64" s="27" t="s">
        <v>145</v>
      </c>
      <c r="B64" s="13" t="s">
        <v>92</v>
      </c>
      <c r="C64" s="13">
        <f t="shared" si="2"/>
        <v>250</v>
      </c>
      <c r="D64" s="13">
        <f t="shared" si="3"/>
        <v>394</v>
      </c>
      <c r="E64" s="13">
        <f t="shared" si="4"/>
        <v>394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30"/>
      <c r="AE64" s="30"/>
      <c r="AF64" s="30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>
        <v>250</v>
      </c>
      <c r="AZ64" s="13">
        <v>394</v>
      </c>
      <c r="BA64" s="13">
        <v>394</v>
      </c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1"/>
      <c r="BX64" s="11"/>
      <c r="BY64" s="11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0"/>
      <c r="CK64" s="20"/>
      <c r="CL64" s="13"/>
      <c r="CM64" s="13"/>
    </row>
    <row r="65" spans="1:91" ht="14.25" customHeight="1">
      <c r="A65" s="27" t="s">
        <v>146</v>
      </c>
      <c r="B65" s="13" t="s">
        <v>55</v>
      </c>
      <c r="C65" s="13">
        <f t="shared" si="2"/>
        <v>400</v>
      </c>
      <c r="D65" s="13">
        <f t="shared" si="3"/>
        <v>400</v>
      </c>
      <c r="E65" s="13">
        <f t="shared" si="4"/>
        <v>400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30">
        <v>400</v>
      </c>
      <c r="AE65" s="30">
        <v>400</v>
      </c>
      <c r="AF65" s="30">
        <v>400</v>
      </c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1"/>
      <c r="BX65" s="11"/>
      <c r="BY65" s="11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0"/>
      <c r="CK65" s="20"/>
      <c r="CL65" s="13"/>
      <c r="CM65" s="13"/>
    </row>
    <row r="66" spans="1:91" ht="14.25" customHeight="1">
      <c r="A66" s="27" t="s">
        <v>147</v>
      </c>
      <c r="B66" s="13" t="s">
        <v>44</v>
      </c>
      <c r="C66" s="13">
        <f t="shared" si="2"/>
        <v>1000</v>
      </c>
      <c r="D66" s="13">
        <f t="shared" si="3"/>
        <v>1000</v>
      </c>
      <c r="E66" s="13">
        <f t="shared" si="4"/>
        <v>1000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30">
        <v>1000</v>
      </c>
      <c r="AE66" s="30">
        <v>1000</v>
      </c>
      <c r="AF66" s="30">
        <v>1000</v>
      </c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1"/>
      <c r="BX66" s="11"/>
      <c r="BY66" s="11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0"/>
      <c r="CK66" s="20"/>
      <c r="CL66" s="13"/>
      <c r="CM66" s="13"/>
    </row>
    <row r="67" spans="1:91" ht="14.25" customHeight="1">
      <c r="A67" s="27" t="s">
        <v>148</v>
      </c>
      <c r="B67" s="13" t="s">
        <v>45</v>
      </c>
      <c r="C67" s="13">
        <f aca="true" t="shared" si="13" ref="C67:C104">SUM(F67,I67,L67,O67,R67,U67,X67,AA67,AD67,AG67,AJ67,AM67,AP67,AS67,AV67,AY67,BB67,BE67,BH67,BK67,BN67,BQ67,BT67,BW67,BZ67,CC67,CF67,CI67)</f>
        <v>700</v>
      </c>
      <c r="D67" s="13">
        <f aca="true" t="shared" si="14" ref="D67:E103">SUM(G67,J67,M67,P67,S67,V67,Y67,AB67,AE67,AH67,AK67,AN67,AQ67,AT67,AW67,AZ67,BC67,BF67,BI67,BL67,BO67,BR67,BU67,BX67,CA67,CD67,CG67,CL67)</f>
        <v>310</v>
      </c>
      <c r="E67" s="13">
        <f t="shared" si="4"/>
        <v>310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30">
        <v>700</v>
      </c>
      <c r="AE67" s="30">
        <v>310</v>
      </c>
      <c r="AF67" s="30">
        <v>310</v>
      </c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1"/>
      <c r="BX67" s="11"/>
      <c r="BY67" s="11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0"/>
      <c r="CK67" s="20"/>
      <c r="CL67" s="13"/>
      <c r="CM67" s="13"/>
    </row>
    <row r="68" spans="1:91" ht="14.25" customHeight="1">
      <c r="A68" s="27" t="s">
        <v>149</v>
      </c>
      <c r="B68" s="13" t="s">
        <v>90</v>
      </c>
      <c r="C68" s="13">
        <f t="shared" si="13"/>
        <v>400</v>
      </c>
      <c r="D68" s="13">
        <f t="shared" si="14"/>
        <v>400</v>
      </c>
      <c r="E68" s="13">
        <f t="shared" si="4"/>
        <v>400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30">
        <v>400</v>
      </c>
      <c r="AE68" s="30">
        <v>400</v>
      </c>
      <c r="AF68" s="30">
        <v>400</v>
      </c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1"/>
      <c r="BX68" s="11"/>
      <c r="BY68" s="11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0"/>
      <c r="CK68" s="20"/>
      <c r="CL68" s="13"/>
      <c r="CM68" s="13"/>
    </row>
    <row r="69" spans="1:91" ht="14.25" customHeight="1">
      <c r="A69" s="27" t="s">
        <v>150</v>
      </c>
      <c r="B69" s="13" t="s">
        <v>32</v>
      </c>
      <c r="C69" s="13">
        <f t="shared" si="13"/>
        <v>300</v>
      </c>
      <c r="D69" s="13">
        <f t="shared" si="14"/>
        <v>10908</v>
      </c>
      <c r="E69" s="13">
        <f t="shared" si="14"/>
        <v>10908</v>
      </c>
      <c r="F69" s="13"/>
      <c r="G69" s="13">
        <v>7451</v>
      </c>
      <c r="H69" s="13">
        <v>7451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30">
        <v>300</v>
      </c>
      <c r="AE69" s="30">
        <v>1250</v>
      </c>
      <c r="AF69" s="30">
        <v>1250</v>
      </c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1"/>
      <c r="BX69" s="11"/>
      <c r="BY69" s="11"/>
      <c r="BZ69" s="13"/>
      <c r="CA69" s="13"/>
      <c r="CB69" s="13"/>
      <c r="CC69" s="13"/>
      <c r="CD69" s="13">
        <v>2207</v>
      </c>
      <c r="CE69" s="13">
        <v>2207</v>
      </c>
      <c r="CF69" s="13"/>
      <c r="CG69" s="13"/>
      <c r="CH69" s="13"/>
      <c r="CI69" s="13"/>
      <c r="CJ69" s="10"/>
      <c r="CK69" s="20"/>
      <c r="CL69" s="13"/>
      <c r="CM69" s="13"/>
    </row>
    <row r="70" spans="1:91" ht="14.25" customHeight="1">
      <c r="A70" s="27" t="s">
        <v>151</v>
      </c>
      <c r="B70" s="13" t="s">
        <v>89</v>
      </c>
      <c r="C70" s="13">
        <f t="shared" si="13"/>
        <v>370</v>
      </c>
      <c r="D70" s="13">
        <f t="shared" si="14"/>
        <v>370</v>
      </c>
      <c r="E70" s="13">
        <f t="shared" si="14"/>
        <v>370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30">
        <v>370</v>
      </c>
      <c r="AE70" s="30">
        <v>370</v>
      </c>
      <c r="AF70" s="30">
        <v>370</v>
      </c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0"/>
      <c r="CK70" s="20"/>
      <c r="CL70" s="13"/>
      <c r="CM70" s="13"/>
    </row>
    <row r="71" spans="1:91" ht="14.25" customHeight="1">
      <c r="A71" s="27" t="s">
        <v>152</v>
      </c>
      <c r="B71" s="13" t="s">
        <v>62</v>
      </c>
      <c r="C71" s="13">
        <f t="shared" si="13"/>
        <v>6531</v>
      </c>
      <c r="D71" s="13">
        <f t="shared" si="14"/>
        <v>6400</v>
      </c>
      <c r="E71" s="13">
        <f t="shared" si="14"/>
        <v>6400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30"/>
      <c r="AE71" s="30"/>
      <c r="AF71" s="30"/>
      <c r="AG71" s="13"/>
      <c r="AH71" s="13"/>
      <c r="AI71" s="13"/>
      <c r="AJ71" s="13"/>
      <c r="AK71" s="13"/>
      <c r="AL71" s="13"/>
      <c r="AM71" s="13">
        <v>6531</v>
      </c>
      <c r="AN71" s="13">
        <v>6400</v>
      </c>
      <c r="AO71" s="13">
        <v>6400</v>
      </c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1"/>
      <c r="BX71" s="11"/>
      <c r="BY71" s="11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0"/>
      <c r="CK71" s="20"/>
      <c r="CL71" s="13"/>
      <c r="CM71" s="13"/>
    </row>
    <row r="72" spans="1:91" ht="14.25" customHeight="1">
      <c r="A72" s="27" t="s">
        <v>173</v>
      </c>
      <c r="B72" s="13" t="s">
        <v>174</v>
      </c>
      <c r="C72" s="13">
        <f t="shared" si="13"/>
        <v>15034</v>
      </c>
      <c r="D72" s="13">
        <f t="shared" si="14"/>
        <v>12419</v>
      </c>
      <c r="E72" s="13">
        <f t="shared" si="14"/>
        <v>11311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30"/>
      <c r="AE72" s="30"/>
      <c r="AF72" s="30"/>
      <c r="AG72" s="13">
        <v>15034</v>
      </c>
      <c r="AH72" s="13">
        <v>12419</v>
      </c>
      <c r="AI72" s="13">
        <v>11311</v>
      </c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1"/>
      <c r="BX72" s="11"/>
      <c r="BY72" s="11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0"/>
      <c r="CK72" s="20"/>
      <c r="CL72" s="13"/>
      <c r="CM72" s="13"/>
    </row>
    <row r="73" spans="1:91" ht="14.25" customHeight="1">
      <c r="A73" s="27" t="s">
        <v>180</v>
      </c>
      <c r="B73" s="13" t="s">
        <v>181</v>
      </c>
      <c r="C73" s="13">
        <f t="shared" si="13"/>
        <v>7500</v>
      </c>
      <c r="D73" s="13">
        <f t="shared" si="14"/>
        <v>0</v>
      </c>
      <c r="E73" s="13">
        <f t="shared" si="14"/>
        <v>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30">
        <v>7500</v>
      </c>
      <c r="AE73" s="30">
        <v>0</v>
      </c>
      <c r="AF73" s="30">
        <v>0</v>
      </c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1"/>
      <c r="BX73" s="11"/>
      <c r="BY73" s="11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0"/>
      <c r="CK73" s="20"/>
      <c r="CL73" s="13"/>
      <c r="CM73" s="13"/>
    </row>
    <row r="74" spans="1:91" s="1" customFormat="1" ht="14.25" customHeight="1">
      <c r="A74" s="11" t="s">
        <v>33</v>
      </c>
      <c r="B74" s="11" t="s">
        <v>46</v>
      </c>
      <c r="C74" s="11">
        <f t="shared" si="13"/>
        <v>6998</v>
      </c>
      <c r="D74" s="11">
        <f t="shared" si="14"/>
        <v>2749</v>
      </c>
      <c r="E74" s="11">
        <f aca="true" t="shared" si="15" ref="E74:E104">SUM(H74,K74,N74,Q74,T74,W74,Z74,AC74,AF74,AI74,AL74,AO74,AR74,AU74,AX74,BA74,BD74,BG74,BJ74,BM74,BP74,BS74,BV74,BY74,CB74,CE74,CH74,CM74)</f>
        <v>2741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31"/>
      <c r="AE74" s="31"/>
      <c r="AF74" s="3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>
        <v>4992</v>
      </c>
      <c r="BI74" s="11">
        <v>2338</v>
      </c>
      <c r="BJ74" s="11">
        <v>2330</v>
      </c>
      <c r="BK74" s="11"/>
      <c r="BL74" s="11"/>
      <c r="BM74" s="11"/>
      <c r="BN74" s="11"/>
      <c r="BO74" s="11"/>
      <c r="BP74" s="11"/>
      <c r="BQ74" s="11"/>
      <c r="BR74" s="11"/>
      <c r="BS74" s="11"/>
      <c r="BT74" s="11">
        <v>2006</v>
      </c>
      <c r="BU74" s="11">
        <v>411</v>
      </c>
      <c r="BV74" s="11">
        <v>411</v>
      </c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9"/>
      <c r="CK74" s="21"/>
      <c r="CL74" s="13"/>
      <c r="CM74" s="13"/>
    </row>
    <row r="75" spans="1:91" s="1" customFormat="1" ht="14.25" customHeight="1">
      <c r="A75" s="11"/>
      <c r="B75" s="11" t="s">
        <v>73</v>
      </c>
      <c r="C75" s="11">
        <f>SUM(C4,C7,C18,C19,C23,C60,C74)</f>
        <v>229283</v>
      </c>
      <c r="D75" s="11">
        <f>SUM(D4,D7,D18,D19,D23,D60,D74)</f>
        <v>220357</v>
      </c>
      <c r="E75" s="11">
        <f>SUM(H75,K75,N75,Q75,T75,W75,Z75,AC75,AF75,AI75,AL75,AO75,AR75,AU75,AX75,BA75,BD75,BG75,BJ75,BM75,BP75,BS75,BV75,BY75,CB75,CE75,CH75,CM75)</f>
        <v>219162</v>
      </c>
      <c r="F75" s="11">
        <f>SUM(F4,F7,F18,F19,F23,F60,F74)</f>
        <v>0</v>
      </c>
      <c r="G75" s="11">
        <f aca="true" t="shared" si="16" ref="G75:BR75">SUM(G4,G7,G18,G19,G23,G60,G74)</f>
        <v>7487</v>
      </c>
      <c r="H75" s="11">
        <f t="shared" si="16"/>
        <v>7487</v>
      </c>
      <c r="I75" s="11">
        <f t="shared" si="16"/>
        <v>7112</v>
      </c>
      <c r="J75" s="11">
        <f t="shared" si="16"/>
        <v>28001</v>
      </c>
      <c r="K75" s="11">
        <f t="shared" si="16"/>
        <v>27921</v>
      </c>
      <c r="L75" s="11">
        <f t="shared" si="16"/>
        <v>0</v>
      </c>
      <c r="M75" s="11">
        <f t="shared" si="16"/>
        <v>27</v>
      </c>
      <c r="N75" s="11">
        <f t="shared" si="16"/>
        <v>27</v>
      </c>
      <c r="O75" s="11">
        <f t="shared" si="16"/>
        <v>1270</v>
      </c>
      <c r="P75" s="11">
        <f t="shared" si="16"/>
        <v>1976</v>
      </c>
      <c r="Q75" s="11">
        <f t="shared" si="16"/>
        <v>1976</v>
      </c>
      <c r="R75" s="11">
        <f t="shared" si="16"/>
        <v>286</v>
      </c>
      <c r="S75" s="11">
        <f t="shared" si="16"/>
        <v>200</v>
      </c>
      <c r="T75" s="11">
        <f t="shared" si="16"/>
        <v>196</v>
      </c>
      <c r="U75" s="11">
        <f t="shared" si="16"/>
        <v>0</v>
      </c>
      <c r="V75" s="11">
        <f t="shared" si="16"/>
        <v>1043</v>
      </c>
      <c r="W75" s="11">
        <f t="shared" si="16"/>
        <v>1043</v>
      </c>
      <c r="X75" s="11">
        <f t="shared" si="16"/>
        <v>0</v>
      </c>
      <c r="Y75" s="11">
        <f t="shared" si="16"/>
        <v>1417</v>
      </c>
      <c r="Z75" s="11">
        <f t="shared" si="16"/>
        <v>1418</v>
      </c>
      <c r="AA75" s="11">
        <f t="shared" si="16"/>
        <v>10750</v>
      </c>
      <c r="AB75" s="11">
        <f t="shared" si="16"/>
        <v>12418</v>
      </c>
      <c r="AC75" s="11">
        <f t="shared" si="16"/>
        <v>12417</v>
      </c>
      <c r="AD75" s="11">
        <f t="shared" si="16"/>
        <v>37433</v>
      </c>
      <c r="AE75" s="11">
        <f t="shared" si="16"/>
        <v>31868</v>
      </c>
      <c r="AF75" s="11">
        <f t="shared" si="16"/>
        <v>31871</v>
      </c>
      <c r="AG75" s="11">
        <f t="shared" si="16"/>
        <v>24086</v>
      </c>
      <c r="AH75" s="11">
        <f t="shared" si="16"/>
        <v>17143</v>
      </c>
      <c r="AI75" s="11">
        <f t="shared" si="16"/>
        <v>16035</v>
      </c>
      <c r="AJ75" s="11">
        <f t="shared" si="16"/>
        <v>41118</v>
      </c>
      <c r="AK75" s="11">
        <f t="shared" si="16"/>
        <v>15333</v>
      </c>
      <c r="AL75" s="11">
        <f t="shared" si="16"/>
        <v>15333</v>
      </c>
      <c r="AM75" s="11">
        <f t="shared" si="16"/>
        <v>10217</v>
      </c>
      <c r="AN75" s="11">
        <f t="shared" si="16"/>
        <v>11435</v>
      </c>
      <c r="AO75" s="11">
        <f t="shared" si="16"/>
        <v>11435</v>
      </c>
      <c r="AP75" s="11">
        <f t="shared" si="16"/>
        <v>375</v>
      </c>
      <c r="AQ75" s="11">
        <f t="shared" si="16"/>
        <v>1049</v>
      </c>
      <c r="AR75" s="11">
        <f t="shared" si="16"/>
        <v>1051</v>
      </c>
      <c r="AS75" s="11">
        <f t="shared" si="16"/>
        <v>8890</v>
      </c>
      <c r="AT75" s="11">
        <f t="shared" si="16"/>
        <v>6228</v>
      </c>
      <c r="AU75" s="11">
        <f t="shared" si="16"/>
        <v>6228</v>
      </c>
      <c r="AV75" s="11">
        <f t="shared" si="16"/>
        <v>17442</v>
      </c>
      <c r="AW75" s="11">
        <f t="shared" si="16"/>
        <v>21025</v>
      </c>
      <c r="AX75" s="11">
        <f t="shared" si="16"/>
        <v>21025</v>
      </c>
      <c r="AY75" s="11">
        <f t="shared" si="16"/>
        <v>1012</v>
      </c>
      <c r="AZ75" s="11">
        <f t="shared" si="16"/>
        <v>1063</v>
      </c>
      <c r="BA75" s="11">
        <f t="shared" si="16"/>
        <v>1063</v>
      </c>
      <c r="BB75" s="11">
        <f t="shared" si="16"/>
        <v>880</v>
      </c>
      <c r="BC75" s="11">
        <f t="shared" si="16"/>
        <v>901</v>
      </c>
      <c r="BD75" s="11">
        <f t="shared" si="16"/>
        <v>901</v>
      </c>
      <c r="BE75" s="11">
        <f t="shared" si="16"/>
        <v>2841</v>
      </c>
      <c r="BF75" s="11">
        <f t="shared" si="16"/>
        <v>3170</v>
      </c>
      <c r="BG75" s="11">
        <f t="shared" si="16"/>
        <v>3170</v>
      </c>
      <c r="BH75" s="11">
        <f t="shared" si="16"/>
        <v>4992</v>
      </c>
      <c r="BI75" s="11">
        <f t="shared" si="16"/>
        <v>2338</v>
      </c>
      <c r="BJ75" s="11">
        <f t="shared" si="16"/>
        <v>2330</v>
      </c>
      <c r="BK75" s="11">
        <f t="shared" si="16"/>
        <v>120</v>
      </c>
      <c r="BL75" s="11">
        <f t="shared" si="16"/>
        <v>53</v>
      </c>
      <c r="BM75" s="11">
        <f t="shared" si="16"/>
        <v>53</v>
      </c>
      <c r="BN75" s="11">
        <f t="shared" si="16"/>
        <v>253</v>
      </c>
      <c r="BO75" s="11">
        <f t="shared" si="16"/>
        <v>0</v>
      </c>
      <c r="BP75" s="11">
        <f t="shared" si="16"/>
        <v>0</v>
      </c>
      <c r="BQ75" s="11">
        <f t="shared" si="16"/>
        <v>540</v>
      </c>
      <c r="BR75" s="11">
        <f t="shared" si="16"/>
        <v>590</v>
      </c>
      <c r="BS75" s="11">
        <f aca="true" t="shared" si="17" ref="BS75:CM75">SUM(BS4,BS7,BS18,BS19,BS23,BS60,BS74)</f>
        <v>590</v>
      </c>
      <c r="BT75" s="11">
        <f t="shared" si="17"/>
        <v>2006</v>
      </c>
      <c r="BU75" s="11">
        <f t="shared" si="17"/>
        <v>1437</v>
      </c>
      <c r="BV75" s="11">
        <f t="shared" si="17"/>
        <v>1437</v>
      </c>
      <c r="BW75" s="11">
        <f t="shared" si="17"/>
        <v>6350</v>
      </c>
      <c r="BX75" s="11">
        <f t="shared" si="17"/>
        <v>6401</v>
      </c>
      <c r="BY75" s="11">
        <f t="shared" si="17"/>
        <v>6401</v>
      </c>
      <c r="BZ75" s="11">
        <f t="shared" si="17"/>
        <v>587</v>
      </c>
      <c r="CA75" s="11">
        <f t="shared" si="17"/>
        <v>605</v>
      </c>
      <c r="CB75" s="11">
        <f t="shared" si="17"/>
        <v>605</v>
      </c>
      <c r="CC75" s="11">
        <f t="shared" si="17"/>
        <v>20309</v>
      </c>
      <c r="CD75" s="11">
        <f t="shared" si="17"/>
        <v>17941</v>
      </c>
      <c r="CE75" s="11">
        <f t="shared" si="17"/>
        <v>17941</v>
      </c>
      <c r="CF75" s="11">
        <f t="shared" si="17"/>
        <v>11</v>
      </c>
      <c r="CG75" s="11">
        <f t="shared" si="17"/>
        <v>36</v>
      </c>
      <c r="CH75" s="11">
        <f t="shared" si="17"/>
        <v>36</v>
      </c>
      <c r="CI75" s="11">
        <f t="shared" si="17"/>
        <v>30403</v>
      </c>
      <c r="CJ75" s="11">
        <f t="shared" si="17"/>
        <v>0</v>
      </c>
      <c r="CK75" s="11">
        <f t="shared" si="17"/>
        <v>0</v>
      </c>
      <c r="CL75" s="11">
        <f t="shared" si="17"/>
        <v>29172</v>
      </c>
      <c r="CM75" s="11">
        <f t="shared" si="17"/>
        <v>29172</v>
      </c>
    </row>
    <row r="76" spans="1:91" s="1" customFormat="1" ht="14.25" customHeight="1">
      <c r="A76" s="11" t="s">
        <v>34</v>
      </c>
      <c r="B76" s="11" t="s">
        <v>74</v>
      </c>
      <c r="C76" s="11">
        <f t="shared" si="13"/>
        <v>267410</v>
      </c>
      <c r="D76" s="11">
        <f>SUM(D77,D81,D86)</f>
        <v>68417</v>
      </c>
      <c r="E76" s="11">
        <f t="shared" si="15"/>
        <v>68417</v>
      </c>
      <c r="F76" s="11">
        <v>0</v>
      </c>
      <c r="G76" s="11">
        <v>1584</v>
      </c>
      <c r="H76" s="11">
        <v>1584</v>
      </c>
      <c r="I76" s="11">
        <f>SUM(I77,I81,I86)</f>
        <v>201000</v>
      </c>
      <c r="J76" s="11">
        <f>SUM(J77,J81,J86)</f>
        <v>9354</v>
      </c>
      <c r="K76" s="11">
        <f>SUM(K77,K81,K86)</f>
        <v>9354</v>
      </c>
      <c r="L76" s="11">
        <f aca="true" t="shared" si="18" ref="L76:R76">SUM(L86,L81,L77)</f>
        <v>28160</v>
      </c>
      <c r="M76" s="11">
        <f t="shared" si="18"/>
        <v>458</v>
      </c>
      <c r="N76" s="11">
        <f t="shared" si="18"/>
        <v>458</v>
      </c>
      <c r="O76" s="11">
        <f t="shared" si="18"/>
        <v>3810</v>
      </c>
      <c r="P76" s="11">
        <f t="shared" si="18"/>
        <v>24228</v>
      </c>
      <c r="Q76" s="11">
        <f t="shared" si="18"/>
        <v>24228</v>
      </c>
      <c r="R76" s="11">
        <f t="shared" si="18"/>
        <v>0</v>
      </c>
      <c r="S76" s="11"/>
      <c r="T76" s="11"/>
      <c r="U76" s="11">
        <v>0</v>
      </c>
      <c r="V76" s="11">
        <v>2771</v>
      </c>
      <c r="W76" s="11">
        <v>2771</v>
      </c>
      <c r="X76" s="11"/>
      <c r="Y76" s="11"/>
      <c r="Z76" s="11"/>
      <c r="AA76" s="11">
        <v>0</v>
      </c>
      <c r="AB76" s="11"/>
      <c r="AC76" s="11"/>
      <c r="AD76" s="31">
        <f>SUM(AD86,AD81,AD77)</f>
        <v>8900</v>
      </c>
      <c r="AE76" s="31">
        <f>SUM(AE86,AE81,AE77)</f>
        <v>2891</v>
      </c>
      <c r="AF76" s="31">
        <f>SUM(AF86,AF81,AF77)</f>
        <v>2891</v>
      </c>
      <c r="AG76" s="11">
        <f>SUM(AG86,AG81,AG77)</f>
        <v>0</v>
      </c>
      <c r="AH76" s="11"/>
      <c r="AI76" s="11"/>
      <c r="AJ76" s="11">
        <f>SUM(AJ86,AJ81,AJ77)</f>
        <v>0</v>
      </c>
      <c r="AK76" s="11"/>
      <c r="AL76" s="11"/>
      <c r="AM76" s="11">
        <f>SUM(AM86,AM81,AM77)</f>
        <v>0</v>
      </c>
      <c r="AN76" s="11"/>
      <c r="AO76" s="11"/>
      <c r="AP76" s="11">
        <f>SUM(AP86,AP81,AP77)</f>
        <v>3000</v>
      </c>
      <c r="AQ76" s="11">
        <v>7914</v>
      </c>
      <c r="AR76" s="11">
        <v>7914</v>
      </c>
      <c r="AS76" s="11">
        <f>SUM(AS86,AS81,AS77)</f>
        <v>0</v>
      </c>
      <c r="AT76" s="11">
        <v>768</v>
      </c>
      <c r="AU76" s="11">
        <v>768</v>
      </c>
      <c r="AV76" s="11">
        <f>SUM(AV86,AV81,AV77)</f>
        <v>0</v>
      </c>
      <c r="AW76" s="11"/>
      <c r="AX76" s="11"/>
      <c r="AY76" s="11">
        <f>SUM(AY86,AY81,AY77)</f>
        <v>0</v>
      </c>
      <c r="AZ76" s="11"/>
      <c r="BA76" s="11"/>
      <c r="BB76" s="11">
        <f>SUM(BB86,BB81,BB77)</f>
        <v>0</v>
      </c>
      <c r="BC76" s="11"/>
      <c r="BD76" s="11"/>
      <c r="BE76" s="11">
        <f>SUM(BE86,BE81,BE77)</f>
        <v>0</v>
      </c>
      <c r="BF76" s="11"/>
      <c r="BG76" s="11"/>
      <c r="BH76" s="11">
        <f>SUM(BH86,BH81,BH77)</f>
        <v>0</v>
      </c>
      <c r="BI76" s="11"/>
      <c r="BJ76" s="11"/>
      <c r="BK76" s="11">
        <f>SUM(BK86,BK81,BK77)</f>
        <v>0</v>
      </c>
      <c r="BL76" s="11"/>
      <c r="BM76" s="11"/>
      <c r="BN76" s="11">
        <f>SUM(BN86,BN81,BN77)</f>
        <v>0</v>
      </c>
      <c r="BO76" s="11"/>
      <c r="BP76" s="11"/>
      <c r="BQ76" s="11">
        <f>SUM(BQ86,BQ81,BQ77)</f>
        <v>0</v>
      </c>
      <c r="BR76" s="11"/>
      <c r="BS76" s="11"/>
      <c r="BT76" s="11"/>
      <c r="BU76" s="11">
        <f>SUM(BU86,BU81,BU77)</f>
        <v>0</v>
      </c>
      <c r="BV76" s="11">
        <f>SUM(BV86,BV81,BV77)</f>
        <v>0</v>
      </c>
      <c r="BW76" s="11">
        <f>SUM(BW86,BW81,BW77)</f>
        <v>0</v>
      </c>
      <c r="BX76" s="11"/>
      <c r="BY76" s="11"/>
      <c r="BZ76" s="11">
        <f>SUM(BZ86,BZ81,BZ77)</f>
        <v>0</v>
      </c>
      <c r="CA76" s="11"/>
      <c r="CB76" s="11"/>
      <c r="CC76" s="11">
        <f>SUM(CC86,CC81,CC77)</f>
        <v>0</v>
      </c>
      <c r="CD76" s="11">
        <f>SUM(CD86,CD81,CD77)</f>
        <v>776</v>
      </c>
      <c r="CE76" s="11">
        <f>SUM(CE86,CE81,CE77)</f>
        <v>776</v>
      </c>
      <c r="CF76" s="11">
        <f>SUM(CF86,CF81,CF77)</f>
        <v>0</v>
      </c>
      <c r="CG76" s="11"/>
      <c r="CH76" s="11"/>
      <c r="CI76" s="11">
        <f>SUM(CI86,CI81,CI77)</f>
        <v>22540</v>
      </c>
      <c r="CJ76" s="11">
        <f>SUM(CJ86,CJ81,CJ77)</f>
        <v>0</v>
      </c>
      <c r="CK76" s="11">
        <f>SUM(CK86,CK81,CK77)</f>
        <v>0</v>
      </c>
      <c r="CL76" s="11">
        <v>17673</v>
      </c>
      <c r="CM76" s="11">
        <f>SUM(CM86,CM81,CM77)</f>
        <v>17673</v>
      </c>
    </row>
    <row r="77" spans="1:91" s="1" customFormat="1" ht="14.25" customHeight="1">
      <c r="A77" s="28" t="s">
        <v>153</v>
      </c>
      <c r="B77" s="11" t="s">
        <v>163</v>
      </c>
      <c r="C77" s="11">
        <f t="shared" si="13"/>
        <v>0</v>
      </c>
      <c r="D77" s="11">
        <f t="shared" si="14"/>
        <v>1879</v>
      </c>
      <c r="E77" s="11">
        <f t="shared" si="15"/>
        <v>1879</v>
      </c>
      <c r="F77" s="11">
        <v>0</v>
      </c>
      <c r="G77" s="11">
        <f>SUM(G78:G80)</f>
        <v>1584</v>
      </c>
      <c r="H77" s="11">
        <f aca="true" t="shared" si="19" ref="H77:BS77">SUM(H78:H80)</f>
        <v>1584</v>
      </c>
      <c r="I77" s="11">
        <f t="shared" si="19"/>
        <v>0</v>
      </c>
      <c r="J77" s="11">
        <f t="shared" si="19"/>
        <v>0</v>
      </c>
      <c r="K77" s="11">
        <f t="shared" si="19"/>
        <v>0</v>
      </c>
      <c r="L77" s="11">
        <f t="shared" si="19"/>
        <v>0</v>
      </c>
      <c r="M77" s="11">
        <f t="shared" si="19"/>
        <v>0</v>
      </c>
      <c r="N77" s="11">
        <f t="shared" si="19"/>
        <v>0</v>
      </c>
      <c r="O77" s="11">
        <f t="shared" si="19"/>
        <v>0</v>
      </c>
      <c r="P77" s="11">
        <f t="shared" si="19"/>
        <v>295</v>
      </c>
      <c r="Q77" s="11">
        <f t="shared" si="19"/>
        <v>295</v>
      </c>
      <c r="R77" s="11">
        <f t="shared" si="19"/>
        <v>0</v>
      </c>
      <c r="S77" s="11">
        <f t="shared" si="19"/>
        <v>0</v>
      </c>
      <c r="T77" s="11">
        <f t="shared" si="19"/>
        <v>0</v>
      </c>
      <c r="U77" s="11">
        <f t="shared" si="19"/>
        <v>0</v>
      </c>
      <c r="V77" s="11">
        <f t="shared" si="19"/>
        <v>0</v>
      </c>
      <c r="W77" s="11">
        <f t="shared" si="19"/>
        <v>0</v>
      </c>
      <c r="X77" s="11">
        <f t="shared" si="19"/>
        <v>0</v>
      </c>
      <c r="Y77" s="11">
        <f t="shared" si="19"/>
        <v>0</v>
      </c>
      <c r="Z77" s="11">
        <f t="shared" si="19"/>
        <v>0</v>
      </c>
      <c r="AA77" s="11">
        <f t="shared" si="19"/>
        <v>0</v>
      </c>
      <c r="AB77" s="11">
        <f t="shared" si="19"/>
        <v>0</v>
      </c>
      <c r="AC77" s="11">
        <f t="shared" si="19"/>
        <v>0</v>
      </c>
      <c r="AD77" s="11">
        <f t="shared" si="19"/>
        <v>0</v>
      </c>
      <c r="AE77" s="11">
        <f t="shared" si="19"/>
        <v>0</v>
      </c>
      <c r="AF77" s="11">
        <f t="shared" si="19"/>
        <v>0</v>
      </c>
      <c r="AG77" s="11">
        <f t="shared" si="19"/>
        <v>0</v>
      </c>
      <c r="AH77" s="11">
        <f t="shared" si="19"/>
        <v>0</v>
      </c>
      <c r="AI77" s="11">
        <f t="shared" si="19"/>
        <v>0</v>
      </c>
      <c r="AJ77" s="11">
        <f t="shared" si="19"/>
        <v>0</v>
      </c>
      <c r="AK77" s="11">
        <f t="shared" si="19"/>
        <v>0</v>
      </c>
      <c r="AL77" s="11">
        <f t="shared" si="19"/>
        <v>0</v>
      </c>
      <c r="AM77" s="11">
        <f t="shared" si="19"/>
        <v>0</v>
      </c>
      <c r="AN77" s="11">
        <f t="shared" si="19"/>
        <v>0</v>
      </c>
      <c r="AO77" s="11">
        <f t="shared" si="19"/>
        <v>0</v>
      </c>
      <c r="AP77" s="11">
        <f t="shared" si="19"/>
        <v>0</v>
      </c>
      <c r="AQ77" s="11">
        <f t="shared" si="19"/>
        <v>0</v>
      </c>
      <c r="AR77" s="11">
        <f t="shared" si="19"/>
        <v>0</v>
      </c>
      <c r="AS77" s="11">
        <f t="shared" si="19"/>
        <v>0</v>
      </c>
      <c r="AT77" s="11">
        <f t="shared" si="19"/>
        <v>0</v>
      </c>
      <c r="AU77" s="11">
        <f t="shared" si="19"/>
        <v>0</v>
      </c>
      <c r="AV77" s="11">
        <f t="shared" si="19"/>
        <v>0</v>
      </c>
      <c r="AW77" s="11">
        <f t="shared" si="19"/>
        <v>0</v>
      </c>
      <c r="AX77" s="11">
        <f t="shared" si="19"/>
        <v>0</v>
      </c>
      <c r="AY77" s="11">
        <f t="shared" si="19"/>
        <v>0</v>
      </c>
      <c r="AZ77" s="11">
        <f t="shared" si="19"/>
        <v>0</v>
      </c>
      <c r="BA77" s="11">
        <f t="shared" si="19"/>
        <v>0</v>
      </c>
      <c r="BB77" s="11">
        <f t="shared" si="19"/>
        <v>0</v>
      </c>
      <c r="BC77" s="11">
        <f t="shared" si="19"/>
        <v>0</v>
      </c>
      <c r="BD77" s="11">
        <f t="shared" si="19"/>
        <v>0</v>
      </c>
      <c r="BE77" s="11">
        <f t="shared" si="19"/>
        <v>0</v>
      </c>
      <c r="BF77" s="11">
        <f t="shared" si="19"/>
        <v>0</v>
      </c>
      <c r="BG77" s="11">
        <f t="shared" si="19"/>
        <v>0</v>
      </c>
      <c r="BH77" s="11">
        <f t="shared" si="19"/>
        <v>0</v>
      </c>
      <c r="BI77" s="11">
        <f t="shared" si="19"/>
        <v>0</v>
      </c>
      <c r="BJ77" s="11">
        <f t="shared" si="19"/>
        <v>0</v>
      </c>
      <c r="BK77" s="11">
        <f t="shared" si="19"/>
        <v>0</v>
      </c>
      <c r="BL77" s="11">
        <f t="shared" si="19"/>
        <v>0</v>
      </c>
      <c r="BM77" s="11">
        <f t="shared" si="19"/>
        <v>0</v>
      </c>
      <c r="BN77" s="11">
        <f t="shared" si="19"/>
        <v>0</v>
      </c>
      <c r="BO77" s="11">
        <f t="shared" si="19"/>
        <v>0</v>
      </c>
      <c r="BP77" s="11">
        <f t="shared" si="19"/>
        <v>0</v>
      </c>
      <c r="BQ77" s="11">
        <f t="shared" si="19"/>
        <v>0</v>
      </c>
      <c r="BR77" s="11">
        <f t="shared" si="19"/>
        <v>0</v>
      </c>
      <c r="BS77" s="11">
        <f t="shared" si="19"/>
        <v>0</v>
      </c>
      <c r="BT77" s="11">
        <f aca="true" t="shared" si="20" ref="BT77:CM77">SUM(BT78:BT80)</f>
        <v>0</v>
      </c>
      <c r="BU77" s="11">
        <f t="shared" si="20"/>
        <v>0</v>
      </c>
      <c r="BV77" s="11">
        <f t="shared" si="20"/>
        <v>0</v>
      </c>
      <c r="BW77" s="11">
        <f t="shared" si="20"/>
        <v>0</v>
      </c>
      <c r="BX77" s="11">
        <f t="shared" si="20"/>
        <v>0</v>
      </c>
      <c r="BY77" s="11">
        <f t="shared" si="20"/>
        <v>0</v>
      </c>
      <c r="BZ77" s="11">
        <f t="shared" si="20"/>
        <v>0</v>
      </c>
      <c r="CA77" s="11">
        <f t="shared" si="20"/>
        <v>0</v>
      </c>
      <c r="CB77" s="11">
        <f t="shared" si="20"/>
        <v>0</v>
      </c>
      <c r="CC77" s="11">
        <f t="shared" si="20"/>
        <v>0</v>
      </c>
      <c r="CD77" s="11">
        <f t="shared" si="20"/>
        <v>0</v>
      </c>
      <c r="CE77" s="11">
        <f t="shared" si="20"/>
        <v>0</v>
      </c>
      <c r="CF77" s="11">
        <f t="shared" si="20"/>
        <v>0</v>
      </c>
      <c r="CG77" s="11">
        <f t="shared" si="20"/>
        <v>0</v>
      </c>
      <c r="CH77" s="11">
        <f t="shared" si="20"/>
        <v>0</v>
      </c>
      <c r="CI77" s="11">
        <f t="shared" si="20"/>
        <v>0</v>
      </c>
      <c r="CJ77" s="11">
        <f t="shared" si="20"/>
        <v>0</v>
      </c>
      <c r="CK77" s="11">
        <f t="shared" si="20"/>
        <v>0</v>
      </c>
      <c r="CL77" s="11">
        <f t="shared" si="20"/>
        <v>0</v>
      </c>
      <c r="CM77" s="11">
        <f t="shared" si="20"/>
        <v>0</v>
      </c>
    </row>
    <row r="78" spans="1:91" s="1" customFormat="1" ht="14.25" customHeight="1">
      <c r="A78" s="27" t="s">
        <v>154</v>
      </c>
      <c r="B78" s="13" t="s">
        <v>218</v>
      </c>
      <c r="C78" s="13">
        <f t="shared" si="13"/>
        <v>0</v>
      </c>
      <c r="D78" s="13">
        <f t="shared" si="14"/>
        <v>295</v>
      </c>
      <c r="E78" s="13">
        <f t="shared" si="15"/>
        <v>295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>
        <v>295</v>
      </c>
      <c r="Q78" s="13">
        <v>295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30"/>
      <c r="AE78" s="30"/>
      <c r="AF78" s="30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1"/>
      <c r="BX78" s="11"/>
      <c r="BY78" s="11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9"/>
      <c r="CK78" s="21"/>
      <c r="CL78" s="13"/>
      <c r="CM78" s="13"/>
    </row>
    <row r="79" spans="1:91" s="1" customFormat="1" ht="14.25" customHeight="1">
      <c r="A79" s="27" t="s">
        <v>221</v>
      </c>
      <c r="B79" s="13" t="s">
        <v>229</v>
      </c>
      <c r="C79" s="13">
        <f t="shared" si="13"/>
        <v>0</v>
      </c>
      <c r="D79" s="13">
        <f t="shared" si="14"/>
        <v>25</v>
      </c>
      <c r="E79" s="13">
        <f t="shared" si="15"/>
        <v>25</v>
      </c>
      <c r="F79" s="13">
        <v>0</v>
      </c>
      <c r="G79" s="13">
        <v>25</v>
      </c>
      <c r="H79" s="13">
        <v>25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30"/>
      <c r="AE79" s="30"/>
      <c r="AF79" s="30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1"/>
      <c r="BX79" s="11"/>
      <c r="BY79" s="11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9"/>
      <c r="CK79" s="21"/>
      <c r="CL79" s="13"/>
      <c r="CM79" s="13"/>
    </row>
    <row r="80" spans="1:91" s="1" customFormat="1" ht="14.25" customHeight="1">
      <c r="A80" s="27" t="s">
        <v>228</v>
      </c>
      <c r="B80" s="13" t="s">
        <v>230</v>
      </c>
      <c r="C80" s="13">
        <v>0</v>
      </c>
      <c r="D80" s="13">
        <f t="shared" si="14"/>
        <v>1559</v>
      </c>
      <c r="E80" s="13">
        <f t="shared" si="15"/>
        <v>1559</v>
      </c>
      <c r="F80" s="13">
        <v>0</v>
      </c>
      <c r="G80" s="13">
        <v>1559</v>
      </c>
      <c r="H80" s="13">
        <v>1559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30"/>
      <c r="AE80" s="30"/>
      <c r="AF80" s="30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1"/>
      <c r="BX80" s="11"/>
      <c r="BY80" s="11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9"/>
      <c r="CK80" s="21"/>
      <c r="CL80" s="13"/>
      <c r="CM80" s="13"/>
    </row>
    <row r="81" spans="1:91" s="1" customFormat="1" ht="14.25" customHeight="1">
      <c r="A81" s="28" t="s">
        <v>155</v>
      </c>
      <c r="B81" s="11" t="s">
        <v>87</v>
      </c>
      <c r="C81" s="11">
        <f t="shared" si="13"/>
        <v>28810</v>
      </c>
      <c r="D81" s="11">
        <f t="shared" si="14"/>
        <v>30614</v>
      </c>
      <c r="E81" s="11">
        <f t="shared" si="15"/>
        <v>30614</v>
      </c>
      <c r="F81" s="11">
        <f>SUM(F82:F85)</f>
        <v>0</v>
      </c>
      <c r="G81" s="11">
        <f aca="true" t="shared" si="21" ref="G81:BR81">SUM(G82:G85)</f>
        <v>0</v>
      </c>
      <c r="H81" s="11">
        <f t="shared" si="21"/>
        <v>0</v>
      </c>
      <c r="I81" s="11">
        <f t="shared" si="21"/>
        <v>0</v>
      </c>
      <c r="J81" s="11">
        <f t="shared" si="21"/>
        <v>0</v>
      </c>
      <c r="K81" s="11">
        <f t="shared" si="21"/>
        <v>0</v>
      </c>
      <c r="L81" s="11">
        <f t="shared" si="21"/>
        <v>0</v>
      </c>
      <c r="M81" s="11">
        <f t="shared" si="21"/>
        <v>0</v>
      </c>
      <c r="N81" s="11">
        <f t="shared" si="21"/>
        <v>0</v>
      </c>
      <c r="O81" s="11">
        <f t="shared" si="21"/>
        <v>3810</v>
      </c>
      <c r="P81" s="11">
        <f t="shared" si="21"/>
        <v>14718</v>
      </c>
      <c r="Q81" s="11">
        <f t="shared" si="21"/>
        <v>14718</v>
      </c>
      <c r="R81" s="11">
        <f t="shared" si="21"/>
        <v>0</v>
      </c>
      <c r="S81" s="11">
        <f t="shared" si="21"/>
        <v>0</v>
      </c>
      <c r="T81" s="11">
        <f t="shared" si="21"/>
        <v>0</v>
      </c>
      <c r="U81" s="11">
        <f t="shared" si="21"/>
        <v>0</v>
      </c>
      <c r="V81" s="11">
        <f t="shared" si="21"/>
        <v>2771</v>
      </c>
      <c r="W81" s="11">
        <f t="shared" si="21"/>
        <v>2771</v>
      </c>
      <c r="X81" s="11">
        <f t="shared" si="21"/>
        <v>0</v>
      </c>
      <c r="Y81" s="11">
        <f t="shared" si="21"/>
        <v>0</v>
      </c>
      <c r="Z81" s="11">
        <f t="shared" si="21"/>
        <v>0</v>
      </c>
      <c r="AA81" s="11">
        <f t="shared" si="21"/>
        <v>0</v>
      </c>
      <c r="AB81" s="11">
        <f t="shared" si="21"/>
        <v>0</v>
      </c>
      <c r="AC81" s="11">
        <f t="shared" si="21"/>
        <v>0</v>
      </c>
      <c r="AD81" s="11">
        <f t="shared" si="21"/>
        <v>0</v>
      </c>
      <c r="AE81" s="11">
        <f t="shared" si="21"/>
        <v>0</v>
      </c>
      <c r="AF81" s="11">
        <f t="shared" si="21"/>
        <v>0</v>
      </c>
      <c r="AG81" s="11">
        <f t="shared" si="21"/>
        <v>0</v>
      </c>
      <c r="AH81" s="11">
        <f t="shared" si="21"/>
        <v>0</v>
      </c>
      <c r="AI81" s="11">
        <f t="shared" si="21"/>
        <v>0</v>
      </c>
      <c r="AJ81" s="11">
        <f t="shared" si="21"/>
        <v>0</v>
      </c>
      <c r="AK81" s="11">
        <f t="shared" si="21"/>
        <v>0</v>
      </c>
      <c r="AL81" s="11">
        <f t="shared" si="21"/>
        <v>0</v>
      </c>
      <c r="AM81" s="11">
        <f t="shared" si="21"/>
        <v>0</v>
      </c>
      <c r="AN81" s="11">
        <f t="shared" si="21"/>
        <v>0</v>
      </c>
      <c r="AO81" s="11">
        <f t="shared" si="21"/>
        <v>0</v>
      </c>
      <c r="AP81" s="11">
        <f t="shared" si="21"/>
        <v>3000</v>
      </c>
      <c r="AQ81" s="11">
        <f t="shared" si="21"/>
        <v>188</v>
      </c>
      <c r="AR81" s="11">
        <f t="shared" si="21"/>
        <v>188</v>
      </c>
      <c r="AS81" s="11">
        <f t="shared" si="21"/>
        <v>0</v>
      </c>
      <c r="AT81" s="11">
        <f t="shared" si="21"/>
        <v>0</v>
      </c>
      <c r="AU81" s="11">
        <f t="shared" si="21"/>
        <v>0</v>
      </c>
      <c r="AV81" s="11">
        <f t="shared" si="21"/>
        <v>0</v>
      </c>
      <c r="AW81" s="11">
        <f t="shared" si="21"/>
        <v>0</v>
      </c>
      <c r="AX81" s="11">
        <f t="shared" si="21"/>
        <v>0</v>
      </c>
      <c r="AY81" s="11">
        <f t="shared" si="21"/>
        <v>0</v>
      </c>
      <c r="AZ81" s="11">
        <f t="shared" si="21"/>
        <v>0</v>
      </c>
      <c r="BA81" s="11">
        <f t="shared" si="21"/>
        <v>0</v>
      </c>
      <c r="BB81" s="11">
        <f t="shared" si="21"/>
        <v>0</v>
      </c>
      <c r="BC81" s="11">
        <f t="shared" si="21"/>
        <v>0</v>
      </c>
      <c r="BD81" s="11">
        <f t="shared" si="21"/>
        <v>0</v>
      </c>
      <c r="BE81" s="11">
        <f t="shared" si="21"/>
        <v>0</v>
      </c>
      <c r="BF81" s="11">
        <f t="shared" si="21"/>
        <v>0</v>
      </c>
      <c r="BG81" s="11">
        <f t="shared" si="21"/>
        <v>0</v>
      </c>
      <c r="BH81" s="11">
        <f t="shared" si="21"/>
        <v>0</v>
      </c>
      <c r="BI81" s="11">
        <f t="shared" si="21"/>
        <v>0</v>
      </c>
      <c r="BJ81" s="11">
        <f t="shared" si="21"/>
        <v>0</v>
      </c>
      <c r="BK81" s="11">
        <f t="shared" si="21"/>
        <v>0</v>
      </c>
      <c r="BL81" s="11">
        <f t="shared" si="21"/>
        <v>0</v>
      </c>
      <c r="BM81" s="11">
        <f t="shared" si="21"/>
        <v>0</v>
      </c>
      <c r="BN81" s="11">
        <f t="shared" si="21"/>
        <v>0</v>
      </c>
      <c r="BO81" s="11">
        <f t="shared" si="21"/>
        <v>0</v>
      </c>
      <c r="BP81" s="11">
        <f t="shared" si="21"/>
        <v>0</v>
      </c>
      <c r="BQ81" s="11">
        <f t="shared" si="21"/>
        <v>0</v>
      </c>
      <c r="BR81" s="11">
        <f t="shared" si="21"/>
        <v>0</v>
      </c>
      <c r="BS81" s="11">
        <f aca="true" t="shared" si="22" ref="BS81:CM81">SUM(BS82:BS85)</f>
        <v>0</v>
      </c>
      <c r="BT81" s="11">
        <f t="shared" si="22"/>
        <v>0</v>
      </c>
      <c r="BU81" s="11">
        <f t="shared" si="22"/>
        <v>0</v>
      </c>
      <c r="BV81" s="11">
        <f t="shared" si="22"/>
        <v>0</v>
      </c>
      <c r="BW81" s="11">
        <f t="shared" si="22"/>
        <v>0</v>
      </c>
      <c r="BX81" s="11">
        <f t="shared" si="22"/>
        <v>0</v>
      </c>
      <c r="BY81" s="11">
        <f t="shared" si="22"/>
        <v>0</v>
      </c>
      <c r="BZ81" s="11">
        <f t="shared" si="22"/>
        <v>0</v>
      </c>
      <c r="CA81" s="11">
        <f t="shared" si="22"/>
        <v>0</v>
      </c>
      <c r="CB81" s="11">
        <f t="shared" si="22"/>
        <v>0</v>
      </c>
      <c r="CC81" s="11">
        <f t="shared" si="22"/>
        <v>0</v>
      </c>
      <c r="CD81" s="11">
        <f t="shared" si="22"/>
        <v>0</v>
      </c>
      <c r="CE81" s="11">
        <f t="shared" si="22"/>
        <v>0</v>
      </c>
      <c r="CF81" s="11">
        <f t="shared" si="22"/>
        <v>0</v>
      </c>
      <c r="CG81" s="11">
        <f t="shared" si="22"/>
        <v>0</v>
      </c>
      <c r="CH81" s="11">
        <f t="shared" si="22"/>
        <v>0</v>
      </c>
      <c r="CI81" s="11">
        <f t="shared" si="22"/>
        <v>22000</v>
      </c>
      <c r="CJ81" s="11">
        <f t="shared" si="22"/>
        <v>0</v>
      </c>
      <c r="CK81" s="11">
        <f t="shared" si="22"/>
        <v>0</v>
      </c>
      <c r="CL81" s="11">
        <f t="shared" si="22"/>
        <v>12937</v>
      </c>
      <c r="CM81" s="11">
        <f t="shared" si="22"/>
        <v>12937</v>
      </c>
    </row>
    <row r="82" spans="1:91" s="1" customFormat="1" ht="14.25" customHeight="1">
      <c r="A82" s="27" t="s">
        <v>156</v>
      </c>
      <c r="B82" s="11" t="s">
        <v>176</v>
      </c>
      <c r="C82" s="13">
        <f t="shared" si="13"/>
        <v>3810</v>
      </c>
      <c r="D82" s="13">
        <f t="shared" si="14"/>
        <v>14718</v>
      </c>
      <c r="E82" s="13">
        <f t="shared" si="15"/>
        <v>14718</v>
      </c>
      <c r="F82" s="13"/>
      <c r="G82" s="13"/>
      <c r="H82" s="13"/>
      <c r="I82" s="11"/>
      <c r="J82" s="11"/>
      <c r="K82" s="11"/>
      <c r="L82" s="13"/>
      <c r="M82" s="13"/>
      <c r="N82" s="13"/>
      <c r="O82" s="13">
        <v>3810</v>
      </c>
      <c r="P82" s="13">
        <v>14718</v>
      </c>
      <c r="Q82" s="13">
        <v>14718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30"/>
      <c r="AE82" s="30"/>
      <c r="AF82" s="30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1"/>
      <c r="BX82" s="11"/>
      <c r="BY82" s="11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9"/>
      <c r="CK82" s="21"/>
      <c r="CL82" s="13"/>
      <c r="CM82" s="13"/>
    </row>
    <row r="83" spans="1:91" s="1" customFormat="1" ht="14.25" customHeight="1">
      <c r="A83" s="27" t="s">
        <v>169</v>
      </c>
      <c r="B83" s="11" t="s">
        <v>186</v>
      </c>
      <c r="C83" s="13">
        <f t="shared" si="13"/>
        <v>22000</v>
      </c>
      <c r="D83" s="13">
        <f t="shared" si="14"/>
        <v>12937</v>
      </c>
      <c r="E83" s="13">
        <f t="shared" si="15"/>
        <v>12937</v>
      </c>
      <c r="F83" s="13"/>
      <c r="G83" s="13"/>
      <c r="H83" s="13"/>
      <c r="I83" s="11"/>
      <c r="J83" s="11"/>
      <c r="K83" s="11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30"/>
      <c r="AE83" s="30"/>
      <c r="AF83" s="30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1"/>
      <c r="BX83" s="11"/>
      <c r="BY83" s="11"/>
      <c r="BZ83" s="13"/>
      <c r="CA83" s="13"/>
      <c r="CB83" s="13"/>
      <c r="CC83" s="13"/>
      <c r="CD83" s="13"/>
      <c r="CE83" s="13"/>
      <c r="CF83" s="13"/>
      <c r="CG83" s="13"/>
      <c r="CH83" s="13"/>
      <c r="CI83" s="13">
        <v>22000</v>
      </c>
      <c r="CJ83" s="9"/>
      <c r="CK83" s="21"/>
      <c r="CL83" s="13">
        <v>12937</v>
      </c>
      <c r="CM83" s="13">
        <v>12937</v>
      </c>
    </row>
    <row r="84" spans="1:91" s="1" customFormat="1" ht="14.25" customHeight="1">
      <c r="A84" s="27" t="s">
        <v>178</v>
      </c>
      <c r="B84" s="11" t="s">
        <v>179</v>
      </c>
      <c r="C84" s="13">
        <f t="shared" si="13"/>
        <v>3000</v>
      </c>
      <c r="D84" s="13">
        <f t="shared" si="14"/>
        <v>188</v>
      </c>
      <c r="E84" s="13">
        <f t="shared" si="15"/>
        <v>188</v>
      </c>
      <c r="F84" s="13"/>
      <c r="G84" s="13"/>
      <c r="H84" s="13"/>
      <c r="I84" s="11"/>
      <c r="J84" s="11"/>
      <c r="K84" s="11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30"/>
      <c r="AE84" s="30"/>
      <c r="AF84" s="30"/>
      <c r="AG84" s="13"/>
      <c r="AH84" s="13"/>
      <c r="AI84" s="13"/>
      <c r="AJ84" s="13"/>
      <c r="AK84" s="13"/>
      <c r="AL84" s="13"/>
      <c r="AM84" s="13"/>
      <c r="AN84" s="13"/>
      <c r="AO84" s="13"/>
      <c r="AP84" s="13">
        <v>3000</v>
      </c>
      <c r="AQ84" s="13">
        <v>188</v>
      </c>
      <c r="AR84" s="13">
        <v>188</v>
      </c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1"/>
      <c r="BX84" s="11"/>
      <c r="BY84" s="11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9"/>
      <c r="CK84" s="21"/>
      <c r="CL84" s="13"/>
      <c r="CM84" s="13"/>
    </row>
    <row r="85" spans="1:91" s="1" customFormat="1" ht="14.25" customHeight="1">
      <c r="A85" s="27" t="s">
        <v>239</v>
      </c>
      <c r="B85" s="11" t="s">
        <v>223</v>
      </c>
      <c r="C85" s="13">
        <f t="shared" si="13"/>
        <v>0</v>
      </c>
      <c r="D85" s="13">
        <f t="shared" si="14"/>
        <v>2771</v>
      </c>
      <c r="E85" s="13">
        <f t="shared" si="15"/>
        <v>2771</v>
      </c>
      <c r="F85" s="13"/>
      <c r="G85" s="13"/>
      <c r="H85" s="13"/>
      <c r="I85" s="11"/>
      <c r="J85" s="11"/>
      <c r="K85" s="11"/>
      <c r="L85" s="13"/>
      <c r="M85" s="13"/>
      <c r="N85" s="13"/>
      <c r="O85" s="13"/>
      <c r="P85" s="13"/>
      <c r="Q85" s="13"/>
      <c r="R85" s="13"/>
      <c r="S85" s="13"/>
      <c r="T85" s="13"/>
      <c r="U85" s="13">
        <v>0</v>
      </c>
      <c r="V85" s="13">
        <v>2771</v>
      </c>
      <c r="W85" s="13">
        <v>2771</v>
      </c>
      <c r="X85" s="13"/>
      <c r="Y85" s="13"/>
      <c r="Z85" s="13"/>
      <c r="AA85" s="13"/>
      <c r="AB85" s="13"/>
      <c r="AC85" s="13"/>
      <c r="AD85" s="30"/>
      <c r="AE85" s="30"/>
      <c r="AF85" s="30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1"/>
      <c r="BX85" s="11"/>
      <c r="BY85" s="11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9"/>
      <c r="CK85" s="21"/>
      <c r="CL85" s="13"/>
      <c r="CM85" s="13"/>
    </row>
    <row r="86" spans="1:91" s="1" customFormat="1" ht="14.25" customHeight="1">
      <c r="A86" s="28" t="s">
        <v>157</v>
      </c>
      <c r="B86" s="11" t="s">
        <v>49</v>
      </c>
      <c r="C86" s="11">
        <f t="shared" si="13"/>
        <v>238600</v>
      </c>
      <c r="D86" s="11">
        <f t="shared" si="14"/>
        <v>35924</v>
      </c>
      <c r="E86" s="11">
        <f t="shared" si="15"/>
        <v>35924</v>
      </c>
      <c r="F86" s="11">
        <f>SUM(F87:F97)</f>
        <v>0</v>
      </c>
      <c r="G86" s="11">
        <f aca="true" t="shared" si="23" ref="G86:BR86">SUM(G87:G97)</f>
        <v>0</v>
      </c>
      <c r="H86" s="11">
        <f t="shared" si="23"/>
        <v>0</v>
      </c>
      <c r="I86" s="11">
        <f t="shared" si="23"/>
        <v>201000</v>
      </c>
      <c r="J86" s="11">
        <f t="shared" si="23"/>
        <v>9354</v>
      </c>
      <c r="K86" s="11">
        <f t="shared" si="23"/>
        <v>9354</v>
      </c>
      <c r="L86" s="11">
        <f t="shared" si="23"/>
        <v>28160</v>
      </c>
      <c r="M86" s="11">
        <f t="shared" si="23"/>
        <v>458</v>
      </c>
      <c r="N86" s="11">
        <f t="shared" si="23"/>
        <v>458</v>
      </c>
      <c r="O86" s="11">
        <f t="shared" si="23"/>
        <v>0</v>
      </c>
      <c r="P86" s="11">
        <f t="shared" si="23"/>
        <v>9215</v>
      </c>
      <c r="Q86" s="11">
        <f t="shared" si="23"/>
        <v>9215</v>
      </c>
      <c r="R86" s="11">
        <f t="shared" si="23"/>
        <v>0</v>
      </c>
      <c r="S86" s="11">
        <f t="shared" si="23"/>
        <v>0</v>
      </c>
      <c r="T86" s="11">
        <f t="shared" si="23"/>
        <v>0</v>
      </c>
      <c r="U86" s="11">
        <f t="shared" si="23"/>
        <v>0</v>
      </c>
      <c r="V86" s="11">
        <f t="shared" si="23"/>
        <v>0</v>
      </c>
      <c r="W86" s="11">
        <f t="shared" si="23"/>
        <v>0</v>
      </c>
      <c r="X86" s="11">
        <f t="shared" si="23"/>
        <v>0</v>
      </c>
      <c r="Y86" s="11">
        <f t="shared" si="23"/>
        <v>0</v>
      </c>
      <c r="Z86" s="11">
        <f t="shared" si="23"/>
        <v>0</v>
      </c>
      <c r="AA86" s="11">
        <f t="shared" si="23"/>
        <v>0</v>
      </c>
      <c r="AB86" s="11">
        <f t="shared" si="23"/>
        <v>0</v>
      </c>
      <c r="AC86" s="11">
        <f t="shared" si="23"/>
        <v>0</v>
      </c>
      <c r="AD86" s="11">
        <f t="shared" si="23"/>
        <v>8900</v>
      </c>
      <c r="AE86" s="11">
        <f t="shared" si="23"/>
        <v>2891</v>
      </c>
      <c r="AF86" s="11">
        <f t="shared" si="23"/>
        <v>2891</v>
      </c>
      <c r="AG86" s="11">
        <f t="shared" si="23"/>
        <v>0</v>
      </c>
      <c r="AH86" s="11">
        <f t="shared" si="23"/>
        <v>0</v>
      </c>
      <c r="AI86" s="11">
        <f t="shared" si="23"/>
        <v>0</v>
      </c>
      <c r="AJ86" s="11">
        <f t="shared" si="23"/>
        <v>0</v>
      </c>
      <c r="AK86" s="11">
        <f t="shared" si="23"/>
        <v>0</v>
      </c>
      <c r="AL86" s="11">
        <f t="shared" si="23"/>
        <v>0</v>
      </c>
      <c r="AM86" s="11">
        <f t="shared" si="23"/>
        <v>0</v>
      </c>
      <c r="AN86" s="11">
        <f t="shared" si="23"/>
        <v>0</v>
      </c>
      <c r="AO86" s="11">
        <f t="shared" si="23"/>
        <v>0</v>
      </c>
      <c r="AP86" s="11">
        <f t="shared" si="23"/>
        <v>0</v>
      </c>
      <c r="AQ86" s="11">
        <f t="shared" si="23"/>
        <v>7726</v>
      </c>
      <c r="AR86" s="11">
        <f t="shared" si="23"/>
        <v>7726</v>
      </c>
      <c r="AS86" s="11">
        <f t="shared" si="23"/>
        <v>0</v>
      </c>
      <c r="AT86" s="11">
        <f t="shared" si="23"/>
        <v>768</v>
      </c>
      <c r="AU86" s="11">
        <f t="shared" si="23"/>
        <v>768</v>
      </c>
      <c r="AV86" s="11">
        <f t="shared" si="23"/>
        <v>0</v>
      </c>
      <c r="AW86" s="11">
        <f t="shared" si="23"/>
        <v>0</v>
      </c>
      <c r="AX86" s="11">
        <f t="shared" si="23"/>
        <v>0</v>
      </c>
      <c r="AY86" s="11">
        <f t="shared" si="23"/>
        <v>0</v>
      </c>
      <c r="AZ86" s="11">
        <f t="shared" si="23"/>
        <v>0</v>
      </c>
      <c r="BA86" s="11">
        <f t="shared" si="23"/>
        <v>0</v>
      </c>
      <c r="BB86" s="11">
        <f t="shared" si="23"/>
        <v>0</v>
      </c>
      <c r="BC86" s="11">
        <f t="shared" si="23"/>
        <v>0</v>
      </c>
      <c r="BD86" s="11">
        <f t="shared" si="23"/>
        <v>0</v>
      </c>
      <c r="BE86" s="11">
        <f t="shared" si="23"/>
        <v>0</v>
      </c>
      <c r="BF86" s="11">
        <f t="shared" si="23"/>
        <v>0</v>
      </c>
      <c r="BG86" s="11">
        <f t="shared" si="23"/>
        <v>0</v>
      </c>
      <c r="BH86" s="11">
        <f t="shared" si="23"/>
        <v>0</v>
      </c>
      <c r="BI86" s="11">
        <f t="shared" si="23"/>
        <v>0</v>
      </c>
      <c r="BJ86" s="11">
        <f t="shared" si="23"/>
        <v>0</v>
      </c>
      <c r="BK86" s="11">
        <f t="shared" si="23"/>
        <v>0</v>
      </c>
      <c r="BL86" s="11">
        <f t="shared" si="23"/>
        <v>0</v>
      </c>
      <c r="BM86" s="11">
        <f t="shared" si="23"/>
        <v>0</v>
      </c>
      <c r="BN86" s="11">
        <f t="shared" si="23"/>
        <v>0</v>
      </c>
      <c r="BO86" s="11">
        <f t="shared" si="23"/>
        <v>0</v>
      </c>
      <c r="BP86" s="11">
        <f t="shared" si="23"/>
        <v>0</v>
      </c>
      <c r="BQ86" s="11">
        <f t="shared" si="23"/>
        <v>0</v>
      </c>
      <c r="BR86" s="11">
        <f t="shared" si="23"/>
        <v>0</v>
      </c>
      <c r="BS86" s="11">
        <f aca="true" t="shared" si="24" ref="BS86:CM86">SUM(BS87:BS97)</f>
        <v>0</v>
      </c>
      <c r="BT86" s="11">
        <f t="shared" si="24"/>
        <v>0</v>
      </c>
      <c r="BU86" s="11">
        <f t="shared" si="24"/>
        <v>0</v>
      </c>
      <c r="BV86" s="11">
        <f t="shared" si="24"/>
        <v>0</v>
      </c>
      <c r="BW86" s="11">
        <f t="shared" si="24"/>
        <v>0</v>
      </c>
      <c r="BX86" s="11">
        <f t="shared" si="24"/>
        <v>0</v>
      </c>
      <c r="BY86" s="11">
        <f t="shared" si="24"/>
        <v>0</v>
      </c>
      <c r="BZ86" s="11">
        <f t="shared" si="24"/>
        <v>0</v>
      </c>
      <c r="CA86" s="11">
        <f t="shared" si="24"/>
        <v>0</v>
      </c>
      <c r="CB86" s="11">
        <f t="shared" si="24"/>
        <v>0</v>
      </c>
      <c r="CC86" s="11">
        <f t="shared" si="24"/>
        <v>0</v>
      </c>
      <c r="CD86" s="11">
        <f t="shared" si="24"/>
        <v>776</v>
      </c>
      <c r="CE86" s="11">
        <f t="shared" si="24"/>
        <v>776</v>
      </c>
      <c r="CF86" s="11">
        <f t="shared" si="24"/>
        <v>0</v>
      </c>
      <c r="CG86" s="11">
        <f t="shared" si="24"/>
        <v>0</v>
      </c>
      <c r="CH86" s="11">
        <f t="shared" si="24"/>
        <v>0</v>
      </c>
      <c r="CI86" s="11">
        <f t="shared" si="24"/>
        <v>540</v>
      </c>
      <c r="CJ86" s="11">
        <f t="shared" si="24"/>
        <v>0</v>
      </c>
      <c r="CK86" s="11">
        <f t="shared" si="24"/>
        <v>0</v>
      </c>
      <c r="CL86" s="11">
        <f t="shared" si="24"/>
        <v>4736</v>
      </c>
      <c r="CM86" s="11">
        <f t="shared" si="24"/>
        <v>4736</v>
      </c>
    </row>
    <row r="87" spans="1:91" s="1" customFormat="1" ht="14.25" customHeight="1">
      <c r="A87" s="27" t="s">
        <v>158</v>
      </c>
      <c r="B87" s="13" t="s">
        <v>235</v>
      </c>
      <c r="C87" s="13">
        <f t="shared" si="13"/>
        <v>10160</v>
      </c>
      <c r="D87" s="13">
        <f t="shared" si="14"/>
        <v>9215</v>
      </c>
      <c r="E87" s="13">
        <f t="shared" si="15"/>
        <v>9215</v>
      </c>
      <c r="F87" s="13"/>
      <c r="G87" s="13"/>
      <c r="H87" s="13"/>
      <c r="I87" s="13"/>
      <c r="J87" s="13"/>
      <c r="K87" s="13"/>
      <c r="L87" s="13">
        <v>10160</v>
      </c>
      <c r="M87" s="13">
        <v>0</v>
      </c>
      <c r="N87" s="13">
        <v>0</v>
      </c>
      <c r="O87" s="13"/>
      <c r="P87" s="13">
        <v>9215</v>
      </c>
      <c r="Q87" s="13">
        <v>9215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30"/>
      <c r="AE87" s="30"/>
      <c r="AF87" s="30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1"/>
      <c r="BX87" s="11"/>
      <c r="BY87" s="11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9"/>
      <c r="CK87" s="21"/>
      <c r="CL87" s="13"/>
      <c r="CM87" s="13"/>
    </row>
    <row r="88" spans="1:91" s="1" customFormat="1" ht="14.25" customHeight="1">
      <c r="A88" s="27" t="s">
        <v>159</v>
      </c>
      <c r="B88" s="13" t="s">
        <v>177</v>
      </c>
      <c r="C88" s="13">
        <f t="shared" si="13"/>
        <v>199000</v>
      </c>
      <c r="D88" s="13">
        <f t="shared" si="14"/>
        <v>9354</v>
      </c>
      <c r="E88" s="13">
        <f t="shared" si="15"/>
        <v>9354</v>
      </c>
      <c r="F88" s="13"/>
      <c r="G88" s="13"/>
      <c r="H88" s="13"/>
      <c r="I88" s="13">
        <v>199000</v>
      </c>
      <c r="J88" s="13">
        <v>9354</v>
      </c>
      <c r="K88" s="13">
        <v>9354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30"/>
      <c r="AE88" s="30"/>
      <c r="AF88" s="30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1"/>
      <c r="BX88" s="11"/>
      <c r="BY88" s="11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9"/>
      <c r="CK88" s="21"/>
      <c r="CL88" s="13"/>
      <c r="CM88" s="13"/>
    </row>
    <row r="89" spans="1:91" s="1" customFormat="1" ht="14.25" customHeight="1">
      <c r="A89" s="27" t="s">
        <v>160</v>
      </c>
      <c r="B89" s="13" t="s">
        <v>91</v>
      </c>
      <c r="C89" s="13">
        <f t="shared" si="13"/>
        <v>2000</v>
      </c>
      <c r="D89" s="13">
        <f t="shared" si="14"/>
        <v>0</v>
      </c>
      <c r="E89" s="13">
        <f t="shared" si="15"/>
        <v>0</v>
      </c>
      <c r="F89" s="13"/>
      <c r="G89" s="13"/>
      <c r="H89" s="13"/>
      <c r="I89" s="13">
        <v>2000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30"/>
      <c r="AE89" s="30"/>
      <c r="AF89" s="30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1"/>
      <c r="BX89" s="11"/>
      <c r="BY89" s="11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9"/>
      <c r="CK89" s="21"/>
      <c r="CL89" s="13"/>
      <c r="CM89" s="13"/>
    </row>
    <row r="90" spans="1:91" s="1" customFormat="1" ht="14.25" customHeight="1">
      <c r="A90" s="27" t="s">
        <v>170</v>
      </c>
      <c r="B90" s="13" t="s">
        <v>213</v>
      </c>
      <c r="C90" s="13">
        <f t="shared" si="13"/>
        <v>540</v>
      </c>
      <c r="D90" s="13">
        <f t="shared" si="14"/>
        <v>4736</v>
      </c>
      <c r="E90" s="13">
        <f t="shared" si="15"/>
        <v>4736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30"/>
      <c r="AE90" s="30"/>
      <c r="AF90" s="30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1"/>
      <c r="BX90" s="11"/>
      <c r="BY90" s="11"/>
      <c r="BZ90" s="13"/>
      <c r="CA90" s="13"/>
      <c r="CB90" s="13"/>
      <c r="CC90" s="13"/>
      <c r="CD90" s="13"/>
      <c r="CE90" s="13"/>
      <c r="CF90" s="13"/>
      <c r="CG90" s="13"/>
      <c r="CH90" s="13"/>
      <c r="CI90" s="13">
        <v>540</v>
      </c>
      <c r="CJ90" s="9"/>
      <c r="CK90" s="21"/>
      <c r="CL90" s="13">
        <v>4736</v>
      </c>
      <c r="CM90" s="13">
        <v>4736</v>
      </c>
    </row>
    <row r="91" spans="1:91" s="1" customFormat="1" ht="14.25" customHeight="1">
      <c r="A91" s="27" t="s">
        <v>182</v>
      </c>
      <c r="B91" s="13" t="s">
        <v>215</v>
      </c>
      <c r="C91" s="13">
        <f t="shared" si="13"/>
        <v>18000</v>
      </c>
      <c r="D91" s="13">
        <f t="shared" si="14"/>
        <v>458</v>
      </c>
      <c r="E91" s="13">
        <f t="shared" si="15"/>
        <v>458</v>
      </c>
      <c r="F91" s="13"/>
      <c r="G91" s="13"/>
      <c r="H91" s="13"/>
      <c r="I91" s="13"/>
      <c r="J91" s="13"/>
      <c r="K91" s="13"/>
      <c r="L91" s="13">
        <v>18000</v>
      </c>
      <c r="M91" s="13">
        <v>458</v>
      </c>
      <c r="N91" s="13">
        <v>458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30"/>
      <c r="AE91" s="30"/>
      <c r="AF91" s="30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1"/>
      <c r="BX91" s="11"/>
      <c r="BY91" s="11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9"/>
      <c r="CK91" s="21"/>
      <c r="CL91" s="13"/>
      <c r="CM91" s="13"/>
    </row>
    <row r="92" spans="1:91" s="1" customFormat="1" ht="14.25" customHeight="1">
      <c r="A92" s="27" t="s">
        <v>183</v>
      </c>
      <c r="B92" s="13" t="s">
        <v>184</v>
      </c>
      <c r="C92" s="13">
        <f t="shared" si="13"/>
        <v>6900</v>
      </c>
      <c r="D92" s="13">
        <f t="shared" si="14"/>
        <v>1210</v>
      </c>
      <c r="E92" s="13">
        <f t="shared" si="15"/>
        <v>1210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30">
        <v>6900</v>
      </c>
      <c r="AE92" s="30">
        <v>1210</v>
      </c>
      <c r="AF92" s="30">
        <v>1210</v>
      </c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1"/>
      <c r="BX92" s="11"/>
      <c r="BY92" s="11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9"/>
      <c r="CK92" s="21"/>
      <c r="CL92" s="13"/>
      <c r="CM92" s="13"/>
    </row>
    <row r="93" spans="1:91" s="1" customFormat="1" ht="14.25" customHeight="1">
      <c r="A93" s="27" t="s">
        <v>187</v>
      </c>
      <c r="B93" s="13" t="s">
        <v>188</v>
      </c>
      <c r="C93" s="13">
        <f t="shared" si="13"/>
        <v>2000</v>
      </c>
      <c r="D93" s="13">
        <f t="shared" si="14"/>
        <v>496</v>
      </c>
      <c r="E93" s="13">
        <f t="shared" si="15"/>
        <v>496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30">
        <v>2000</v>
      </c>
      <c r="AE93" s="30">
        <v>496</v>
      </c>
      <c r="AF93" s="30">
        <v>496</v>
      </c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1"/>
      <c r="BX93" s="11"/>
      <c r="BY93" s="11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9"/>
      <c r="CK93" s="21"/>
      <c r="CL93" s="13"/>
      <c r="CM93" s="13"/>
    </row>
    <row r="94" spans="1:91" s="1" customFormat="1" ht="14.25" customHeight="1">
      <c r="A94" s="27" t="s">
        <v>226</v>
      </c>
      <c r="B94" s="13" t="s">
        <v>227</v>
      </c>
      <c r="C94" s="13">
        <v>0</v>
      </c>
      <c r="D94" s="13">
        <f t="shared" si="14"/>
        <v>776</v>
      </c>
      <c r="E94" s="13">
        <f t="shared" si="15"/>
        <v>776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30"/>
      <c r="AE94" s="30"/>
      <c r="AF94" s="30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1"/>
      <c r="BX94" s="11"/>
      <c r="BY94" s="11"/>
      <c r="BZ94" s="13"/>
      <c r="CA94" s="13"/>
      <c r="CB94" s="13"/>
      <c r="CC94" s="13"/>
      <c r="CD94" s="13">
        <v>776</v>
      </c>
      <c r="CE94" s="13">
        <v>776</v>
      </c>
      <c r="CF94" s="13"/>
      <c r="CG94" s="13"/>
      <c r="CH94" s="13"/>
      <c r="CI94" s="13"/>
      <c r="CJ94" s="9"/>
      <c r="CK94" s="21"/>
      <c r="CL94" s="13"/>
      <c r="CM94" s="13"/>
    </row>
    <row r="95" spans="1:91" s="1" customFormat="1" ht="14.25" customHeight="1">
      <c r="A95" s="27" t="s">
        <v>231</v>
      </c>
      <c r="B95" s="13" t="s">
        <v>232</v>
      </c>
      <c r="C95" s="13">
        <v>0</v>
      </c>
      <c r="D95" s="13">
        <f t="shared" si="14"/>
        <v>768</v>
      </c>
      <c r="E95" s="13">
        <f t="shared" si="15"/>
        <v>768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30"/>
      <c r="AE95" s="30"/>
      <c r="AF95" s="30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>
        <v>768</v>
      </c>
      <c r="AU95" s="13">
        <v>768</v>
      </c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1"/>
      <c r="BX95" s="11"/>
      <c r="BY95" s="11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9"/>
      <c r="CK95" s="21"/>
      <c r="CL95" s="13"/>
      <c r="CM95" s="13"/>
    </row>
    <row r="96" spans="1:91" s="1" customFormat="1" ht="14.25" customHeight="1">
      <c r="A96" s="27" t="s">
        <v>233</v>
      </c>
      <c r="B96" s="13" t="s">
        <v>238</v>
      </c>
      <c r="C96" s="13">
        <v>0</v>
      </c>
      <c r="D96" s="13">
        <v>1185</v>
      </c>
      <c r="E96" s="13">
        <f t="shared" si="15"/>
        <v>1185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30">
        <v>0</v>
      </c>
      <c r="AE96" s="30">
        <v>1185</v>
      </c>
      <c r="AF96" s="30">
        <v>1185</v>
      </c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1"/>
      <c r="BX96" s="11"/>
      <c r="BY96" s="11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9"/>
      <c r="CK96" s="21"/>
      <c r="CL96" s="13"/>
      <c r="CM96" s="13"/>
    </row>
    <row r="97" spans="1:91" s="1" customFormat="1" ht="14.25" customHeight="1">
      <c r="A97" s="27" t="s">
        <v>240</v>
      </c>
      <c r="B97" s="13" t="s">
        <v>234</v>
      </c>
      <c r="C97" s="13">
        <v>0</v>
      </c>
      <c r="D97" s="13">
        <f t="shared" si="14"/>
        <v>7726</v>
      </c>
      <c r="E97" s="13">
        <f t="shared" si="15"/>
        <v>7726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30"/>
      <c r="AE97" s="30"/>
      <c r="AF97" s="30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>
        <v>7726</v>
      </c>
      <c r="AR97" s="13">
        <v>7726</v>
      </c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1"/>
      <c r="BX97" s="11"/>
      <c r="BY97" s="11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9"/>
      <c r="CK97" s="21"/>
      <c r="CL97" s="13"/>
      <c r="CM97" s="13"/>
    </row>
    <row r="98" spans="1:91" s="1" customFormat="1" ht="14.25" customHeight="1">
      <c r="A98" s="11" t="s">
        <v>60</v>
      </c>
      <c r="B98" s="11" t="s">
        <v>86</v>
      </c>
      <c r="C98" s="11">
        <f t="shared" si="13"/>
        <v>0</v>
      </c>
      <c r="D98" s="11">
        <f t="shared" si="14"/>
        <v>0</v>
      </c>
      <c r="E98" s="11">
        <f t="shared" si="15"/>
        <v>0</v>
      </c>
      <c r="F98" s="11"/>
      <c r="G98" s="11"/>
      <c r="H98" s="11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30"/>
      <c r="AE98" s="30"/>
      <c r="AF98" s="30"/>
      <c r="AG98" s="13"/>
      <c r="AH98" s="13"/>
      <c r="AI98" s="13"/>
      <c r="AJ98" s="11"/>
      <c r="AK98" s="11"/>
      <c r="AL98" s="11"/>
      <c r="AM98" s="11"/>
      <c r="AN98" s="11"/>
      <c r="AO98" s="11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1"/>
      <c r="BX98" s="11"/>
      <c r="BY98" s="11"/>
      <c r="BZ98" s="13"/>
      <c r="CA98" s="13"/>
      <c r="CB98" s="13"/>
      <c r="CC98" s="13"/>
      <c r="CD98" s="13"/>
      <c r="CE98" s="13"/>
      <c r="CF98" s="13"/>
      <c r="CG98" s="13"/>
      <c r="CH98" s="13"/>
      <c r="CI98" s="11"/>
      <c r="CJ98" s="9"/>
      <c r="CK98" s="21"/>
      <c r="CL98" s="13"/>
      <c r="CM98" s="13"/>
    </row>
    <row r="99" spans="1:91" s="1" customFormat="1" ht="14.25" customHeight="1">
      <c r="A99" s="11" t="s">
        <v>77</v>
      </c>
      <c r="B99" s="11" t="s">
        <v>78</v>
      </c>
      <c r="C99" s="11">
        <f t="shared" si="13"/>
        <v>14200</v>
      </c>
      <c r="D99" s="11">
        <f t="shared" si="14"/>
        <v>0</v>
      </c>
      <c r="E99" s="11">
        <f t="shared" si="15"/>
        <v>0</v>
      </c>
      <c r="F99" s="11"/>
      <c r="G99" s="11"/>
      <c r="H99" s="11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31">
        <v>14200</v>
      </c>
      <c r="AE99" s="31">
        <v>0</v>
      </c>
      <c r="AF99" s="31">
        <v>0</v>
      </c>
      <c r="AG99" s="13"/>
      <c r="AH99" s="13"/>
      <c r="AI99" s="13"/>
      <c r="AJ99" s="11"/>
      <c r="AK99" s="11"/>
      <c r="AL99" s="11"/>
      <c r="AM99" s="11"/>
      <c r="AN99" s="11"/>
      <c r="AO99" s="11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1"/>
      <c r="BX99" s="11"/>
      <c r="BY99" s="11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9"/>
      <c r="CK99" s="21"/>
      <c r="CL99" s="13"/>
      <c r="CM99" s="13"/>
    </row>
    <row r="100" spans="1:91" s="1" customFormat="1" ht="14.25" customHeight="1">
      <c r="A100" s="11" t="s">
        <v>161</v>
      </c>
      <c r="B100" s="11" t="s">
        <v>61</v>
      </c>
      <c r="C100" s="11">
        <f t="shared" si="13"/>
        <v>2007</v>
      </c>
      <c r="D100" s="11">
        <f t="shared" si="14"/>
        <v>78833</v>
      </c>
      <c r="E100" s="11">
        <f t="shared" si="15"/>
        <v>0</v>
      </c>
      <c r="F100" s="11"/>
      <c r="G100" s="11"/>
      <c r="H100" s="11"/>
      <c r="I100" s="13"/>
      <c r="J100" s="13"/>
      <c r="K100" s="13"/>
      <c r="L100" s="11"/>
      <c r="M100" s="11"/>
      <c r="N100" s="11"/>
      <c r="O100" s="11"/>
      <c r="P100" s="11"/>
      <c r="Q100" s="11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31">
        <v>2007</v>
      </c>
      <c r="AE100" s="31">
        <v>78833</v>
      </c>
      <c r="AF100" s="31">
        <v>0</v>
      </c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1"/>
      <c r="BX100" s="11"/>
      <c r="BY100" s="11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9"/>
      <c r="CK100" s="21"/>
      <c r="CL100" s="13"/>
      <c r="CM100" s="13"/>
    </row>
    <row r="101" spans="1:91" s="1" customFormat="1" ht="14.25" customHeight="1">
      <c r="A101" s="27" t="s">
        <v>162</v>
      </c>
      <c r="B101" s="13" t="s">
        <v>185</v>
      </c>
      <c r="C101" s="13">
        <f t="shared" si="13"/>
        <v>2007</v>
      </c>
      <c r="D101" s="13">
        <f t="shared" si="14"/>
        <v>78833</v>
      </c>
      <c r="E101" s="13">
        <f t="shared" si="15"/>
        <v>0</v>
      </c>
      <c r="F101" s="11"/>
      <c r="G101" s="11"/>
      <c r="H101" s="11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30">
        <v>2007</v>
      </c>
      <c r="AE101" s="30">
        <v>78833</v>
      </c>
      <c r="AF101" s="30">
        <v>0</v>
      </c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1"/>
      <c r="BX101" s="11"/>
      <c r="BY101" s="11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9"/>
      <c r="CK101" s="21"/>
      <c r="CL101" s="13"/>
      <c r="CM101" s="13"/>
    </row>
    <row r="102" spans="1:91" s="1" customFormat="1" ht="14.25" customHeight="1">
      <c r="A102" s="33" t="s">
        <v>236</v>
      </c>
      <c r="B102" s="34" t="s">
        <v>237</v>
      </c>
      <c r="C102" s="34">
        <v>0</v>
      </c>
      <c r="D102" s="34">
        <v>0</v>
      </c>
      <c r="E102" s="34">
        <f t="shared" si="15"/>
        <v>2073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5"/>
      <c r="AE102" s="35"/>
      <c r="AF102" s="35">
        <v>2073</v>
      </c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7"/>
      <c r="CK102" s="38"/>
      <c r="CL102" s="34"/>
      <c r="CM102" s="34"/>
    </row>
    <row r="103" spans="1:91" s="3" customFormat="1" ht="14.25" customHeight="1">
      <c r="A103" s="7"/>
      <c r="B103" s="11" t="s">
        <v>35</v>
      </c>
      <c r="C103" s="11">
        <f t="shared" si="13"/>
        <v>510894</v>
      </c>
      <c r="D103" s="11">
        <f t="shared" si="14"/>
        <v>367607</v>
      </c>
      <c r="E103" s="11">
        <f t="shared" si="14"/>
        <v>289652</v>
      </c>
      <c r="F103" s="11">
        <v>0</v>
      </c>
      <c r="G103" s="11">
        <f>SUM(G4,G7,G18,G19,G23,G60,G74,G76,G98,G99,G100)</f>
        <v>9071</v>
      </c>
      <c r="H103" s="31">
        <f>SUM(H4,H7,H18,H19,H23,H60,H74,H76,H98,H99,H100)</f>
        <v>9071</v>
      </c>
      <c r="I103" s="11">
        <f aca="true" t="shared" si="25" ref="I103:AD103">SUM(I4,I7,I18,I19,I23,I60,I76,I98,I99,I100)</f>
        <v>208112</v>
      </c>
      <c r="J103" s="11">
        <f t="shared" si="25"/>
        <v>37355</v>
      </c>
      <c r="K103" s="31">
        <f t="shared" si="25"/>
        <v>37275</v>
      </c>
      <c r="L103" s="11">
        <f t="shared" si="25"/>
        <v>28160</v>
      </c>
      <c r="M103" s="11">
        <f t="shared" si="25"/>
        <v>485</v>
      </c>
      <c r="N103" s="31">
        <f t="shared" si="25"/>
        <v>485</v>
      </c>
      <c r="O103" s="11">
        <f t="shared" si="25"/>
        <v>5080</v>
      </c>
      <c r="P103" s="11">
        <f t="shared" si="25"/>
        <v>26204</v>
      </c>
      <c r="Q103" s="31">
        <f t="shared" si="25"/>
        <v>26204</v>
      </c>
      <c r="R103" s="11">
        <f t="shared" si="25"/>
        <v>286</v>
      </c>
      <c r="S103" s="11">
        <f t="shared" si="25"/>
        <v>200</v>
      </c>
      <c r="T103" s="31">
        <f t="shared" si="25"/>
        <v>196</v>
      </c>
      <c r="U103" s="11">
        <f t="shared" si="25"/>
        <v>0</v>
      </c>
      <c r="V103" s="11">
        <f t="shared" si="25"/>
        <v>3814</v>
      </c>
      <c r="W103" s="31">
        <f t="shared" si="25"/>
        <v>3814</v>
      </c>
      <c r="X103" s="11">
        <f t="shared" si="25"/>
        <v>0</v>
      </c>
      <c r="Y103" s="11">
        <f t="shared" si="25"/>
        <v>1417</v>
      </c>
      <c r="Z103" s="31">
        <f t="shared" si="25"/>
        <v>1418</v>
      </c>
      <c r="AA103" s="31">
        <f t="shared" si="25"/>
        <v>10750</v>
      </c>
      <c r="AB103" s="31">
        <f t="shared" si="25"/>
        <v>12418</v>
      </c>
      <c r="AC103" s="31">
        <f t="shared" si="25"/>
        <v>12417</v>
      </c>
      <c r="AD103" s="31">
        <f t="shared" si="25"/>
        <v>62540</v>
      </c>
      <c r="AE103" s="31">
        <f>SUM(AE4,AE7,AE18,AE19,AE23,AE60,AE76,AE98,AE99,AE100,AE102)</f>
        <v>113592</v>
      </c>
      <c r="AF103" s="31">
        <f>SUM(AF4,AF7,AF18,AF19,AF23,AF60,AF76,AF98,AF99,AF100,AF102)</f>
        <v>36835</v>
      </c>
      <c r="AG103" s="31">
        <f aca="true" t="shared" si="26" ref="AG103:BG103">SUM(AG4,AG7,AG18,AG19,AG23,AG60,AG76,AG98,AG99,AG100)</f>
        <v>24086</v>
      </c>
      <c r="AH103" s="31">
        <f t="shared" si="26"/>
        <v>17143</v>
      </c>
      <c r="AI103" s="31">
        <f t="shared" si="26"/>
        <v>16035</v>
      </c>
      <c r="AJ103" s="31">
        <f t="shared" si="26"/>
        <v>41118</v>
      </c>
      <c r="AK103" s="31">
        <f t="shared" si="26"/>
        <v>15333</v>
      </c>
      <c r="AL103" s="31">
        <f t="shared" si="26"/>
        <v>15333</v>
      </c>
      <c r="AM103" s="31">
        <f t="shared" si="26"/>
        <v>10217</v>
      </c>
      <c r="AN103" s="31">
        <f t="shared" si="26"/>
        <v>11435</v>
      </c>
      <c r="AO103" s="31">
        <f t="shared" si="26"/>
        <v>11435</v>
      </c>
      <c r="AP103" s="31">
        <f t="shared" si="26"/>
        <v>3375</v>
      </c>
      <c r="AQ103" s="31">
        <f t="shared" si="26"/>
        <v>8963</v>
      </c>
      <c r="AR103" s="31">
        <f t="shared" si="26"/>
        <v>8965</v>
      </c>
      <c r="AS103" s="31">
        <f t="shared" si="26"/>
        <v>8890</v>
      </c>
      <c r="AT103" s="31">
        <f t="shared" si="26"/>
        <v>6996</v>
      </c>
      <c r="AU103" s="31">
        <f t="shared" si="26"/>
        <v>6996</v>
      </c>
      <c r="AV103" s="31">
        <f t="shared" si="26"/>
        <v>17442</v>
      </c>
      <c r="AW103" s="31">
        <f t="shared" si="26"/>
        <v>21025</v>
      </c>
      <c r="AX103" s="31">
        <f t="shared" si="26"/>
        <v>21025</v>
      </c>
      <c r="AY103" s="31">
        <f t="shared" si="26"/>
        <v>1012</v>
      </c>
      <c r="AZ103" s="31">
        <f t="shared" si="26"/>
        <v>1063</v>
      </c>
      <c r="BA103" s="31">
        <f t="shared" si="26"/>
        <v>1063</v>
      </c>
      <c r="BB103" s="31">
        <f t="shared" si="26"/>
        <v>880</v>
      </c>
      <c r="BC103" s="31">
        <f t="shared" si="26"/>
        <v>901</v>
      </c>
      <c r="BD103" s="31">
        <f t="shared" si="26"/>
        <v>901</v>
      </c>
      <c r="BE103" s="31">
        <f t="shared" si="26"/>
        <v>2841</v>
      </c>
      <c r="BF103" s="31">
        <f t="shared" si="26"/>
        <v>3170</v>
      </c>
      <c r="BG103" s="31">
        <f t="shared" si="26"/>
        <v>3170</v>
      </c>
      <c r="BH103" s="31">
        <f>SUM(BH75)</f>
        <v>4992</v>
      </c>
      <c r="BI103" s="31">
        <f>SUM(BI75)</f>
        <v>2338</v>
      </c>
      <c r="BJ103" s="31">
        <f>SUM(BJ75)</f>
        <v>2330</v>
      </c>
      <c r="BK103" s="31">
        <f aca="true" t="shared" si="27" ref="BK103:BT103">SUM(BK4,BK7,BK18,BK19,BK23,BK60,BK76,BK98,BK99,BK100)</f>
        <v>120</v>
      </c>
      <c r="BL103" s="31">
        <f t="shared" si="27"/>
        <v>53</v>
      </c>
      <c r="BM103" s="31">
        <f t="shared" si="27"/>
        <v>53</v>
      </c>
      <c r="BN103" s="31">
        <f t="shared" si="27"/>
        <v>253</v>
      </c>
      <c r="BO103" s="31">
        <f t="shared" si="27"/>
        <v>0</v>
      </c>
      <c r="BP103" s="31">
        <f t="shared" si="27"/>
        <v>0</v>
      </c>
      <c r="BQ103" s="31">
        <f t="shared" si="27"/>
        <v>540</v>
      </c>
      <c r="BR103" s="31">
        <f t="shared" si="27"/>
        <v>590</v>
      </c>
      <c r="BS103" s="31">
        <f t="shared" si="27"/>
        <v>590</v>
      </c>
      <c r="BT103" s="31">
        <f t="shared" si="27"/>
        <v>0</v>
      </c>
      <c r="BU103" s="31">
        <f>SUM(BU75,BU76)</f>
        <v>1437</v>
      </c>
      <c r="BV103" s="31">
        <f>SUM(BV75,BV76)</f>
        <v>1437</v>
      </c>
      <c r="BW103" s="31">
        <f aca="true" t="shared" si="28" ref="BW103:CM103">SUM(BW4,BW7,BW18,BW19,BW23,BW60,BW76,BW98,BW99,BW100)</f>
        <v>6350</v>
      </c>
      <c r="BX103" s="31">
        <f t="shared" si="28"/>
        <v>6401</v>
      </c>
      <c r="BY103" s="31">
        <f t="shared" si="28"/>
        <v>6401</v>
      </c>
      <c r="BZ103" s="31">
        <f t="shared" si="28"/>
        <v>587</v>
      </c>
      <c r="CA103" s="31">
        <f t="shared" si="28"/>
        <v>605</v>
      </c>
      <c r="CB103" s="31">
        <f t="shared" si="28"/>
        <v>605</v>
      </c>
      <c r="CC103" s="31">
        <f t="shared" si="28"/>
        <v>20309</v>
      </c>
      <c r="CD103" s="31">
        <f t="shared" si="28"/>
        <v>18717</v>
      </c>
      <c r="CE103" s="31">
        <f t="shared" si="28"/>
        <v>18717</v>
      </c>
      <c r="CF103" s="31">
        <f t="shared" si="28"/>
        <v>11</v>
      </c>
      <c r="CG103" s="31">
        <f t="shared" si="28"/>
        <v>36</v>
      </c>
      <c r="CH103" s="31">
        <f t="shared" si="28"/>
        <v>36</v>
      </c>
      <c r="CI103" s="31">
        <f t="shared" si="28"/>
        <v>52943</v>
      </c>
      <c r="CJ103" s="31">
        <f t="shared" si="28"/>
        <v>0</v>
      </c>
      <c r="CK103" s="31">
        <f t="shared" si="28"/>
        <v>0</v>
      </c>
      <c r="CL103" s="31">
        <f t="shared" si="28"/>
        <v>46845</v>
      </c>
      <c r="CM103" s="31">
        <f t="shared" si="28"/>
        <v>46845</v>
      </c>
    </row>
    <row r="104" spans="1:91" ht="14.25" customHeight="1">
      <c r="A104" s="11"/>
      <c r="B104" s="6" t="s">
        <v>50</v>
      </c>
      <c r="C104" s="11">
        <f t="shared" si="13"/>
        <v>24</v>
      </c>
      <c r="D104" s="11">
        <f>SUM(J104,M104,P104,S104,AB104,AE104,AH104,AK104,AN104,AQ104,AT104,AW104,AZ104,BC104,BF104,BI104,BL104,BO104,BR104,BU104,BX104,CA104,CD104,CG104,CL104)</f>
        <v>24</v>
      </c>
      <c r="E104" s="11">
        <f t="shared" si="15"/>
        <v>24</v>
      </c>
      <c r="F104" s="11"/>
      <c r="G104" s="11"/>
      <c r="H104" s="11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32"/>
      <c r="AA104" s="32"/>
      <c r="AB104" s="32"/>
      <c r="AC104" s="32"/>
      <c r="AD104" s="31">
        <v>2</v>
      </c>
      <c r="AE104" s="32">
        <v>2</v>
      </c>
      <c r="AF104" s="32">
        <v>2</v>
      </c>
      <c r="AG104" s="32">
        <v>5</v>
      </c>
      <c r="AH104" s="32">
        <v>5</v>
      </c>
      <c r="AI104" s="32">
        <v>5</v>
      </c>
      <c r="AJ104" s="32">
        <v>12</v>
      </c>
      <c r="AK104" s="32">
        <v>12</v>
      </c>
      <c r="AL104" s="32">
        <v>12</v>
      </c>
      <c r="AM104" s="32">
        <v>1</v>
      </c>
      <c r="AN104" s="32">
        <v>1</v>
      </c>
      <c r="AO104" s="32">
        <v>1</v>
      </c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>
        <v>1</v>
      </c>
      <c r="CD104" s="32">
        <v>1</v>
      </c>
      <c r="CE104" s="32">
        <v>1</v>
      </c>
      <c r="CF104" s="32"/>
      <c r="CG104" s="32"/>
      <c r="CH104" s="32"/>
      <c r="CI104" s="32">
        <v>3</v>
      </c>
      <c r="CJ104" s="39"/>
      <c r="CK104" s="39"/>
      <c r="CL104" s="30">
        <v>3</v>
      </c>
      <c r="CM104" s="30">
        <v>3</v>
      </c>
    </row>
    <row r="105" spans="1:210" ht="14.25" customHeight="1">
      <c r="A105" s="18"/>
      <c r="B105" s="18"/>
      <c r="C105" s="18"/>
      <c r="D105" s="18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</row>
    <row r="106" spans="1:210" ht="14.25" customHeight="1">
      <c r="A106" s="18"/>
      <c r="B106" s="18"/>
      <c r="C106" s="18"/>
      <c r="D106" s="18"/>
      <c r="E106" s="18"/>
      <c r="F106" s="18"/>
      <c r="G106" s="18"/>
      <c r="H106" s="18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9"/>
      <c r="BX106" s="19"/>
      <c r="BY106" s="19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</row>
    <row r="107" spans="1:210" ht="14.25" customHeight="1">
      <c r="A107" s="18"/>
      <c r="B107" s="18"/>
      <c r="C107" s="18"/>
      <c r="D107" s="18"/>
      <c r="E107" s="18"/>
      <c r="F107" s="18"/>
      <c r="G107" s="18"/>
      <c r="H107" s="18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9"/>
      <c r="BX107" s="19"/>
      <c r="BY107" s="19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</row>
    <row r="108" spans="1:210" ht="14.25" customHeight="1">
      <c r="A108" s="18"/>
      <c r="B108" s="18"/>
      <c r="C108" s="18"/>
      <c r="D108" s="18"/>
      <c r="E108" s="18"/>
      <c r="F108" s="18"/>
      <c r="G108" s="18"/>
      <c r="H108" s="18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9"/>
      <c r="BX108" s="19"/>
      <c r="BY108" s="19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</row>
    <row r="109" spans="1:210" ht="14.25" customHeight="1">
      <c r="A109" s="18"/>
      <c r="B109" s="18"/>
      <c r="C109" s="18"/>
      <c r="D109" s="18"/>
      <c r="E109" s="18"/>
      <c r="F109" s="18"/>
      <c r="G109" s="18"/>
      <c r="H109" s="18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9"/>
      <c r="BX109" s="19"/>
      <c r="BY109" s="19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</row>
    <row r="110" spans="1:210" ht="14.25" customHeight="1">
      <c r="A110" s="18"/>
      <c r="B110" s="18"/>
      <c r="C110" s="18"/>
      <c r="D110" s="18"/>
      <c r="E110" s="18"/>
      <c r="F110" s="18"/>
      <c r="G110" s="18"/>
      <c r="H110" s="18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9"/>
      <c r="BX110" s="19"/>
      <c r="BY110" s="19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</row>
    <row r="111" spans="1:210" ht="14.25" customHeight="1">
      <c r="A111" s="18"/>
      <c r="B111" s="18"/>
      <c r="C111" s="18"/>
      <c r="D111" s="18"/>
      <c r="E111" s="18"/>
      <c r="F111" s="18"/>
      <c r="G111" s="18"/>
      <c r="H111" s="18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9"/>
      <c r="BX111" s="19"/>
      <c r="BY111" s="19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</row>
    <row r="112" spans="1:210" ht="14.25" customHeight="1">
      <c r="A112" s="18"/>
      <c r="B112" s="18"/>
      <c r="C112" s="18"/>
      <c r="D112" s="18"/>
      <c r="E112" s="18"/>
      <c r="F112" s="18"/>
      <c r="G112" s="18"/>
      <c r="H112" s="18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9"/>
      <c r="BX112" s="19"/>
      <c r="BY112" s="19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</row>
    <row r="113" spans="1:210" ht="14.25" customHeight="1">
      <c r="A113" s="18"/>
      <c r="B113" s="18"/>
      <c r="C113" s="18"/>
      <c r="D113" s="18"/>
      <c r="E113" s="18"/>
      <c r="F113" s="18"/>
      <c r="G113" s="18"/>
      <c r="H113" s="18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9"/>
      <c r="BX113" s="19"/>
      <c r="BY113" s="19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</row>
    <row r="114" spans="1:210" ht="14.25" customHeight="1">
      <c r="A114" s="18"/>
      <c r="B114" s="18"/>
      <c r="C114" s="18"/>
      <c r="D114" s="18"/>
      <c r="E114" s="18"/>
      <c r="F114" s="18"/>
      <c r="G114" s="18"/>
      <c r="H114" s="18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9"/>
      <c r="BX114" s="19"/>
      <c r="BY114" s="19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</row>
    <row r="115" spans="1:210" ht="14.25" customHeight="1">
      <c r="A115" s="18"/>
      <c r="B115" s="18"/>
      <c r="C115" s="18"/>
      <c r="D115" s="18"/>
      <c r="E115" s="18"/>
      <c r="F115" s="18"/>
      <c r="G115" s="18"/>
      <c r="H115" s="18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9"/>
      <c r="BX115" s="19"/>
      <c r="BY115" s="19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</row>
    <row r="116" spans="1:210" ht="14.25" customHeight="1">
      <c r="A116" s="18"/>
      <c r="B116" s="18"/>
      <c r="C116" s="18"/>
      <c r="D116" s="18"/>
      <c r="E116" s="18"/>
      <c r="F116" s="18"/>
      <c r="G116" s="18"/>
      <c r="H116" s="18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9"/>
      <c r="BX116" s="19"/>
      <c r="BY116" s="19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</row>
    <row r="117" spans="1:210" ht="14.25" customHeight="1">
      <c r="A117" s="18"/>
      <c r="B117" s="18"/>
      <c r="C117" s="18"/>
      <c r="D117" s="18"/>
      <c r="E117" s="18"/>
      <c r="F117" s="18"/>
      <c r="G117" s="18"/>
      <c r="H117" s="18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9"/>
      <c r="BX117" s="19"/>
      <c r="BY117" s="19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</row>
    <row r="118" spans="1:210" ht="14.25" customHeight="1">
      <c r="A118" s="18"/>
      <c r="B118" s="18"/>
      <c r="C118" s="18"/>
      <c r="D118" s="18"/>
      <c r="E118" s="18"/>
      <c r="F118" s="18"/>
      <c r="G118" s="18"/>
      <c r="H118" s="18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9"/>
      <c r="BX118" s="19"/>
      <c r="BY118" s="19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</row>
    <row r="119" spans="1:210" ht="14.25" customHeight="1">
      <c r="A119" s="18"/>
      <c r="B119" s="18"/>
      <c r="C119" s="18"/>
      <c r="D119" s="18"/>
      <c r="E119" s="18"/>
      <c r="F119" s="18"/>
      <c r="G119" s="18"/>
      <c r="H119" s="18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9"/>
      <c r="BX119" s="19"/>
      <c r="BY119" s="19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</row>
    <row r="120" spans="1:210" ht="14.25" customHeight="1">
      <c r="A120" s="18"/>
      <c r="B120" s="18"/>
      <c r="C120" s="18"/>
      <c r="D120" s="18"/>
      <c r="E120" s="18"/>
      <c r="F120" s="18"/>
      <c r="G120" s="18"/>
      <c r="H120" s="18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9"/>
      <c r="BX120" s="19"/>
      <c r="BY120" s="19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</row>
    <row r="121" spans="1:210" ht="14.25" customHeight="1">
      <c r="A121" s="18"/>
      <c r="B121" s="18"/>
      <c r="C121" s="18"/>
      <c r="D121" s="18"/>
      <c r="E121" s="18"/>
      <c r="F121" s="18"/>
      <c r="G121" s="18"/>
      <c r="H121" s="18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9"/>
      <c r="BX121" s="19"/>
      <c r="BY121" s="19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</row>
    <row r="122" spans="1:210" ht="14.25" customHeight="1">
      <c r="A122" s="18"/>
      <c r="B122" s="18"/>
      <c r="C122" s="18"/>
      <c r="D122" s="18"/>
      <c r="E122" s="18"/>
      <c r="F122" s="18"/>
      <c r="G122" s="18"/>
      <c r="H122" s="18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9"/>
      <c r="BX122" s="19"/>
      <c r="BY122" s="19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</row>
    <row r="123" spans="1:210" ht="14.25" customHeight="1">
      <c r="A123" s="18"/>
      <c r="B123" s="18"/>
      <c r="C123" s="18"/>
      <c r="D123" s="18"/>
      <c r="E123" s="18"/>
      <c r="F123" s="18"/>
      <c r="G123" s="18"/>
      <c r="H123" s="1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9"/>
      <c r="BX123" s="19"/>
      <c r="BY123" s="19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</row>
    <row r="124" spans="1:210" ht="14.25" customHeight="1">
      <c r="A124" s="18"/>
      <c r="B124" s="18"/>
      <c r="C124" s="18"/>
      <c r="D124" s="18"/>
      <c r="E124" s="18"/>
      <c r="F124" s="18"/>
      <c r="G124" s="18"/>
      <c r="H124" s="18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9"/>
      <c r="BX124" s="19"/>
      <c r="BY124" s="19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</row>
    <row r="125" spans="1:210" ht="14.25" customHeight="1">
      <c r="A125" s="18"/>
      <c r="B125" s="18"/>
      <c r="C125" s="18"/>
      <c r="D125" s="18"/>
      <c r="E125" s="18"/>
      <c r="F125" s="18"/>
      <c r="G125" s="18"/>
      <c r="H125" s="18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9"/>
      <c r="BX125" s="19"/>
      <c r="BY125" s="19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</row>
    <row r="126" spans="1:210" ht="14.25" customHeight="1">
      <c r="A126" s="18"/>
      <c r="B126" s="18"/>
      <c r="C126" s="18"/>
      <c r="D126" s="18"/>
      <c r="E126" s="18"/>
      <c r="F126" s="18"/>
      <c r="G126" s="18"/>
      <c r="H126" s="18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9"/>
      <c r="BX126" s="19"/>
      <c r="BY126" s="19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</row>
    <row r="127" spans="1:210" ht="14.25" customHeight="1">
      <c r="A127" s="18"/>
      <c r="B127" s="18"/>
      <c r="C127" s="18"/>
      <c r="D127" s="18"/>
      <c r="E127" s="18"/>
      <c r="F127" s="18"/>
      <c r="G127" s="18"/>
      <c r="H127" s="18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9"/>
      <c r="BX127" s="19"/>
      <c r="BY127" s="19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</row>
    <row r="128" spans="1:210" ht="14.25" customHeight="1">
      <c r="A128" s="18"/>
      <c r="B128" s="18"/>
      <c r="C128" s="18"/>
      <c r="D128" s="18"/>
      <c r="E128" s="18"/>
      <c r="F128" s="18"/>
      <c r="G128" s="18"/>
      <c r="H128" s="18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9"/>
      <c r="BX128" s="19"/>
      <c r="BY128" s="19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</row>
    <row r="129" spans="1:210" ht="14.25" customHeight="1">
      <c r="A129" s="18"/>
      <c r="B129" s="18"/>
      <c r="C129" s="18"/>
      <c r="D129" s="18"/>
      <c r="E129" s="18"/>
      <c r="F129" s="18"/>
      <c r="G129" s="18"/>
      <c r="H129" s="18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9"/>
      <c r="BX129" s="19"/>
      <c r="BY129" s="19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</row>
    <row r="130" spans="1:210" ht="14.25" customHeight="1">
      <c r="A130" s="18"/>
      <c r="B130" s="18"/>
      <c r="C130" s="18"/>
      <c r="D130" s="18"/>
      <c r="E130" s="18"/>
      <c r="F130" s="18"/>
      <c r="G130" s="18"/>
      <c r="H130" s="18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9"/>
      <c r="BX130" s="19"/>
      <c r="BY130" s="19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</row>
    <row r="131" spans="1:210" ht="14.25" customHeight="1">
      <c r="A131" s="18"/>
      <c r="B131" s="18"/>
      <c r="C131" s="18"/>
      <c r="D131" s="18"/>
      <c r="E131" s="18"/>
      <c r="F131" s="18"/>
      <c r="G131" s="18"/>
      <c r="H131" s="18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9"/>
      <c r="BX131" s="19"/>
      <c r="BY131" s="19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</row>
    <row r="132" spans="1:210" ht="14.25" customHeight="1">
      <c r="A132" s="18"/>
      <c r="B132" s="18"/>
      <c r="C132" s="18"/>
      <c r="D132" s="18"/>
      <c r="E132" s="18"/>
      <c r="F132" s="18"/>
      <c r="G132" s="18"/>
      <c r="H132" s="18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9"/>
      <c r="BX132" s="19"/>
      <c r="BY132" s="19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</row>
    <row r="133" spans="1:210" ht="14.25" customHeight="1">
      <c r="A133" s="18"/>
      <c r="B133" s="18"/>
      <c r="C133" s="18"/>
      <c r="D133" s="18"/>
      <c r="E133" s="18"/>
      <c r="F133" s="18"/>
      <c r="G133" s="18"/>
      <c r="H133" s="18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9"/>
      <c r="BX133" s="19"/>
      <c r="BY133" s="19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</row>
    <row r="134" spans="1:210" ht="14.25" customHeight="1">
      <c r="A134" s="18"/>
      <c r="B134" s="18"/>
      <c r="C134" s="18"/>
      <c r="D134" s="18"/>
      <c r="E134" s="18"/>
      <c r="F134" s="18"/>
      <c r="G134" s="18"/>
      <c r="H134" s="18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9"/>
      <c r="BX134" s="19"/>
      <c r="BY134" s="19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</row>
    <row r="135" spans="1:210" ht="14.25" customHeight="1">
      <c r="A135" s="18"/>
      <c r="B135" s="18"/>
      <c r="C135" s="18"/>
      <c r="D135" s="18"/>
      <c r="E135" s="18"/>
      <c r="F135" s="18"/>
      <c r="G135" s="18"/>
      <c r="H135" s="18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9"/>
      <c r="BX135" s="19"/>
      <c r="BY135" s="19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</row>
    <row r="136" spans="1:210" ht="14.25" customHeight="1">
      <c r="A136" s="18"/>
      <c r="B136" s="18"/>
      <c r="C136" s="18"/>
      <c r="D136" s="18"/>
      <c r="E136" s="18"/>
      <c r="F136" s="18"/>
      <c r="G136" s="18"/>
      <c r="H136" s="18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9"/>
      <c r="BX136" s="19"/>
      <c r="BY136" s="19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</row>
    <row r="137" spans="1:210" ht="14.25" customHeight="1">
      <c r="A137" s="18"/>
      <c r="B137" s="18"/>
      <c r="C137" s="18"/>
      <c r="D137" s="18"/>
      <c r="E137" s="18"/>
      <c r="F137" s="18"/>
      <c r="G137" s="18"/>
      <c r="H137" s="18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9"/>
      <c r="BX137" s="19"/>
      <c r="BY137" s="19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</row>
    <row r="138" spans="1:210" ht="14.25" customHeight="1">
      <c r="A138" s="18"/>
      <c r="B138" s="18"/>
      <c r="C138" s="18"/>
      <c r="D138" s="18"/>
      <c r="E138" s="18"/>
      <c r="F138" s="18"/>
      <c r="G138" s="18"/>
      <c r="H138" s="18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9"/>
      <c r="BX138" s="19"/>
      <c r="BY138" s="19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</row>
    <row r="139" spans="1:210" ht="14.25" customHeight="1">
      <c r="A139" s="18"/>
      <c r="B139" s="18"/>
      <c r="C139" s="18"/>
      <c r="D139" s="18"/>
      <c r="E139" s="18"/>
      <c r="F139" s="18"/>
      <c r="G139" s="18"/>
      <c r="H139" s="18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9"/>
      <c r="BX139" s="19"/>
      <c r="BY139" s="19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</row>
    <row r="140" spans="1:210" ht="14.25" customHeight="1">
      <c r="A140" s="18"/>
      <c r="B140" s="18"/>
      <c r="C140" s="18"/>
      <c r="D140" s="18"/>
      <c r="E140" s="18"/>
      <c r="F140" s="18"/>
      <c r="G140" s="18"/>
      <c r="H140" s="18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9"/>
      <c r="BX140" s="19"/>
      <c r="BY140" s="19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</row>
    <row r="141" spans="1:210" ht="14.25" customHeight="1">
      <c r="A141" s="18"/>
      <c r="B141" s="18"/>
      <c r="C141" s="18"/>
      <c r="D141" s="18"/>
      <c r="E141" s="18"/>
      <c r="F141" s="18"/>
      <c r="G141" s="18"/>
      <c r="H141" s="18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9"/>
      <c r="BX141" s="19"/>
      <c r="BY141" s="19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</row>
    <row r="142" spans="1:210" ht="14.25" customHeight="1">
      <c r="A142" s="18"/>
      <c r="B142" s="18"/>
      <c r="C142" s="18"/>
      <c r="D142" s="18"/>
      <c r="E142" s="18"/>
      <c r="F142" s="18"/>
      <c r="G142" s="18"/>
      <c r="H142" s="18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9"/>
      <c r="BX142" s="19"/>
      <c r="BY142" s="19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</row>
    <row r="143" spans="1:210" ht="14.25" customHeight="1">
      <c r="A143" s="18"/>
      <c r="B143" s="18"/>
      <c r="C143" s="18"/>
      <c r="D143" s="18"/>
      <c r="E143" s="18"/>
      <c r="F143" s="18"/>
      <c r="G143" s="18"/>
      <c r="H143" s="18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9"/>
      <c r="BX143" s="19"/>
      <c r="BY143" s="19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</row>
    <row r="144" spans="1:210" ht="14.25" customHeight="1">
      <c r="A144" s="18"/>
      <c r="B144" s="18"/>
      <c r="C144" s="18"/>
      <c r="D144" s="18"/>
      <c r="E144" s="18"/>
      <c r="F144" s="18"/>
      <c r="G144" s="18"/>
      <c r="H144" s="18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9"/>
      <c r="BX144" s="19"/>
      <c r="BY144" s="19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</row>
    <row r="145" spans="1:210" ht="14.25" customHeight="1">
      <c r="A145" s="18"/>
      <c r="B145" s="18"/>
      <c r="C145" s="18"/>
      <c r="D145" s="18"/>
      <c r="E145" s="18"/>
      <c r="F145" s="18"/>
      <c r="G145" s="18"/>
      <c r="H145" s="18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9"/>
      <c r="BX145" s="19"/>
      <c r="BY145" s="19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</row>
    <row r="146" spans="1:210" ht="14.25" customHeight="1">
      <c r="A146" s="18"/>
      <c r="B146" s="18"/>
      <c r="C146" s="18"/>
      <c r="D146" s="18"/>
      <c r="E146" s="18"/>
      <c r="F146" s="18"/>
      <c r="G146" s="18"/>
      <c r="H146" s="18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9"/>
      <c r="BX146" s="19"/>
      <c r="BY146" s="19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</row>
    <row r="147" spans="1:210" ht="14.25" customHeight="1">
      <c r="A147" s="18"/>
      <c r="B147" s="18"/>
      <c r="C147" s="18"/>
      <c r="D147" s="18"/>
      <c r="E147" s="18"/>
      <c r="F147" s="18"/>
      <c r="G147" s="18"/>
      <c r="H147" s="18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9"/>
      <c r="BX147" s="19"/>
      <c r="BY147" s="19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</row>
    <row r="148" spans="1:210" ht="14.25" customHeight="1">
      <c r="A148" s="18"/>
      <c r="B148" s="18"/>
      <c r="C148" s="18"/>
      <c r="D148" s="18"/>
      <c r="E148" s="18"/>
      <c r="F148" s="18"/>
      <c r="G148" s="18"/>
      <c r="H148" s="18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9"/>
      <c r="BX148" s="19"/>
      <c r="BY148" s="19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</row>
    <row r="149" spans="1:210" ht="14.25" customHeight="1">
      <c r="A149" s="18"/>
      <c r="B149" s="18"/>
      <c r="C149" s="18"/>
      <c r="D149" s="18"/>
      <c r="E149" s="18"/>
      <c r="F149" s="18"/>
      <c r="G149" s="18"/>
      <c r="H149" s="18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9"/>
      <c r="BX149" s="19"/>
      <c r="BY149" s="19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</row>
    <row r="150" spans="1:210" ht="14.25" customHeight="1">
      <c r="A150" s="18"/>
      <c r="B150" s="18"/>
      <c r="C150" s="18"/>
      <c r="D150" s="18"/>
      <c r="E150" s="18"/>
      <c r="F150" s="18"/>
      <c r="G150" s="18"/>
      <c r="H150" s="18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9"/>
      <c r="BX150" s="19"/>
      <c r="BY150" s="19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</row>
    <row r="151" spans="1:210" ht="14.25" customHeight="1">
      <c r="A151" s="18"/>
      <c r="B151" s="18"/>
      <c r="C151" s="18"/>
      <c r="D151" s="18"/>
      <c r="E151" s="18"/>
      <c r="F151" s="18"/>
      <c r="G151" s="18"/>
      <c r="H151" s="18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9"/>
      <c r="BX151" s="19"/>
      <c r="BY151" s="19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</row>
    <row r="152" spans="1:210" ht="14.25" customHeight="1">
      <c r="A152" s="18"/>
      <c r="B152" s="18"/>
      <c r="C152" s="18"/>
      <c r="D152" s="18"/>
      <c r="E152" s="18"/>
      <c r="F152" s="18"/>
      <c r="G152" s="18"/>
      <c r="H152" s="18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9"/>
      <c r="BX152" s="19"/>
      <c r="BY152" s="19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</row>
    <row r="153" spans="1:210" ht="14.25" customHeight="1">
      <c r="A153" s="18"/>
      <c r="B153" s="18"/>
      <c r="C153" s="18"/>
      <c r="D153" s="18"/>
      <c r="E153" s="18"/>
      <c r="F153" s="18"/>
      <c r="G153" s="18"/>
      <c r="H153" s="18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9"/>
      <c r="BX153" s="19"/>
      <c r="BY153" s="19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</row>
    <row r="154" spans="1:210" ht="14.25" customHeight="1">
      <c r="A154" s="18"/>
      <c r="B154" s="18"/>
      <c r="C154" s="18"/>
      <c r="D154" s="18"/>
      <c r="E154" s="18"/>
      <c r="F154" s="18"/>
      <c r="G154" s="18"/>
      <c r="H154" s="18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9"/>
      <c r="BX154" s="19"/>
      <c r="BY154" s="19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</row>
    <row r="155" spans="1:210" ht="14.25" customHeight="1">
      <c r="A155" s="18"/>
      <c r="B155" s="18"/>
      <c r="C155" s="18"/>
      <c r="D155" s="18"/>
      <c r="E155" s="18"/>
      <c r="F155" s="18"/>
      <c r="G155" s="18"/>
      <c r="H155" s="18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9"/>
      <c r="BX155" s="19"/>
      <c r="BY155" s="19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</row>
    <row r="156" spans="1:210" ht="14.25" customHeight="1">
      <c r="A156" s="18"/>
      <c r="B156" s="18"/>
      <c r="C156" s="18"/>
      <c r="D156" s="18"/>
      <c r="E156" s="18"/>
      <c r="F156" s="18"/>
      <c r="G156" s="18"/>
      <c r="H156" s="18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9"/>
      <c r="BX156" s="19"/>
      <c r="BY156" s="19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</row>
    <row r="157" spans="1:210" ht="14.25" customHeight="1">
      <c r="A157" s="18"/>
      <c r="B157" s="18"/>
      <c r="C157" s="18"/>
      <c r="D157" s="18"/>
      <c r="E157" s="18"/>
      <c r="F157" s="18"/>
      <c r="G157" s="18"/>
      <c r="H157" s="18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9"/>
      <c r="BX157" s="19"/>
      <c r="BY157" s="19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</row>
    <row r="158" spans="1:210" ht="14.25" customHeight="1">
      <c r="A158" s="18"/>
      <c r="B158" s="18"/>
      <c r="C158" s="18"/>
      <c r="D158" s="18"/>
      <c r="E158" s="18"/>
      <c r="F158" s="18"/>
      <c r="G158" s="18"/>
      <c r="H158" s="18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9"/>
      <c r="BX158" s="19"/>
      <c r="BY158" s="19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</row>
    <row r="159" spans="1:210" ht="14.25" customHeight="1">
      <c r="A159" s="18"/>
      <c r="B159" s="18"/>
      <c r="C159" s="18"/>
      <c r="D159" s="18"/>
      <c r="E159" s="18"/>
      <c r="F159" s="18"/>
      <c r="G159" s="18"/>
      <c r="H159" s="18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9"/>
      <c r="BX159" s="19"/>
      <c r="BY159" s="19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</row>
    <row r="160" spans="1:210" ht="14.25" customHeight="1">
      <c r="A160" s="18"/>
      <c r="B160" s="18"/>
      <c r="C160" s="18"/>
      <c r="D160" s="18"/>
      <c r="E160" s="18"/>
      <c r="F160" s="18"/>
      <c r="G160" s="18"/>
      <c r="H160" s="18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9"/>
      <c r="BX160" s="19"/>
      <c r="BY160" s="19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</row>
    <row r="161" spans="1:210" ht="14.25" customHeight="1">
      <c r="A161" s="18"/>
      <c r="B161" s="18"/>
      <c r="C161" s="18"/>
      <c r="D161" s="18"/>
      <c r="E161" s="18"/>
      <c r="F161" s="18"/>
      <c r="G161" s="18"/>
      <c r="H161" s="18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9"/>
      <c r="BX161" s="19"/>
      <c r="BY161" s="19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</row>
    <row r="162" spans="1:210" ht="14.25" customHeight="1">
      <c r="A162" s="18"/>
      <c r="B162" s="18"/>
      <c r="C162" s="18"/>
      <c r="D162" s="18"/>
      <c r="E162" s="18"/>
      <c r="F162" s="18"/>
      <c r="G162" s="18"/>
      <c r="H162" s="18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9"/>
      <c r="BX162" s="19"/>
      <c r="BY162" s="19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</row>
    <row r="163" spans="1:210" ht="14.25" customHeight="1">
      <c r="A163" s="18"/>
      <c r="B163" s="18"/>
      <c r="C163" s="18"/>
      <c r="D163" s="18"/>
      <c r="E163" s="18"/>
      <c r="F163" s="18"/>
      <c r="G163" s="18"/>
      <c r="H163" s="18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9"/>
      <c r="BX163" s="19"/>
      <c r="BY163" s="19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</row>
    <row r="164" spans="1:210" ht="14.25" customHeight="1">
      <c r="A164" s="18"/>
      <c r="B164" s="18"/>
      <c r="C164" s="18"/>
      <c r="D164" s="18"/>
      <c r="E164" s="18"/>
      <c r="F164" s="18"/>
      <c r="G164" s="18"/>
      <c r="H164" s="18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9"/>
      <c r="BX164" s="19"/>
      <c r="BY164" s="19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</row>
    <row r="165" spans="1:210" ht="14.25" customHeight="1">
      <c r="A165" s="18"/>
      <c r="B165" s="18"/>
      <c r="C165" s="18"/>
      <c r="D165" s="18"/>
      <c r="E165" s="18"/>
      <c r="F165" s="18"/>
      <c r="G165" s="18"/>
      <c r="H165" s="18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9"/>
      <c r="BX165" s="19"/>
      <c r="BY165" s="19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</row>
    <row r="166" spans="1:210" ht="14.25" customHeight="1">
      <c r="A166" s="18"/>
      <c r="B166" s="18"/>
      <c r="C166" s="18"/>
      <c r="D166" s="18"/>
      <c r="E166" s="18"/>
      <c r="F166" s="18"/>
      <c r="G166" s="18"/>
      <c r="H166" s="18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9"/>
      <c r="BX166" s="19"/>
      <c r="BY166" s="19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</row>
    <row r="167" spans="1:210" ht="14.25" customHeight="1">
      <c r="A167" s="18"/>
      <c r="B167" s="18"/>
      <c r="C167" s="18"/>
      <c r="D167" s="18"/>
      <c r="E167" s="18"/>
      <c r="F167" s="18"/>
      <c r="G167" s="18"/>
      <c r="H167" s="18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9"/>
      <c r="BX167" s="19"/>
      <c r="BY167" s="19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</row>
    <row r="168" spans="1:210" ht="14.25" customHeight="1">
      <c r="A168" s="18"/>
      <c r="B168" s="18"/>
      <c r="C168" s="18"/>
      <c r="D168" s="18"/>
      <c r="E168" s="18"/>
      <c r="F168" s="18"/>
      <c r="G168" s="18"/>
      <c r="H168" s="18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9"/>
      <c r="BX168" s="19"/>
      <c r="BY168" s="19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</row>
    <row r="169" spans="1:210" ht="14.25" customHeight="1">
      <c r="A169" s="18"/>
      <c r="B169" s="18"/>
      <c r="C169" s="18"/>
      <c r="D169" s="18"/>
      <c r="E169" s="18"/>
      <c r="F169" s="18"/>
      <c r="G169" s="18"/>
      <c r="H169" s="18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9"/>
      <c r="BX169" s="19"/>
      <c r="BY169" s="19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</row>
    <row r="170" spans="1:210" ht="14.25" customHeight="1">
      <c r="A170" s="18"/>
      <c r="B170" s="18"/>
      <c r="C170" s="18"/>
      <c r="D170" s="18"/>
      <c r="E170" s="18"/>
      <c r="F170" s="18"/>
      <c r="G170" s="18"/>
      <c r="H170" s="18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9"/>
      <c r="BX170" s="19"/>
      <c r="BY170" s="19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</row>
    <row r="171" spans="1:210" ht="14.25" customHeight="1">
      <c r="A171" s="18"/>
      <c r="B171" s="18"/>
      <c r="C171" s="18"/>
      <c r="D171" s="18"/>
      <c r="E171" s="18"/>
      <c r="F171" s="18"/>
      <c r="G171" s="18"/>
      <c r="H171" s="18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9"/>
      <c r="BX171" s="19"/>
      <c r="BY171" s="19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</row>
    <row r="172" spans="1:210" ht="14.25" customHeight="1">
      <c r="A172" s="18"/>
      <c r="B172" s="18"/>
      <c r="C172" s="18"/>
      <c r="D172" s="18"/>
      <c r="E172" s="18"/>
      <c r="F172" s="18"/>
      <c r="G172" s="18"/>
      <c r="H172" s="18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9"/>
      <c r="BX172" s="19"/>
      <c r="BY172" s="19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</row>
    <row r="173" spans="1:210" ht="14.25" customHeight="1">
      <c r="A173" s="18"/>
      <c r="B173" s="18"/>
      <c r="C173" s="18"/>
      <c r="D173" s="18"/>
      <c r="E173" s="18"/>
      <c r="F173" s="18"/>
      <c r="G173" s="18"/>
      <c r="H173" s="18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9"/>
      <c r="BX173" s="19"/>
      <c r="BY173" s="19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</row>
    <row r="174" spans="1:210" ht="14.25" customHeight="1">
      <c r="A174" s="18"/>
      <c r="B174" s="18"/>
      <c r="C174" s="18"/>
      <c r="D174" s="18"/>
      <c r="E174" s="18"/>
      <c r="F174" s="18"/>
      <c r="G174" s="18"/>
      <c r="H174" s="18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9"/>
      <c r="BX174" s="19"/>
      <c r="BY174" s="19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</row>
    <row r="175" spans="1:210" ht="14.25" customHeight="1">
      <c r="A175" s="18"/>
      <c r="B175" s="18"/>
      <c r="C175" s="18"/>
      <c r="D175" s="18"/>
      <c r="E175" s="18"/>
      <c r="F175" s="18"/>
      <c r="G175" s="18"/>
      <c r="H175" s="18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9"/>
      <c r="BX175" s="19"/>
      <c r="BY175" s="19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</row>
    <row r="176" spans="1:210" ht="14.25" customHeight="1">
      <c r="A176" s="18"/>
      <c r="B176" s="18"/>
      <c r="C176" s="18"/>
      <c r="D176" s="18"/>
      <c r="E176" s="18"/>
      <c r="F176" s="18"/>
      <c r="G176" s="18"/>
      <c r="H176" s="18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9"/>
      <c r="BX176" s="19"/>
      <c r="BY176" s="19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</row>
    <row r="177" spans="1:210" ht="14.25" customHeight="1">
      <c r="A177" s="18"/>
      <c r="B177" s="18"/>
      <c r="C177" s="18"/>
      <c r="D177" s="18"/>
      <c r="E177" s="18"/>
      <c r="F177" s="18"/>
      <c r="G177" s="18"/>
      <c r="H177" s="18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9"/>
      <c r="BX177" s="19"/>
      <c r="BY177" s="19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</row>
    <row r="178" spans="1:210" ht="14.25" customHeight="1">
      <c r="A178" s="18"/>
      <c r="B178" s="18"/>
      <c r="C178" s="18"/>
      <c r="D178" s="18"/>
      <c r="E178" s="18"/>
      <c r="F178" s="18"/>
      <c r="G178" s="18"/>
      <c r="H178" s="18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9"/>
      <c r="BX178" s="19"/>
      <c r="BY178" s="19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</row>
    <row r="179" spans="1:210" ht="14.25" customHeight="1">
      <c r="A179" s="18"/>
      <c r="B179" s="18"/>
      <c r="C179" s="18"/>
      <c r="D179" s="18"/>
      <c r="E179" s="18"/>
      <c r="F179" s="18"/>
      <c r="G179" s="18"/>
      <c r="H179" s="18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9"/>
      <c r="BX179" s="19"/>
      <c r="BY179" s="19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</row>
    <row r="180" spans="1:210" ht="14.25" customHeight="1">
      <c r="A180" s="18"/>
      <c r="B180" s="18"/>
      <c r="C180" s="18"/>
      <c r="D180" s="18"/>
      <c r="E180" s="18"/>
      <c r="F180" s="18"/>
      <c r="G180" s="18"/>
      <c r="H180" s="18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9"/>
      <c r="BX180" s="19"/>
      <c r="BY180" s="19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</row>
    <row r="181" spans="1:210" ht="14.25" customHeight="1">
      <c r="A181" s="18"/>
      <c r="B181" s="18"/>
      <c r="C181" s="18"/>
      <c r="D181" s="18"/>
      <c r="E181" s="18"/>
      <c r="F181" s="18"/>
      <c r="G181" s="18"/>
      <c r="H181" s="18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9"/>
      <c r="BX181" s="19"/>
      <c r="BY181" s="19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</row>
    <row r="182" spans="1:210" ht="14.25" customHeight="1">
      <c r="A182" s="18"/>
      <c r="B182" s="18"/>
      <c r="C182" s="18"/>
      <c r="D182" s="18"/>
      <c r="E182" s="18"/>
      <c r="F182" s="18"/>
      <c r="G182" s="18"/>
      <c r="H182" s="18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9"/>
      <c r="BX182" s="19"/>
      <c r="BY182" s="19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</row>
    <row r="183" spans="1:210" ht="14.25" customHeight="1">
      <c r="A183" s="18"/>
      <c r="B183" s="18"/>
      <c r="C183" s="18"/>
      <c r="D183" s="18"/>
      <c r="E183" s="18"/>
      <c r="F183" s="18"/>
      <c r="G183" s="18"/>
      <c r="H183" s="18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9"/>
      <c r="BX183" s="19"/>
      <c r="BY183" s="19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</row>
    <row r="184" spans="1:210" ht="14.25" customHeight="1">
      <c r="A184" s="18"/>
      <c r="B184" s="18"/>
      <c r="C184" s="18"/>
      <c r="D184" s="18"/>
      <c r="E184" s="18"/>
      <c r="F184" s="18"/>
      <c r="G184" s="18"/>
      <c r="H184" s="18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9"/>
      <c r="BX184" s="19"/>
      <c r="BY184" s="19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</row>
    <row r="185" spans="1:210" ht="14.25" customHeight="1">
      <c r="A185" s="18"/>
      <c r="B185" s="18"/>
      <c r="C185" s="18"/>
      <c r="D185" s="18"/>
      <c r="E185" s="18"/>
      <c r="F185" s="18"/>
      <c r="G185" s="18"/>
      <c r="H185" s="18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9"/>
      <c r="BX185" s="19"/>
      <c r="BY185" s="19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</row>
    <row r="186" spans="1:210" ht="14.25" customHeight="1">
      <c r="A186" s="18"/>
      <c r="B186" s="18"/>
      <c r="C186" s="18"/>
      <c r="D186" s="18"/>
      <c r="E186" s="18"/>
      <c r="F186" s="18"/>
      <c r="G186" s="18"/>
      <c r="H186" s="18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9"/>
      <c r="BX186" s="19"/>
      <c r="BY186" s="19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</row>
    <row r="187" spans="1:210" ht="14.25" customHeight="1">
      <c r="A187" s="18"/>
      <c r="B187" s="18"/>
      <c r="C187" s="18"/>
      <c r="D187" s="18"/>
      <c r="E187" s="18"/>
      <c r="F187" s="18"/>
      <c r="G187" s="18"/>
      <c r="H187" s="18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9"/>
      <c r="BX187" s="19"/>
      <c r="BY187" s="19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</row>
    <row r="188" spans="1:210" ht="14.25" customHeight="1">
      <c r="A188" s="18"/>
      <c r="B188" s="18"/>
      <c r="C188" s="18"/>
      <c r="D188" s="18"/>
      <c r="E188" s="18"/>
      <c r="F188" s="18"/>
      <c r="G188" s="18"/>
      <c r="H188" s="18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9"/>
      <c r="BX188" s="19"/>
      <c r="BY188" s="19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</row>
    <row r="189" spans="1:210" ht="14.25" customHeight="1">
      <c r="A189" s="18"/>
      <c r="B189" s="18"/>
      <c r="C189" s="18"/>
      <c r="D189" s="18"/>
      <c r="E189" s="18"/>
      <c r="F189" s="18"/>
      <c r="G189" s="18"/>
      <c r="H189" s="18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9"/>
      <c r="BX189" s="19"/>
      <c r="BY189" s="19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</row>
    <row r="190" spans="1:210" ht="14.25" customHeight="1">
      <c r="A190" s="18"/>
      <c r="B190" s="18"/>
      <c r="C190" s="18"/>
      <c r="D190" s="18"/>
      <c r="E190" s="18"/>
      <c r="F190" s="18"/>
      <c r="G190" s="18"/>
      <c r="H190" s="18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9"/>
      <c r="BX190" s="19"/>
      <c r="BY190" s="19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</row>
    <row r="191" spans="1:210" ht="14.25" customHeight="1">
      <c r="A191" s="18"/>
      <c r="B191" s="18"/>
      <c r="C191" s="18"/>
      <c r="D191" s="18"/>
      <c r="E191" s="18"/>
      <c r="F191" s="18"/>
      <c r="G191" s="18"/>
      <c r="H191" s="18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9"/>
      <c r="BX191" s="19"/>
      <c r="BY191" s="19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</row>
    <row r="192" spans="1:210" ht="14.25" customHeight="1">
      <c r="A192" s="18"/>
      <c r="B192" s="18"/>
      <c r="C192" s="18"/>
      <c r="D192" s="18"/>
      <c r="E192" s="18"/>
      <c r="F192" s="18"/>
      <c r="G192" s="18"/>
      <c r="H192" s="18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9"/>
      <c r="BX192" s="19"/>
      <c r="BY192" s="19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</row>
    <row r="193" spans="1:210" ht="14.25" customHeight="1">
      <c r="A193" s="18"/>
      <c r="B193" s="18"/>
      <c r="C193" s="18"/>
      <c r="D193" s="18"/>
      <c r="E193" s="18"/>
      <c r="F193" s="18"/>
      <c r="G193" s="18"/>
      <c r="H193" s="18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9"/>
      <c r="BX193" s="19"/>
      <c r="BY193" s="19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</row>
    <row r="194" spans="1:210" ht="14.25" customHeight="1">
      <c r="A194" s="18"/>
      <c r="B194" s="18"/>
      <c r="C194" s="18"/>
      <c r="D194" s="18"/>
      <c r="E194" s="18"/>
      <c r="F194" s="18"/>
      <c r="G194" s="18"/>
      <c r="H194" s="18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9"/>
      <c r="BX194" s="19"/>
      <c r="BY194" s="19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</row>
    <row r="195" spans="1:210" ht="14.25" customHeight="1">
      <c r="A195" s="18"/>
      <c r="B195" s="18"/>
      <c r="C195" s="18"/>
      <c r="D195" s="18"/>
      <c r="E195" s="18"/>
      <c r="F195" s="18"/>
      <c r="G195" s="18"/>
      <c r="H195" s="18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9"/>
      <c r="BX195" s="19"/>
      <c r="BY195" s="19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</row>
    <row r="196" spans="1:210" ht="14.25" customHeight="1">
      <c r="A196" s="18"/>
      <c r="B196" s="18"/>
      <c r="C196" s="18"/>
      <c r="D196" s="18"/>
      <c r="E196" s="18"/>
      <c r="F196" s="18"/>
      <c r="G196" s="18"/>
      <c r="H196" s="18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9"/>
      <c r="BX196" s="19"/>
      <c r="BY196" s="19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</row>
    <row r="197" spans="1:210" ht="14.25" customHeight="1">
      <c r="A197" s="18"/>
      <c r="B197" s="18"/>
      <c r="C197" s="18"/>
      <c r="D197" s="18"/>
      <c r="E197" s="18"/>
      <c r="F197" s="18"/>
      <c r="G197" s="18"/>
      <c r="H197" s="18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9"/>
      <c r="BX197" s="19"/>
      <c r="BY197" s="19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</row>
    <row r="198" spans="1:210" ht="14.25" customHeight="1">
      <c r="A198" s="18"/>
      <c r="B198" s="18"/>
      <c r="C198" s="18"/>
      <c r="D198" s="18"/>
      <c r="E198" s="18"/>
      <c r="F198" s="18"/>
      <c r="G198" s="18"/>
      <c r="H198" s="18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9"/>
      <c r="BX198" s="19"/>
      <c r="BY198" s="19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</row>
    <row r="199" spans="1:210" ht="14.25" customHeight="1">
      <c r="A199" s="18"/>
      <c r="B199" s="18"/>
      <c r="C199" s="18"/>
      <c r="D199" s="18"/>
      <c r="E199" s="18"/>
      <c r="F199" s="18"/>
      <c r="G199" s="18"/>
      <c r="H199" s="18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9"/>
      <c r="BX199" s="19"/>
      <c r="BY199" s="19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</row>
    <row r="200" spans="1:210" ht="14.25" customHeight="1">
      <c r="A200" s="18"/>
      <c r="B200" s="18"/>
      <c r="C200" s="18"/>
      <c r="D200" s="18"/>
      <c r="E200" s="18"/>
      <c r="F200" s="18"/>
      <c r="G200" s="18"/>
      <c r="H200" s="18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9"/>
      <c r="BX200" s="19"/>
      <c r="BY200" s="19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</row>
    <row r="201" spans="1:210" ht="14.25" customHeight="1">
      <c r="A201" s="18"/>
      <c r="B201" s="18"/>
      <c r="C201" s="18"/>
      <c r="D201" s="18"/>
      <c r="E201" s="18"/>
      <c r="F201" s="18"/>
      <c r="G201" s="18"/>
      <c r="H201" s="18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9"/>
      <c r="BX201" s="19"/>
      <c r="BY201" s="19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</row>
    <row r="202" spans="1:210" ht="14.25" customHeight="1">
      <c r="A202" s="18"/>
      <c r="B202" s="18"/>
      <c r="C202" s="18"/>
      <c r="D202" s="18"/>
      <c r="E202" s="18"/>
      <c r="F202" s="18"/>
      <c r="G202" s="18"/>
      <c r="H202" s="18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9"/>
      <c r="BX202" s="19"/>
      <c r="BY202" s="19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</row>
    <row r="203" spans="1:210" ht="14.25" customHeight="1">
      <c r="A203" s="18"/>
      <c r="B203" s="18"/>
      <c r="C203" s="18"/>
      <c r="D203" s="18"/>
      <c r="E203" s="18"/>
      <c r="F203" s="18"/>
      <c r="G203" s="18"/>
      <c r="H203" s="18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9"/>
      <c r="BX203" s="19"/>
      <c r="BY203" s="19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</row>
    <row r="204" spans="1:210" ht="14.25" customHeight="1">
      <c r="A204" s="18"/>
      <c r="B204" s="18"/>
      <c r="C204" s="18"/>
      <c r="D204" s="18"/>
      <c r="E204" s="18"/>
      <c r="F204" s="18"/>
      <c r="G204" s="18"/>
      <c r="H204" s="18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9"/>
      <c r="BX204" s="19"/>
      <c r="BY204" s="19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</row>
    <row r="205" spans="1:210" ht="14.25" customHeight="1">
      <c r="A205" s="18"/>
      <c r="B205" s="18"/>
      <c r="C205" s="18"/>
      <c r="D205" s="18"/>
      <c r="E205" s="18"/>
      <c r="F205" s="18"/>
      <c r="G205" s="18"/>
      <c r="H205" s="18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9"/>
      <c r="BX205" s="19"/>
      <c r="BY205" s="19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</row>
    <row r="206" spans="1:210" ht="14.25" customHeight="1">
      <c r="A206" s="18"/>
      <c r="B206" s="18"/>
      <c r="C206" s="18"/>
      <c r="D206" s="18"/>
      <c r="E206" s="18"/>
      <c r="F206" s="18"/>
      <c r="G206" s="18"/>
      <c r="H206" s="18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9"/>
      <c r="BX206" s="19"/>
      <c r="BY206" s="19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</row>
    <row r="207" spans="1:210" ht="14.25" customHeight="1">
      <c r="A207" s="18"/>
      <c r="B207" s="18"/>
      <c r="C207" s="18"/>
      <c r="D207" s="18"/>
      <c r="E207" s="18"/>
      <c r="F207" s="18"/>
      <c r="G207" s="18"/>
      <c r="H207" s="18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9"/>
      <c r="BX207" s="19"/>
      <c r="BY207" s="19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</row>
    <row r="208" spans="1:210" ht="14.25" customHeight="1">
      <c r="A208" s="18"/>
      <c r="B208" s="18"/>
      <c r="C208" s="18"/>
      <c r="D208" s="18"/>
      <c r="E208" s="18"/>
      <c r="F208" s="18"/>
      <c r="G208" s="18"/>
      <c r="H208" s="18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9"/>
      <c r="BX208" s="19"/>
      <c r="BY208" s="19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</row>
    <row r="209" spans="1:210" ht="14.25" customHeight="1">
      <c r="A209" s="18"/>
      <c r="B209" s="18"/>
      <c r="C209" s="18"/>
      <c r="D209" s="18"/>
      <c r="E209" s="18"/>
      <c r="F209" s="18"/>
      <c r="G209" s="18"/>
      <c r="H209" s="18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9"/>
      <c r="BX209" s="19"/>
      <c r="BY209" s="19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</row>
    <row r="210" spans="1:210" ht="14.25" customHeight="1">
      <c r="A210" s="18"/>
      <c r="B210" s="18"/>
      <c r="C210" s="18"/>
      <c r="D210" s="18"/>
      <c r="E210" s="18"/>
      <c r="F210" s="18"/>
      <c r="G210" s="18"/>
      <c r="H210" s="18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9"/>
      <c r="BX210" s="19"/>
      <c r="BY210" s="19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</row>
    <row r="211" spans="1:210" ht="14.25" customHeight="1">
      <c r="A211" s="18"/>
      <c r="B211" s="18"/>
      <c r="C211" s="18"/>
      <c r="D211" s="18"/>
      <c r="E211" s="18"/>
      <c r="F211" s="18"/>
      <c r="G211" s="18"/>
      <c r="H211" s="18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9"/>
      <c r="BX211" s="19"/>
      <c r="BY211" s="19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</row>
    <row r="212" spans="1:210" ht="14.25" customHeight="1">
      <c r="A212" s="18"/>
      <c r="B212" s="18"/>
      <c r="C212" s="18"/>
      <c r="D212" s="18"/>
      <c r="E212" s="18"/>
      <c r="F212" s="18"/>
      <c r="G212" s="18"/>
      <c r="H212" s="18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9"/>
      <c r="BX212" s="19"/>
      <c r="BY212" s="19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</row>
    <row r="213" spans="1:210" ht="14.25" customHeight="1">
      <c r="A213" s="18"/>
      <c r="B213" s="18"/>
      <c r="C213" s="18"/>
      <c r="D213" s="18"/>
      <c r="E213" s="18"/>
      <c r="F213" s="18"/>
      <c r="G213" s="18"/>
      <c r="H213" s="18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9"/>
      <c r="BX213" s="19"/>
      <c r="BY213" s="19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</row>
    <row r="214" spans="1:210" ht="14.25" customHeight="1">
      <c r="A214" s="18"/>
      <c r="B214" s="18"/>
      <c r="C214" s="18"/>
      <c r="D214" s="18"/>
      <c r="E214" s="18"/>
      <c r="F214" s="18"/>
      <c r="G214" s="18"/>
      <c r="H214" s="18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9"/>
      <c r="BX214" s="19"/>
      <c r="BY214" s="19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</row>
    <row r="215" spans="1:210" ht="14.25" customHeight="1">
      <c r="A215" s="18"/>
      <c r="B215" s="18"/>
      <c r="C215" s="18"/>
      <c r="D215" s="18"/>
      <c r="E215" s="18"/>
      <c r="F215" s="18"/>
      <c r="G215" s="18"/>
      <c r="H215" s="18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9"/>
      <c r="BX215" s="19"/>
      <c r="BY215" s="19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</row>
    <row r="216" spans="1:210" ht="14.25" customHeight="1">
      <c r="A216" s="18"/>
      <c r="B216" s="18"/>
      <c r="C216" s="18"/>
      <c r="D216" s="18"/>
      <c r="E216" s="18"/>
      <c r="F216" s="18"/>
      <c r="G216" s="18"/>
      <c r="H216" s="18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9"/>
      <c r="BX216" s="19"/>
      <c r="BY216" s="19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</row>
    <row r="217" spans="1:210" ht="14.25" customHeight="1">
      <c r="A217" s="18"/>
      <c r="B217" s="18"/>
      <c r="C217" s="18"/>
      <c r="D217" s="18"/>
      <c r="E217" s="18"/>
      <c r="F217" s="18"/>
      <c r="G217" s="18"/>
      <c r="H217" s="18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9"/>
      <c r="BX217" s="19"/>
      <c r="BY217" s="19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</row>
    <row r="218" spans="1:210" ht="14.25" customHeight="1">
      <c r="A218" s="18"/>
      <c r="B218" s="18"/>
      <c r="C218" s="18"/>
      <c r="D218" s="18"/>
      <c r="E218" s="18"/>
      <c r="F218" s="18"/>
      <c r="G218" s="18"/>
      <c r="H218" s="18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9"/>
      <c r="BX218" s="19"/>
      <c r="BY218" s="19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</row>
    <row r="219" spans="1:210" ht="14.25" customHeight="1">
      <c r="A219" s="18"/>
      <c r="B219" s="18"/>
      <c r="C219" s="18"/>
      <c r="D219" s="18"/>
      <c r="E219" s="18"/>
      <c r="F219" s="18"/>
      <c r="G219" s="18"/>
      <c r="H219" s="18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9"/>
      <c r="BX219" s="19"/>
      <c r="BY219" s="19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</row>
    <row r="220" spans="1:210" ht="14.25" customHeight="1">
      <c r="A220" s="18"/>
      <c r="B220" s="18"/>
      <c r="C220" s="18"/>
      <c r="D220" s="18"/>
      <c r="E220" s="18"/>
      <c r="F220" s="18"/>
      <c r="G220" s="18"/>
      <c r="H220" s="18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9"/>
      <c r="BX220" s="19"/>
      <c r="BY220" s="19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</row>
    <row r="221" spans="1:210" ht="14.25" customHeight="1">
      <c r="A221" s="18"/>
      <c r="B221" s="18"/>
      <c r="C221" s="18"/>
      <c r="D221" s="18"/>
      <c r="E221" s="18"/>
      <c r="F221" s="18"/>
      <c r="G221" s="18"/>
      <c r="H221" s="18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9"/>
      <c r="BX221" s="19"/>
      <c r="BY221" s="19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</row>
    <row r="222" spans="1:210" ht="14.25" customHeight="1">
      <c r="A222" s="18"/>
      <c r="B222" s="18"/>
      <c r="C222" s="18"/>
      <c r="D222" s="18"/>
      <c r="E222" s="18"/>
      <c r="F222" s="18"/>
      <c r="G222" s="18"/>
      <c r="H222" s="18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9"/>
      <c r="BX222" s="19"/>
      <c r="BY222" s="19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</row>
    <row r="223" spans="1:210" ht="14.25" customHeight="1">
      <c r="A223" s="18"/>
      <c r="B223" s="18"/>
      <c r="C223" s="18"/>
      <c r="D223" s="18"/>
      <c r="E223" s="18"/>
      <c r="F223" s="18"/>
      <c r="G223" s="18"/>
      <c r="H223" s="18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9"/>
      <c r="BX223" s="19"/>
      <c r="BY223" s="19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</row>
    <row r="224" spans="1:210" ht="14.25" customHeight="1">
      <c r="A224" s="18"/>
      <c r="B224" s="18"/>
      <c r="C224" s="18"/>
      <c r="D224" s="18"/>
      <c r="E224" s="18"/>
      <c r="F224" s="18"/>
      <c r="G224" s="18"/>
      <c r="H224" s="18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9"/>
      <c r="BX224" s="19"/>
      <c r="BY224" s="19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</row>
    <row r="225" spans="1:210" ht="14.25" customHeight="1">
      <c r="A225" s="18"/>
      <c r="B225" s="18"/>
      <c r="C225" s="18"/>
      <c r="D225" s="18"/>
      <c r="E225" s="18"/>
      <c r="F225" s="18"/>
      <c r="G225" s="18"/>
      <c r="H225" s="18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9"/>
      <c r="BX225" s="19"/>
      <c r="BY225" s="19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</row>
    <row r="226" spans="1:210" ht="14.25" customHeight="1">
      <c r="A226" s="18"/>
      <c r="B226" s="18"/>
      <c r="C226" s="18"/>
      <c r="D226" s="18"/>
      <c r="E226" s="18"/>
      <c r="F226" s="18"/>
      <c r="G226" s="18"/>
      <c r="H226" s="18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9"/>
      <c r="BX226" s="19"/>
      <c r="BY226" s="19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</row>
    <row r="227" spans="1:210" ht="14.25" customHeight="1">
      <c r="A227" s="18"/>
      <c r="B227" s="18"/>
      <c r="C227" s="18"/>
      <c r="D227" s="18"/>
      <c r="E227" s="18"/>
      <c r="F227" s="18"/>
      <c r="G227" s="18"/>
      <c r="H227" s="18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9"/>
      <c r="BX227" s="19"/>
      <c r="BY227" s="19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</row>
    <row r="228" spans="1:210" ht="14.25" customHeight="1">
      <c r="A228" s="18"/>
      <c r="B228" s="18"/>
      <c r="C228" s="18"/>
      <c r="D228" s="18"/>
      <c r="E228" s="18"/>
      <c r="F228" s="18"/>
      <c r="G228" s="18"/>
      <c r="H228" s="18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9"/>
      <c r="BX228" s="19"/>
      <c r="BY228" s="19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</row>
    <row r="229" spans="1:210" ht="14.25" customHeight="1">
      <c r="A229" s="18"/>
      <c r="B229" s="18"/>
      <c r="C229" s="18"/>
      <c r="D229" s="18"/>
      <c r="E229" s="18"/>
      <c r="F229" s="18"/>
      <c r="G229" s="18"/>
      <c r="H229" s="18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9"/>
      <c r="BX229" s="19"/>
      <c r="BY229" s="19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</row>
    <row r="230" spans="1:210" ht="14.25" customHeight="1">
      <c r="A230" s="18"/>
      <c r="B230" s="18"/>
      <c r="C230" s="18"/>
      <c r="D230" s="18"/>
      <c r="E230" s="18"/>
      <c r="F230" s="18"/>
      <c r="G230" s="18"/>
      <c r="H230" s="18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9"/>
      <c r="BX230" s="19"/>
      <c r="BY230" s="19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</row>
    <row r="231" spans="1:210" ht="14.25" customHeight="1">
      <c r="A231" s="18"/>
      <c r="B231" s="18"/>
      <c r="C231" s="18"/>
      <c r="D231" s="18"/>
      <c r="E231" s="18"/>
      <c r="F231" s="18"/>
      <c r="G231" s="18"/>
      <c r="H231" s="18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9"/>
      <c r="BX231" s="19"/>
      <c r="BY231" s="19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</row>
    <row r="232" spans="1:210" ht="14.25" customHeight="1">
      <c r="A232" s="18"/>
      <c r="B232" s="18"/>
      <c r="C232" s="18"/>
      <c r="D232" s="18"/>
      <c r="E232" s="18"/>
      <c r="F232" s="18"/>
      <c r="G232" s="18"/>
      <c r="H232" s="18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9"/>
      <c r="BX232" s="19"/>
      <c r="BY232" s="19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</row>
    <row r="233" spans="1:210" ht="14.25" customHeight="1">
      <c r="A233" s="18"/>
      <c r="B233" s="18"/>
      <c r="C233" s="18"/>
      <c r="D233" s="18"/>
      <c r="E233" s="18"/>
      <c r="F233" s="18"/>
      <c r="G233" s="18"/>
      <c r="H233" s="18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9"/>
      <c r="BX233" s="19"/>
      <c r="BY233" s="19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</row>
    <row r="234" spans="1:210" ht="14.25" customHeight="1">
      <c r="A234" s="18"/>
      <c r="B234" s="18"/>
      <c r="C234" s="18"/>
      <c r="D234" s="18"/>
      <c r="E234" s="18"/>
      <c r="F234" s="18"/>
      <c r="G234" s="18"/>
      <c r="H234" s="18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9"/>
      <c r="BX234" s="19"/>
      <c r="BY234" s="19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</row>
    <row r="235" spans="1:210" ht="14.25" customHeight="1">
      <c r="A235" s="18"/>
      <c r="B235" s="18"/>
      <c r="C235" s="18"/>
      <c r="D235" s="18"/>
      <c r="E235" s="18"/>
      <c r="F235" s="18"/>
      <c r="G235" s="18"/>
      <c r="H235" s="18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9"/>
      <c r="BX235" s="19"/>
      <c r="BY235" s="19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</row>
    <row r="236" spans="1:210" ht="14.25" customHeight="1">
      <c r="A236" s="18"/>
      <c r="B236" s="18"/>
      <c r="C236" s="18"/>
      <c r="D236" s="18"/>
      <c r="E236" s="18"/>
      <c r="F236" s="18"/>
      <c r="G236" s="18"/>
      <c r="H236" s="18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9"/>
      <c r="BX236" s="19"/>
      <c r="BY236" s="19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</row>
    <row r="237" spans="1:210" ht="14.25" customHeight="1">
      <c r="A237" s="18"/>
      <c r="B237" s="18"/>
      <c r="C237" s="18"/>
      <c r="D237" s="18"/>
      <c r="E237" s="18"/>
      <c r="F237" s="18"/>
      <c r="G237" s="18"/>
      <c r="H237" s="18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9"/>
      <c r="BX237" s="19"/>
      <c r="BY237" s="19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</row>
    <row r="238" spans="1:210" ht="14.25" customHeight="1">
      <c r="A238" s="18"/>
      <c r="B238" s="18"/>
      <c r="C238" s="18"/>
      <c r="D238" s="18"/>
      <c r="E238" s="18"/>
      <c r="F238" s="18"/>
      <c r="G238" s="18"/>
      <c r="H238" s="18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9"/>
      <c r="BX238" s="19"/>
      <c r="BY238" s="19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</row>
    <row r="239" spans="1:210" ht="14.25" customHeight="1">
      <c r="A239" s="18"/>
      <c r="B239" s="18"/>
      <c r="C239" s="18"/>
      <c r="D239" s="18"/>
      <c r="E239" s="18"/>
      <c r="F239" s="18"/>
      <c r="G239" s="18"/>
      <c r="H239" s="18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9"/>
      <c r="BX239" s="19"/>
      <c r="BY239" s="19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</row>
    <row r="240" spans="1:210" ht="14.25" customHeight="1">
      <c r="A240" s="18"/>
      <c r="B240" s="18"/>
      <c r="C240" s="18"/>
      <c r="D240" s="18"/>
      <c r="E240" s="18"/>
      <c r="F240" s="18"/>
      <c r="G240" s="18"/>
      <c r="H240" s="18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9"/>
      <c r="BX240" s="19"/>
      <c r="BY240" s="19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</row>
    <row r="241" spans="1:210" ht="14.25" customHeight="1">
      <c r="A241" s="18"/>
      <c r="B241" s="18"/>
      <c r="C241" s="18"/>
      <c r="D241" s="18"/>
      <c r="E241" s="18"/>
      <c r="F241" s="18"/>
      <c r="G241" s="18"/>
      <c r="H241" s="18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9"/>
      <c r="BX241" s="19"/>
      <c r="BY241" s="19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</row>
    <row r="243" spans="1:91" ht="14.25" customHeight="1">
      <c r="A243" s="18"/>
      <c r="B243" s="18"/>
      <c r="C243" s="18"/>
      <c r="D243" s="18"/>
      <c r="E243" s="18"/>
      <c r="F243" s="18"/>
      <c r="G243" s="18"/>
      <c r="H243" s="18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9"/>
      <c r="BX243" s="19"/>
      <c r="BY243" s="19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</row>
    <row r="244" spans="1:91" ht="14.25" customHeight="1">
      <c r="A244" s="18"/>
      <c r="B244" s="18"/>
      <c r="C244" s="18"/>
      <c r="D244" s="18"/>
      <c r="E244" s="18"/>
      <c r="F244" s="18"/>
      <c r="G244" s="18"/>
      <c r="H244" s="18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9"/>
      <c r="BX244" s="19"/>
      <c r="BY244" s="19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</row>
    <row r="245" spans="1:91" ht="14.25" customHeight="1">
      <c r="A245" s="18"/>
      <c r="B245" s="18"/>
      <c r="C245" s="18"/>
      <c r="D245" s="18"/>
      <c r="E245" s="18"/>
      <c r="F245" s="18"/>
      <c r="G245" s="18"/>
      <c r="H245" s="18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9"/>
      <c r="BX245" s="19"/>
      <c r="BY245" s="19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</row>
    <row r="246" spans="1:91" ht="14.25" customHeight="1">
      <c r="A246" s="18"/>
      <c r="B246" s="18"/>
      <c r="C246" s="18"/>
      <c r="D246" s="18"/>
      <c r="E246" s="18"/>
      <c r="F246" s="18"/>
      <c r="G246" s="18"/>
      <c r="H246" s="18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9"/>
      <c r="BX246" s="19"/>
      <c r="BY246" s="19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</row>
    <row r="247" spans="1:91" ht="14.25" customHeight="1">
      <c r="A247" s="18"/>
      <c r="B247" s="18"/>
      <c r="C247" s="18"/>
      <c r="D247" s="18"/>
      <c r="E247" s="18"/>
      <c r="F247" s="18"/>
      <c r="G247" s="18"/>
      <c r="H247" s="18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9"/>
      <c r="BX247" s="19"/>
      <c r="BY247" s="19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</row>
    <row r="248" spans="1:91" ht="14.25" customHeight="1">
      <c r="A248" s="18"/>
      <c r="B248" s="18"/>
      <c r="C248" s="18"/>
      <c r="D248" s="18"/>
      <c r="E248" s="18"/>
      <c r="F248" s="18"/>
      <c r="G248" s="18"/>
      <c r="H248" s="18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9"/>
      <c r="BX248" s="19"/>
      <c r="BY248" s="19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</row>
    <row r="249" spans="1:91" ht="14.25" customHeight="1">
      <c r="A249" s="18"/>
      <c r="B249" s="18"/>
      <c r="C249" s="18"/>
      <c r="D249" s="18"/>
      <c r="E249" s="18"/>
      <c r="F249" s="18"/>
      <c r="G249" s="18"/>
      <c r="H249" s="18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9"/>
      <c r="BX249" s="19"/>
      <c r="BY249" s="19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</row>
    <row r="250" spans="1:91" ht="14.25" customHeight="1">
      <c r="A250" s="18"/>
      <c r="B250" s="18"/>
      <c r="C250" s="18"/>
      <c r="D250" s="18"/>
      <c r="E250" s="18"/>
      <c r="F250" s="18"/>
      <c r="G250" s="18"/>
      <c r="H250" s="18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9"/>
      <c r="BX250" s="19"/>
      <c r="BY250" s="19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</row>
    <row r="251" spans="1:91" ht="14.25" customHeight="1">
      <c r="A251" s="18"/>
      <c r="B251" s="18"/>
      <c r="C251" s="18"/>
      <c r="D251" s="18"/>
      <c r="E251" s="18"/>
      <c r="F251" s="18"/>
      <c r="G251" s="18"/>
      <c r="H251" s="18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9"/>
      <c r="BX251" s="19"/>
      <c r="BY251" s="19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</row>
    <row r="252" spans="1:91" ht="14.25" customHeight="1">
      <c r="A252" s="18"/>
      <c r="B252" s="18"/>
      <c r="C252" s="18"/>
      <c r="D252" s="18"/>
      <c r="E252" s="18"/>
      <c r="F252" s="18"/>
      <c r="G252" s="18"/>
      <c r="H252" s="18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9"/>
      <c r="BX252" s="19"/>
      <c r="BY252" s="19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</row>
    <row r="253" spans="1:91" ht="14.25" customHeight="1">
      <c r="A253" s="18"/>
      <c r="B253" s="18"/>
      <c r="C253" s="18"/>
      <c r="D253" s="18"/>
      <c r="E253" s="18"/>
      <c r="F253" s="18"/>
      <c r="G253" s="18"/>
      <c r="H253" s="18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9"/>
      <c r="BX253" s="19"/>
      <c r="BY253" s="19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</row>
    <row r="254" spans="1:91" ht="14.25" customHeight="1">
      <c r="A254" s="18"/>
      <c r="B254" s="18"/>
      <c r="C254" s="18"/>
      <c r="D254" s="18"/>
      <c r="E254" s="18"/>
      <c r="F254" s="18"/>
      <c r="G254" s="18"/>
      <c r="H254" s="18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9"/>
      <c r="BX254" s="19"/>
      <c r="BY254" s="19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</row>
    <row r="255" spans="1:91" ht="14.25" customHeight="1">
      <c r="A255" s="18"/>
      <c r="B255" s="18"/>
      <c r="C255" s="18"/>
      <c r="D255" s="18"/>
      <c r="E255" s="18"/>
      <c r="F255" s="18"/>
      <c r="G255" s="18"/>
      <c r="H255" s="18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9"/>
      <c r="BX255" s="19"/>
      <c r="BY255" s="19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</row>
    <row r="256" spans="1:91" ht="14.25" customHeight="1">
      <c r="A256" s="18"/>
      <c r="B256" s="18"/>
      <c r="C256" s="18"/>
      <c r="D256" s="18"/>
      <c r="E256" s="18"/>
      <c r="F256" s="18"/>
      <c r="G256" s="18"/>
      <c r="H256" s="18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9"/>
      <c r="BX256" s="19"/>
      <c r="BY256" s="19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</row>
    <row r="257" spans="1:91" ht="14.25" customHeight="1">
      <c r="A257" s="18"/>
      <c r="B257" s="18"/>
      <c r="C257" s="18"/>
      <c r="D257" s="18"/>
      <c r="E257" s="18"/>
      <c r="F257" s="18"/>
      <c r="G257" s="18"/>
      <c r="H257" s="18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9"/>
      <c r="BX257" s="19"/>
      <c r="BY257" s="19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</row>
    <row r="258" spans="1:91" ht="14.25" customHeight="1">
      <c r="A258" s="18"/>
      <c r="B258" s="18"/>
      <c r="C258" s="18"/>
      <c r="D258" s="18"/>
      <c r="E258" s="18"/>
      <c r="F258" s="18"/>
      <c r="G258" s="18"/>
      <c r="H258" s="18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9"/>
      <c r="BX258" s="19"/>
      <c r="BY258" s="19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</row>
    <row r="259" spans="1:91" ht="14.25" customHeight="1">
      <c r="A259" s="18"/>
      <c r="B259" s="18"/>
      <c r="C259" s="18"/>
      <c r="D259" s="18"/>
      <c r="E259" s="18"/>
      <c r="F259" s="18"/>
      <c r="G259" s="18"/>
      <c r="H259" s="18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9"/>
      <c r="BX259" s="19"/>
      <c r="BY259" s="19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</row>
    <row r="260" spans="1:91" ht="14.25" customHeight="1">
      <c r="A260" s="18"/>
      <c r="B260" s="18"/>
      <c r="C260" s="18"/>
      <c r="D260" s="18"/>
      <c r="E260" s="18"/>
      <c r="F260" s="18"/>
      <c r="G260" s="18"/>
      <c r="H260" s="18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9"/>
      <c r="BX260" s="19"/>
      <c r="BY260" s="19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</row>
    <row r="261" spans="1:91" ht="14.25" customHeight="1">
      <c r="A261" s="18"/>
      <c r="B261" s="18"/>
      <c r="C261" s="18"/>
      <c r="D261" s="18"/>
      <c r="E261" s="18"/>
      <c r="F261" s="18"/>
      <c r="G261" s="18"/>
      <c r="H261" s="18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9"/>
      <c r="BX261" s="19"/>
      <c r="BY261" s="19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</row>
    <row r="262" spans="1:91" ht="14.25" customHeight="1">
      <c r="A262" s="18"/>
      <c r="B262" s="18"/>
      <c r="C262" s="18"/>
      <c r="D262" s="18"/>
      <c r="E262" s="18"/>
      <c r="F262" s="18"/>
      <c r="G262" s="18"/>
      <c r="H262" s="18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9"/>
      <c r="BX262" s="19"/>
      <c r="BY262" s="19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</row>
    <row r="263" spans="1:91" ht="14.25" customHeight="1">
      <c r="A263" s="18"/>
      <c r="B263" s="18"/>
      <c r="C263" s="18"/>
      <c r="D263" s="18"/>
      <c r="E263" s="18"/>
      <c r="F263" s="18"/>
      <c r="G263" s="18"/>
      <c r="H263" s="18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9"/>
      <c r="BX263" s="19"/>
      <c r="BY263" s="19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</row>
    <row r="264" spans="1:91" ht="14.25" customHeight="1">
      <c r="A264" s="18"/>
      <c r="B264" s="18"/>
      <c r="C264" s="18"/>
      <c r="D264" s="18"/>
      <c r="E264" s="18"/>
      <c r="F264" s="18"/>
      <c r="G264" s="18"/>
      <c r="H264" s="18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9"/>
      <c r="BX264" s="19"/>
      <c r="BY264" s="19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</row>
    <row r="265" spans="1:91" ht="14.25" customHeight="1">
      <c r="A265" s="18"/>
      <c r="B265" s="18"/>
      <c r="C265" s="18"/>
      <c r="D265" s="18"/>
      <c r="E265" s="18"/>
      <c r="F265" s="18"/>
      <c r="G265" s="18"/>
      <c r="H265" s="18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9"/>
      <c r="BX265" s="19"/>
      <c r="BY265" s="19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</row>
    <row r="266" spans="1:91" ht="14.25" customHeight="1">
      <c r="A266" s="18"/>
      <c r="B266" s="18"/>
      <c r="C266" s="18"/>
      <c r="D266" s="18"/>
      <c r="E266" s="18"/>
      <c r="F266" s="18"/>
      <c r="G266" s="18"/>
      <c r="H266" s="18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9"/>
      <c r="BX266" s="19"/>
      <c r="BY266" s="19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</row>
    <row r="267" spans="1:91" ht="14.25" customHeight="1">
      <c r="A267" s="18"/>
      <c r="B267" s="18"/>
      <c r="C267" s="18"/>
      <c r="D267" s="18"/>
      <c r="E267" s="18"/>
      <c r="F267" s="18"/>
      <c r="G267" s="18"/>
      <c r="H267" s="18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9"/>
      <c r="BX267" s="19"/>
      <c r="BY267" s="19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</row>
    <row r="268" spans="1:91" ht="14.25" customHeight="1">
      <c r="A268" s="18"/>
      <c r="B268" s="18"/>
      <c r="C268" s="18"/>
      <c r="D268" s="18"/>
      <c r="E268" s="18"/>
      <c r="F268" s="18"/>
      <c r="G268" s="18"/>
      <c r="H268" s="18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9"/>
      <c r="BX268" s="19"/>
      <c r="BY268" s="19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</row>
    <row r="269" spans="1:91" ht="14.25" customHeight="1">
      <c r="A269" s="18"/>
      <c r="B269" s="18"/>
      <c r="C269" s="18"/>
      <c r="D269" s="18"/>
      <c r="E269" s="18"/>
      <c r="F269" s="18"/>
      <c r="G269" s="18"/>
      <c r="H269" s="18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9"/>
      <c r="BX269" s="19"/>
      <c r="BY269" s="19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</row>
    <row r="270" spans="1:91" ht="14.25" customHeight="1">
      <c r="A270" s="18"/>
      <c r="B270" s="18"/>
      <c r="C270" s="18"/>
      <c r="D270" s="18"/>
      <c r="E270" s="18"/>
      <c r="F270" s="18"/>
      <c r="G270" s="18"/>
      <c r="H270" s="18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9"/>
      <c r="BX270" s="19"/>
      <c r="BY270" s="19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</row>
    <row r="271" spans="1:91" ht="14.25" customHeight="1">
      <c r="A271" s="18"/>
      <c r="B271" s="18"/>
      <c r="C271" s="18"/>
      <c r="D271" s="18"/>
      <c r="E271" s="18"/>
      <c r="F271" s="18"/>
      <c r="G271" s="18"/>
      <c r="H271" s="18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9"/>
      <c r="BX271" s="19"/>
      <c r="BY271" s="19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</row>
    <row r="272" spans="1:91" ht="14.25" customHeight="1">
      <c r="A272" s="18"/>
      <c r="B272" s="18"/>
      <c r="C272" s="18"/>
      <c r="D272" s="18"/>
      <c r="E272" s="18"/>
      <c r="F272" s="18"/>
      <c r="G272" s="18"/>
      <c r="H272" s="18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9"/>
      <c r="BX272" s="19"/>
      <c r="BY272" s="19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</row>
    <row r="273" spans="1:91" ht="14.25" customHeight="1">
      <c r="A273" s="18"/>
      <c r="B273" s="18"/>
      <c r="C273" s="18"/>
      <c r="D273" s="18"/>
      <c r="E273" s="18"/>
      <c r="F273" s="18"/>
      <c r="G273" s="18"/>
      <c r="H273" s="18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9"/>
      <c r="BX273" s="19"/>
      <c r="BY273" s="19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</row>
    <row r="274" spans="1:91" ht="14.25" customHeight="1">
      <c r="A274" s="18"/>
      <c r="B274" s="18"/>
      <c r="C274" s="18"/>
      <c r="D274" s="18"/>
      <c r="E274" s="18"/>
      <c r="F274" s="18"/>
      <c r="G274" s="18"/>
      <c r="H274" s="18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9"/>
      <c r="BX274" s="19"/>
      <c r="BY274" s="19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</row>
    <row r="275" spans="1:91" ht="14.25" customHeight="1">
      <c r="A275" s="18"/>
      <c r="B275" s="18"/>
      <c r="C275" s="18"/>
      <c r="D275" s="18"/>
      <c r="E275" s="18"/>
      <c r="F275" s="18"/>
      <c r="G275" s="18"/>
      <c r="H275" s="18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9"/>
      <c r="BX275" s="19"/>
      <c r="BY275" s="19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</row>
    <row r="276" spans="1:91" ht="14.25" customHeight="1">
      <c r="A276" s="18"/>
      <c r="B276" s="18"/>
      <c r="C276" s="18"/>
      <c r="D276" s="18"/>
      <c r="E276" s="18"/>
      <c r="F276" s="18"/>
      <c r="G276" s="18"/>
      <c r="H276" s="18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9"/>
      <c r="BX276" s="19"/>
      <c r="BY276" s="19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</row>
    <row r="277" spans="1:91" ht="14.25" customHeight="1">
      <c r="A277" s="18"/>
      <c r="B277" s="18"/>
      <c r="C277" s="18"/>
      <c r="D277" s="18"/>
      <c r="E277" s="18"/>
      <c r="F277" s="18"/>
      <c r="G277" s="18"/>
      <c r="H277" s="18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9"/>
      <c r="BX277" s="19"/>
      <c r="BY277" s="19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</row>
    <row r="278" spans="1:91" ht="14.25" customHeight="1">
      <c r="A278" s="18"/>
      <c r="B278" s="18"/>
      <c r="C278" s="18"/>
      <c r="D278" s="18"/>
      <c r="E278" s="18"/>
      <c r="F278" s="18"/>
      <c r="G278" s="18"/>
      <c r="H278" s="18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9"/>
      <c r="BX278" s="19"/>
      <c r="BY278" s="19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</row>
    <row r="279" spans="1:91" ht="14.25" customHeight="1">
      <c r="A279" s="18"/>
      <c r="B279" s="18"/>
      <c r="C279" s="18"/>
      <c r="D279" s="18"/>
      <c r="E279" s="18"/>
      <c r="F279" s="18"/>
      <c r="G279" s="18"/>
      <c r="H279" s="18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9"/>
      <c r="BX279" s="19"/>
      <c r="BY279" s="19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</row>
    <row r="280" spans="1:91" ht="14.25" customHeight="1">
      <c r="A280" s="18"/>
      <c r="B280" s="18"/>
      <c r="C280" s="18"/>
      <c r="D280" s="18"/>
      <c r="E280" s="18"/>
      <c r="F280" s="18"/>
      <c r="G280" s="18"/>
      <c r="H280" s="18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9"/>
      <c r="BX280" s="19"/>
      <c r="BY280" s="19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</row>
    <row r="281" spans="1:91" ht="14.25" customHeight="1">
      <c r="A281" s="18"/>
      <c r="B281" s="18"/>
      <c r="C281" s="18"/>
      <c r="D281" s="18"/>
      <c r="E281" s="18"/>
      <c r="F281" s="18"/>
      <c r="G281" s="18"/>
      <c r="H281" s="18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9"/>
      <c r="BX281" s="19"/>
      <c r="BY281" s="19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</row>
    <row r="282" spans="1:91" ht="14.25" customHeight="1">
      <c r="A282" s="18"/>
      <c r="B282" s="18"/>
      <c r="C282" s="18"/>
      <c r="D282" s="18"/>
      <c r="E282" s="18"/>
      <c r="F282" s="18"/>
      <c r="G282" s="18"/>
      <c r="H282" s="18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9"/>
      <c r="BX282" s="19"/>
      <c r="BY282" s="19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</row>
    <row r="283" spans="1:91" ht="14.25" customHeight="1">
      <c r="A283" s="18"/>
      <c r="B283" s="18"/>
      <c r="C283" s="18"/>
      <c r="D283" s="18"/>
      <c r="E283" s="18"/>
      <c r="F283" s="18"/>
      <c r="G283" s="18"/>
      <c r="H283" s="18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9"/>
      <c r="BX283" s="19"/>
      <c r="BY283" s="19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</row>
    <row r="284" spans="1:91" ht="14.25" customHeight="1">
      <c r="A284" s="18"/>
      <c r="B284" s="18"/>
      <c r="C284" s="18"/>
      <c r="D284" s="18"/>
      <c r="E284" s="18"/>
      <c r="F284" s="18"/>
      <c r="G284" s="18"/>
      <c r="H284" s="18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9"/>
      <c r="BX284" s="19"/>
      <c r="BY284" s="19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</row>
    <row r="285" spans="1:91" ht="14.25" customHeight="1">
      <c r="A285" s="18"/>
      <c r="B285" s="18"/>
      <c r="C285" s="18"/>
      <c r="D285" s="18"/>
      <c r="E285" s="18"/>
      <c r="F285" s="18"/>
      <c r="G285" s="18"/>
      <c r="H285" s="18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9"/>
      <c r="BX285" s="19"/>
      <c r="BY285" s="19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</row>
    <row r="286" spans="1:91" ht="14.25" customHeight="1">
      <c r="A286" s="18"/>
      <c r="B286" s="18"/>
      <c r="C286" s="18"/>
      <c r="D286" s="18"/>
      <c r="E286" s="18"/>
      <c r="F286" s="18"/>
      <c r="G286" s="18"/>
      <c r="H286" s="18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9"/>
      <c r="BX286" s="19"/>
      <c r="BY286" s="19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</row>
    <row r="287" spans="1:91" ht="14.25" customHeight="1">
      <c r="A287" s="18"/>
      <c r="B287" s="18"/>
      <c r="C287" s="18"/>
      <c r="D287" s="18"/>
      <c r="E287" s="18"/>
      <c r="F287" s="18"/>
      <c r="G287" s="18"/>
      <c r="H287" s="18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9"/>
      <c r="BX287" s="19"/>
      <c r="BY287" s="19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</row>
    <row r="288" spans="1:91" ht="14.25" customHeight="1">
      <c r="A288" s="18"/>
      <c r="B288" s="18"/>
      <c r="C288" s="18"/>
      <c r="D288" s="18"/>
      <c r="E288" s="18"/>
      <c r="F288" s="18"/>
      <c r="G288" s="18"/>
      <c r="H288" s="18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9"/>
      <c r="BX288" s="19"/>
      <c r="BY288" s="19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</row>
    <row r="289" spans="1:91" ht="14.25" customHeight="1">
      <c r="A289" s="18"/>
      <c r="B289" s="18"/>
      <c r="C289" s="18"/>
      <c r="D289" s="18"/>
      <c r="E289" s="18"/>
      <c r="F289" s="18"/>
      <c r="G289" s="18"/>
      <c r="H289" s="18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9"/>
      <c r="BX289" s="19"/>
      <c r="BY289" s="19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</row>
    <row r="290" spans="1:91" ht="14.25" customHeight="1">
      <c r="A290" s="18"/>
      <c r="B290" s="18"/>
      <c r="C290" s="18"/>
      <c r="D290" s="18"/>
      <c r="E290" s="18"/>
      <c r="F290" s="18"/>
      <c r="G290" s="18"/>
      <c r="H290" s="18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9"/>
      <c r="BX290" s="19"/>
      <c r="BY290" s="19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</row>
    <row r="291" spans="1:91" ht="14.25" customHeight="1">
      <c r="A291" s="18"/>
      <c r="B291" s="18"/>
      <c r="C291" s="18"/>
      <c r="D291" s="18"/>
      <c r="E291" s="18"/>
      <c r="F291" s="18"/>
      <c r="G291" s="18"/>
      <c r="H291" s="18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9"/>
      <c r="BX291" s="19"/>
      <c r="BY291" s="19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</row>
    <row r="292" spans="1:91" ht="14.25" customHeight="1">
      <c r="A292" s="18"/>
      <c r="B292" s="18"/>
      <c r="C292" s="18"/>
      <c r="D292" s="18"/>
      <c r="E292" s="18"/>
      <c r="F292" s="18"/>
      <c r="G292" s="18"/>
      <c r="H292" s="18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9"/>
      <c r="BX292" s="19"/>
      <c r="BY292" s="19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</row>
    <row r="293" spans="1:91" ht="14.25" customHeight="1">
      <c r="A293" s="18"/>
      <c r="B293" s="18"/>
      <c r="C293" s="18"/>
      <c r="D293" s="18"/>
      <c r="E293" s="18"/>
      <c r="F293" s="18"/>
      <c r="G293" s="18"/>
      <c r="H293" s="18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9"/>
      <c r="BX293" s="19"/>
      <c r="BY293" s="19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</row>
    <row r="294" spans="1:91" ht="14.25" customHeight="1">
      <c r="A294" s="18"/>
      <c r="B294" s="18"/>
      <c r="C294" s="18"/>
      <c r="D294" s="18"/>
      <c r="E294" s="18"/>
      <c r="F294" s="18"/>
      <c r="G294" s="18"/>
      <c r="H294" s="18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9"/>
      <c r="BX294" s="19"/>
      <c r="BY294" s="19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</row>
    <row r="295" spans="1:91" ht="14.25" customHeight="1">
      <c r="A295" s="18"/>
      <c r="B295" s="18"/>
      <c r="C295" s="18"/>
      <c r="D295" s="18"/>
      <c r="E295" s="18"/>
      <c r="F295" s="18"/>
      <c r="G295" s="18"/>
      <c r="H295" s="18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9"/>
      <c r="BX295" s="19"/>
      <c r="BY295" s="19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</row>
    <row r="296" spans="1:91" ht="14.25" customHeight="1">
      <c r="A296" s="18"/>
      <c r="B296" s="18"/>
      <c r="C296" s="18"/>
      <c r="D296" s="18"/>
      <c r="E296" s="18"/>
      <c r="F296" s="18"/>
      <c r="G296" s="18"/>
      <c r="H296" s="18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9"/>
      <c r="BX296" s="19"/>
      <c r="BY296" s="19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</row>
    <row r="297" spans="1:91" ht="14.25" customHeight="1">
      <c r="A297" s="18"/>
      <c r="B297" s="18"/>
      <c r="C297" s="18"/>
      <c r="D297" s="18"/>
      <c r="E297" s="18"/>
      <c r="F297" s="18"/>
      <c r="G297" s="18"/>
      <c r="H297" s="18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9"/>
      <c r="BX297" s="19"/>
      <c r="BY297" s="19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</row>
    <row r="298" spans="1:91" ht="14.25" customHeight="1">
      <c r="A298" s="18"/>
      <c r="B298" s="18"/>
      <c r="C298" s="18"/>
      <c r="D298" s="18"/>
      <c r="E298" s="18"/>
      <c r="F298" s="18"/>
      <c r="G298" s="18"/>
      <c r="H298" s="18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9"/>
      <c r="BX298" s="19"/>
      <c r="BY298" s="19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</row>
    <row r="299" spans="1:91" ht="14.25" customHeight="1">
      <c r="A299" s="18"/>
      <c r="B299" s="18"/>
      <c r="C299" s="18"/>
      <c r="D299" s="18"/>
      <c r="E299" s="18"/>
      <c r="F299" s="18"/>
      <c r="G299" s="18"/>
      <c r="H299" s="18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9"/>
      <c r="BX299" s="19"/>
      <c r="BY299" s="19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</row>
    <row r="300" spans="1:91" ht="14.25" customHeight="1">
      <c r="A300" s="18"/>
      <c r="B300" s="18"/>
      <c r="C300" s="18"/>
      <c r="D300" s="18"/>
      <c r="E300" s="18"/>
      <c r="F300" s="18"/>
      <c r="G300" s="18"/>
      <c r="H300" s="18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9"/>
      <c r="BX300" s="19"/>
      <c r="BY300" s="19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</row>
    <row r="301" spans="1:91" ht="14.25" customHeight="1">
      <c r="A301" s="18"/>
      <c r="B301" s="18"/>
      <c r="C301" s="18"/>
      <c r="D301" s="18"/>
      <c r="E301" s="18"/>
      <c r="F301" s="18"/>
      <c r="G301" s="18"/>
      <c r="H301" s="18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9"/>
      <c r="BX301" s="19"/>
      <c r="BY301" s="19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</row>
    <row r="302" spans="1:91" ht="14.25" customHeight="1">
      <c r="A302" s="18"/>
      <c r="B302" s="18"/>
      <c r="C302" s="18"/>
      <c r="D302" s="18"/>
      <c r="E302" s="18"/>
      <c r="F302" s="18"/>
      <c r="G302" s="18"/>
      <c r="H302" s="18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9"/>
      <c r="BX302" s="19"/>
      <c r="BY302" s="19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</row>
    <row r="303" spans="1:91" ht="14.25" customHeight="1">
      <c r="A303" s="18"/>
      <c r="B303" s="18"/>
      <c r="C303" s="18"/>
      <c r="D303" s="18"/>
      <c r="E303" s="18"/>
      <c r="F303" s="18"/>
      <c r="G303" s="18"/>
      <c r="H303" s="18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9"/>
      <c r="BX303" s="19"/>
      <c r="BY303" s="19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</row>
    <row r="304" spans="1:91" ht="14.25" customHeight="1">
      <c r="A304" s="18"/>
      <c r="B304" s="18"/>
      <c r="C304" s="18"/>
      <c r="D304" s="18"/>
      <c r="E304" s="18"/>
      <c r="F304" s="18"/>
      <c r="G304" s="18"/>
      <c r="H304" s="18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9"/>
      <c r="BX304" s="19"/>
      <c r="BY304" s="19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</row>
  </sheetData>
  <sheetProtection/>
  <mergeCells count="57">
    <mergeCell ref="CI1:CM1"/>
    <mergeCell ref="CL2:CM2"/>
    <mergeCell ref="BZ1:CB1"/>
    <mergeCell ref="CA2:CB2"/>
    <mergeCell ref="CF1:CH1"/>
    <mergeCell ref="CG2:CH2"/>
    <mergeCell ref="CC1:CE1"/>
    <mergeCell ref="CD2:CE2"/>
    <mergeCell ref="BW1:BY1"/>
    <mergeCell ref="BX2:BY2"/>
    <mergeCell ref="BK1:BM1"/>
    <mergeCell ref="BL2:BM2"/>
    <mergeCell ref="BN1:BP1"/>
    <mergeCell ref="BO2:BP2"/>
    <mergeCell ref="BE1:BG1"/>
    <mergeCell ref="BF2:BG2"/>
    <mergeCell ref="BQ1:BS1"/>
    <mergeCell ref="BR2:BS2"/>
    <mergeCell ref="BH1:BJ1"/>
    <mergeCell ref="BI2:BJ2"/>
    <mergeCell ref="AS1:AU1"/>
    <mergeCell ref="AT2:AU2"/>
    <mergeCell ref="AV1:AX1"/>
    <mergeCell ref="AW2:AX2"/>
    <mergeCell ref="AY1:BA1"/>
    <mergeCell ref="AZ2:BA2"/>
    <mergeCell ref="BB1:BD1"/>
    <mergeCell ref="BC2:BD2"/>
    <mergeCell ref="AJ1:AL1"/>
    <mergeCell ref="AK2:AL2"/>
    <mergeCell ref="AM1:AO1"/>
    <mergeCell ref="AN2:AO2"/>
    <mergeCell ref="C2:E2"/>
    <mergeCell ref="BT1:BV1"/>
    <mergeCell ref="BU2:BV2"/>
    <mergeCell ref="I1:K1"/>
    <mergeCell ref="J2:K2"/>
    <mergeCell ref="L1:N1"/>
    <mergeCell ref="M2:N2"/>
    <mergeCell ref="O1:Q1"/>
    <mergeCell ref="P2:Q2"/>
    <mergeCell ref="S2:T2"/>
    <mergeCell ref="F1:H1"/>
    <mergeCell ref="G2:H2"/>
    <mergeCell ref="U1:W1"/>
    <mergeCell ref="V2:W2"/>
    <mergeCell ref="R1:T1"/>
    <mergeCell ref="X1:Z1"/>
    <mergeCell ref="Y2:Z2"/>
    <mergeCell ref="AP1:AR1"/>
    <mergeCell ref="AQ2:AR2"/>
    <mergeCell ref="AA1:AC1"/>
    <mergeCell ref="AB2:AC2"/>
    <mergeCell ref="AD1:AF1"/>
    <mergeCell ref="AE2:AF2"/>
    <mergeCell ref="AG1:AI1"/>
    <mergeCell ref="AH2:AI2"/>
  </mergeCells>
  <printOptions gridLines="1"/>
  <pageMargins left="0.1968503937007874" right="0.1968503937007874" top="0.6299212598425197" bottom="0.3937007874015748" header="0.11811023622047245" footer="0.15748031496062992"/>
  <pageSetup horizontalDpi="600" verticalDpi="600" orientation="portrait" paperSize="8" scale="75" r:id="rId1"/>
  <headerFooter alignWithMargins="0">
    <oddHeader>&amp;C&amp;"Arial CE,Félkövér"&amp;12Balatongyörök Község Önkormányzata 2013. évi költségvetés teljesítése  
szakfeladatonként  &amp;R&amp;"Arial CE,Félkövér dőlt"
7.2.sz.melléklet a  5/2014 .(V.09.)önkormányzati rendelethez&amp;"Arial CE,Normál"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8" sqref="B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Balatongyörök</dc:creator>
  <cp:keywords/>
  <dc:description/>
  <cp:lastModifiedBy>Önkormányzat</cp:lastModifiedBy>
  <cp:lastPrinted>2014-04-11T06:36:09Z</cp:lastPrinted>
  <dcterms:created xsi:type="dcterms:W3CDTF">2000-11-23T10:28:47Z</dcterms:created>
  <dcterms:modified xsi:type="dcterms:W3CDTF">2014-05-09T07:38:00Z</dcterms:modified>
  <cp:category/>
  <cp:version/>
  <cp:contentType/>
  <cp:contentStatus/>
</cp:coreProperties>
</file>