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[2]kd!$Q$2:$Q$3152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[2]kd!$F$2:$I$3368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[2]kd!$F$2:$F$3176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5" i="1" s="1"/>
  <c r="D75" i="1"/>
  <c r="C75" i="1"/>
  <c r="F73" i="1"/>
  <c r="F70" i="1"/>
  <c r="E62" i="1"/>
  <c r="C62" i="1"/>
  <c r="F60" i="1"/>
  <c r="F56" i="1"/>
  <c r="F55" i="1"/>
  <c r="F54" i="1"/>
  <c r="F53" i="1"/>
  <c r="F52" i="1"/>
  <c r="F51" i="1"/>
  <c r="E49" i="1"/>
  <c r="F49" i="1" s="1"/>
  <c r="D49" i="1"/>
  <c r="D62" i="1" s="1"/>
  <c r="C39" i="1"/>
  <c r="F38" i="1"/>
  <c r="F37" i="1"/>
  <c r="E36" i="1"/>
  <c r="F36" i="1" s="1"/>
  <c r="F35" i="1"/>
  <c r="F33" i="1"/>
  <c r="F32" i="1"/>
  <c r="F31" i="1"/>
  <c r="E31" i="1"/>
  <c r="E39" i="1" s="1"/>
  <c r="F39" i="1" s="1"/>
  <c r="D31" i="1"/>
  <c r="D39" i="1" s="1"/>
  <c r="C31" i="1"/>
  <c r="F29" i="1"/>
  <c r="F28" i="1"/>
  <c r="F27" i="1"/>
  <c r="F26" i="1"/>
  <c r="F25" i="1"/>
  <c r="F24" i="1"/>
  <c r="E23" i="1"/>
  <c r="F23" i="1" s="1"/>
  <c r="D23" i="1"/>
  <c r="C23" i="1"/>
  <c r="F22" i="1"/>
  <c r="F21" i="1"/>
  <c r="F20" i="1"/>
  <c r="E20" i="1"/>
  <c r="D20" i="1"/>
  <c r="C20" i="1"/>
  <c r="F19" i="1"/>
  <c r="F18" i="1"/>
  <c r="F17" i="1"/>
  <c r="F16" i="1"/>
  <c r="F15" i="1"/>
  <c r="E15" i="1"/>
  <c r="D15" i="1"/>
  <c r="C15" i="1"/>
  <c r="F13" i="1"/>
  <c r="F12" i="1"/>
  <c r="F11" i="1"/>
  <c r="E10" i="1"/>
  <c r="E30" i="1" s="1"/>
  <c r="D10" i="1"/>
  <c r="D30" i="1" s="1"/>
  <c r="D41" i="1" s="1"/>
  <c r="C10" i="1"/>
  <c r="C30" i="1" s="1"/>
  <c r="C41" i="1" s="1"/>
  <c r="E41" i="1" l="1"/>
  <c r="F41" i="1" s="1"/>
  <c r="F30" i="1"/>
  <c r="F62" i="1"/>
  <c r="F10" i="1"/>
</calcChain>
</file>

<file path=xl/sharedStrings.xml><?xml version="1.0" encoding="utf-8"?>
<sst xmlns="http://schemas.openxmlformats.org/spreadsheetml/2006/main" count="74" uniqueCount="63">
  <si>
    <t>ÖSKÜ KÖZSÉG ÖNKORMÁNYZATA 2018. ÉVI FELHALMOZÁSI CÉLÚ KIADÁSI ELŐIRÁNYZATAINAK</t>
  </si>
  <si>
    <t>FELADATONKÉNTI TELJESÍTÉSE</t>
  </si>
  <si>
    <t>Öskü Község Önkormányzata</t>
  </si>
  <si>
    <t>Sor-</t>
  </si>
  <si>
    <t>Feladat megnevezése</t>
  </si>
  <si>
    <t xml:space="preserve">évi </t>
  </si>
  <si>
    <t>szám</t>
  </si>
  <si>
    <t xml:space="preserve">eredeti </t>
  </si>
  <si>
    <t>módosított</t>
  </si>
  <si>
    <t>teljesítés</t>
  </si>
  <si>
    <t>előirányzat</t>
  </si>
  <si>
    <t>%-a</t>
  </si>
  <si>
    <t>Szellemi termék beszerzése</t>
  </si>
  <si>
    <t xml:space="preserve"> - Települesrendezési terv</t>
  </si>
  <si>
    <t xml:space="preserve"> - Informatikai csomag/ igazgatás</t>
  </si>
  <si>
    <t xml:space="preserve"> - Szellemi termékek ( EFOP-1.5.2)</t>
  </si>
  <si>
    <t xml:space="preserve">   MS Win., MS Office, vírusírtó</t>
  </si>
  <si>
    <t>Ingatlanok beszerzése, létesítése</t>
  </si>
  <si>
    <t xml:space="preserve"> - Ingatlan vásárlás</t>
  </si>
  <si>
    <t xml:space="preserve"> - egyéb építmény beszerzés, létesítés</t>
  </si>
  <si>
    <t xml:space="preserve"> - Műfűves labdarúgó pálya</t>
  </si>
  <si>
    <t xml:space="preserve"> - TOP-1.1.1 pályázat</t>
  </si>
  <si>
    <t>Informatikai eszközök beszerzése, létesítése</t>
  </si>
  <si>
    <t xml:space="preserve"> - EFOP-1.5.2 pályázat/ számítógép</t>
  </si>
  <si>
    <t xml:space="preserve"> - Egyéb informatikai eszköz beszerzés igazgatás</t>
  </si>
  <si>
    <t>Egyéb tárgyi eszközök beszerzése, létesítése</t>
  </si>
  <si>
    <t xml:space="preserve"> - TOP-4.2.1 pályázat/ jármű</t>
  </si>
  <si>
    <t xml:space="preserve"> - EFOP-1.5.2 pályázat/ eszközök</t>
  </si>
  <si>
    <t xml:space="preserve"> - EFOP-3.3.2 pályázat/ eszközök</t>
  </si>
  <si>
    <t xml:space="preserve"> - Csoóri Sándor népdalkör pályázat</t>
  </si>
  <si>
    <t xml:space="preserve"> - Egyéb tárgyi eszköz beszerzés</t>
  </si>
  <si>
    <t>Beruházási célú előzetesen felszámított ÁFA</t>
  </si>
  <si>
    <t>Beruházások összesen:</t>
  </si>
  <si>
    <t>Ingatlanok felújítása</t>
  </si>
  <si>
    <t xml:space="preserve"> - TOP-3.2.1-15 pályázat</t>
  </si>
  <si>
    <t xml:space="preserve"> - TOP-4.2.1 pályázat</t>
  </si>
  <si>
    <t xml:space="preserve"> - Iskola tető szigetelés</t>
  </si>
  <si>
    <t xml:space="preserve"> - Bölcsöde kialakítás/ Óvoda felújítás</t>
  </si>
  <si>
    <t>Egyéb tárgyi eszközök felújítása</t>
  </si>
  <si>
    <t>TOP-4.2.1</t>
  </si>
  <si>
    <t>Felújítási célú előzetesen felszámított ÁFA</t>
  </si>
  <si>
    <t>Felújítások összesen:</t>
  </si>
  <si>
    <t>Mindösszesen</t>
  </si>
  <si>
    <t>Öskü Község Önkormányzat Napsugár Óvoda</t>
  </si>
  <si>
    <t>Eredeti előirányzat</t>
  </si>
  <si>
    <t>Módosított előirányzat</t>
  </si>
  <si>
    <t>Teljesítés 2017.dec.31.</t>
  </si>
  <si>
    <t>Teljesítés %-a</t>
  </si>
  <si>
    <t>Beruházások:</t>
  </si>
  <si>
    <t>Egyéb gép, berendezés</t>
  </si>
  <si>
    <t>óvoda/fűnyíró</t>
  </si>
  <si>
    <t>konyhai eszközök beszerzése</t>
  </si>
  <si>
    <t>hangszóró</t>
  </si>
  <si>
    <t>tárolószekrény/konyha</t>
  </si>
  <si>
    <t>mikró,vasaló</t>
  </si>
  <si>
    <t>tálalószekrény, tükörkeretezés/ ÓVODA</t>
  </si>
  <si>
    <t>Beruházási célú le nem vonható Áfa</t>
  </si>
  <si>
    <t>Ösküi Közös Önkormányzati Hivatal</t>
  </si>
  <si>
    <t>Teljesítés 2018. dec.31.</t>
  </si>
  <si>
    <t>Beruházások</t>
  </si>
  <si>
    <t>Kisértékű gép, berendezés besz.</t>
  </si>
  <si>
    <t>Kártyaolvasó/ ASP rendszer</t>
  </si>
  <si>
    <t>15.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</si>
</sst>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3" fontId="2" fillId="0" borderId="0" xfId="2" applyNumberFormat="1" applyFont="1" applyAlignment="1"/>
    <xf numFmtId="0" fontId="2" fillId="0" borderId="0" xfId="2" applyFont="1" applyAlignment="1">
      <alignment horizontal="left"/>
    </xf>
    <xf numFmtId="3" fontId="2" fillId="0" borderId="0" xfId="2" applyNumberFormat="1" applyFont="1"/>
    <xf numFmtId="3" fontId="3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4" fillId="0" borderId="0" xfId="2" applyNumberFormat="1" applyFont="1"/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5" fillId="0" borderId="0" xfId="2" applyNumberFormat="1" applyFont="1" applyFill="1" applyBorder="1" applyAlignment="1">
      <alignment horizontal="center"/>
    </xf>
    <xf numFmtId="3" fontId="5" fillId="0" borderId="4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 wrapText="1"/>
    </xf>
    <xf numFmtId="3" fontId="5" fillId="0" borderId="6" xfId="2" applyNumberFormat="1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center"/>
    </xf>
    <xf numFmtId="3" fontId="5" fillId="0" borderId="7" xfId="2" applyNumberFormat="1" applyFont="1" applyBorder="1" applyAlignment="1">
      <alignment horizontal="center"/>
    </xf>
    <xf numFmtId="1" fontId="5" fillId="0" borderId="8" xfId="2" applyNumberFormat="1" applyFont="1" applyBorder="1" applyAlignment="1">
      <alignment horizontal="center"/>
    </xf>
    <xf numFmtId="3" fontId="3" fillId="0" borderId="9" xfId="2" applyNumberFormat="1" applyFont="1" applyBorder="1"/>
    <xf numFmtId="0" fontId="6" fillId="0" borderId="10" xfId="0" applyFont="1" applyFill="1" applyBorder="1"/>
    <xf numFmtId="3" fontId="6" fillId="0" borderId="11" xfId="0" quotePrefix="1" applyNumberFormat="1" applyFont="1" applyFill="1" applyBorder="1" applyAlignment="1">
      <alignment horizontal="right"/>
    </xf>
    <xf numFmtId="3" fontId="6" fillId="0" borderId="12" xfId="0" quotePrefix="1" applyNumberFormat="1" applyFont="1" applyFill="1" applyBorder="1" applyAlignment="1">
      <alignment horizontal="right"/>
    </xf>
    <xf numFmtId="3" fontId="3" fillId="0" borderId="12" xfId="2" applyNumberFormat="1" applyFont="1" applyFill="1" applyBorder="1"/>
    <xf numFmtId="1" fontId="3" fillId="0" borderId="13" xfId="2" applyNumberFormat="1" applyFont="1" applyFill="1" applyBorder="1"/>
    <xf numFmtId="3" fontId="5" fillId="0" borderId="14" xfId="2" applyNumberFormat="1" applyFont="1" applyBorder="1"/>
    <xf numFmtId="0" fontId="7" fillId="0" borderId="15" xfId="0" applyFont="1" applyFill="1" applyBorder="1"/>
    <xf numFmtId="3" fontId="7" fillId="0" borderId="16" xfId="0" quotePrefix="1" applyNumberFormat="1" applyFont="1" applyFill="1" applyBorder="1" applyAlignment="1">
      <alignment horizontal="right"/>
    </xf>
    <xf numFmtId="3" fontId="7" fillId="0" borderId="17" xfId="0" quotePrefix="1" applyNumberFormat="1" applyFont="1" applyFill="1" applyBorder="1" applyAlignment="1">
      <alignment horizontal="right"/>
    </xf>
    <xf numFmtId="3" fontId="5" fillId="0" borderId="17" xfId="2" applyNumberFormat="1" applyFont="1" applyFill="1" applyBorder="1"/>
    <xf numFmtId="1" fontId="5" fillId="0" borderId="18" xfId="2" applyNumberFormat="1" applyFont="1" applyFill="1" applyBorder="1"/>
    <xf numFmtId="0" fontId="6" fillId="0" borderId="15" xfId="0" applyFont="1" applyFill="1" applyBorder="1"/>
    <xf numFmtId="3" fontId="6" fillId="0" borderId="16" xfId="0" quotePrefix="1" applyNumberFormat="1" applyFont="1" applyFill="1" applyBorder="1" applyAlignment="1">
      <alignment horizontal="right"/>
    </xf>
    <xf numFmtId="3" fontId="6" fillId="0" borderId="17" xfId="0" quotePrefix="1" applyNumberFormat="1" applyFont="1" applyFill="1" applyBorder="1" applyAlignment="1">
      <alignment horizontal="right"/>
    </xf>
    <xf numFmtId="3" fontId="3" fillId="0" borderId="17" xfId="2" applyNumberFormat="1" applyFont="1" applyFill="1" applyBorder="1"/>
    <xf numFmtId="1" fontId="3" fillId="0" borderId="18" xfId="2" applyNumberFormat="1" applyFont="1" applyFill="1" applyBorder="1"/>
    <xf numFmtId="0" fontId="6" fillId="2" borderId="15" xfId="0" applyFont="1" applyFill="1" applyBorder="1"/>
    <xf numFmtId="3" fontId="6" fillId="2" borderId="16" xfId="0" quotePrefix="1" applyNumberFormat="1" applyFont="1" applyFill="1" applyBorder="1" applyAlignment="1">
      <alignment horizontal="right"/>
    </xf>
    <xf numFmtId="3" fontId="6" fillId="2" borderId="17" xfId="0" quotePrefix="1" applyNumberFormat="1" applyFont="1" applyFill="1" applyBorder="1" applyAlignment="1">
      <alignment horizontal="right"/>
    </xf>
    <xf numFmtId="1" fontId="3" fillId="2" borderId="18" xfId="2" applyNumberFormat="1" applyFont="1" applyFill="1" applyBorder="1"/>
    <xf numFmtId="3" fontId="8" fillId="0" borderId="19" xfId="2" applyNumberFormat="1" applyFont="1" applyBorder="1"/>
    <xf numFmtId="0" fontId="6" fillId="2" borderId="20" xfId="0" applyFont="1" applyFill="1" applyBorder="1"/>
    <xf numFmtId="3" fontId="6" fillId="2" borderId="21" xfId="0" quotePrefix="1" applyNumberFormat="1" applyFont="1" applyFill="1" applyBorder="1" applyAlignment="1">
      <alignment horizontal="right"/>
    </xf>
    <xf numFmtId="3" fontId="6" fillId="2" borderId="22" xfId="0" quotePrefix="1" applyNumberFormat="1" applyFont="1" applyFill="1" applyBorder="1" applyAlignment="1">
      <alignment horizontal="right"/>
    </xf>
    <xf numFmtId="1" fontId="3" fillId="2" borderId="23" xfId="2" applyNumberFormat="1" applyFont="1" applyFill="1" applyBorder="1"/>
    <xf numFmtId="3" fontId="5" fillId="0" borderId="0" xfId="2" applyNumberFormat="1" applyFont="1"/>
    <xf numFmtId="1" fontId="5" fillId="0" borderId="0" xfId="2" applyNumberFormat="1" applyFont="1"/>
    <xf numFmtId="3" fontId="3" fillId="0" borderId="0" xfId="2" applyNumberFormat="1" applyFont="1"/>
    <xf numFmtId="1" fontId="3" fillId="0" borderId="0" xfId="2" applyNumberFormat="1" applyFont="1"/>
    <xf numFmtId="3" fontId="9" fillId="0" borderId="0" xfId="2" applyNumberFormat="1" applyFont="1"/>
    <xf numFmtId="1" fontId="10" fillId="3" borderId="0" xfId="0" applyNumberFormat="1" applyFont="1" applyFill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7" fillId="0" borderId="0" xfId="0" applyFont="1" applyBorder="1"/>
    <xf numFmtId="3" fontId="6" fillId="4" borderId="0" xfId="0" applyNumberFormat="1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3" fontId="7" fillId="0" borderId="0" xfId="0" applyNumberFormat="1" applyFont="1" applyBorder="1"/>
    <xf numFmtId="1" fontId="7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10" fillId="5" borderId="0" xfId="0" applyFont="1" applyFill="1" applyBorder="1"/>
    <xf numFmtId="3" fontId="10" fillId="5" borderId="0" xfId="0" applyNumberFormat="1" applyFont="1" applyFill="1" applyBorder="1"/>
    <xf numFmtId="1" fontId="10" fillId="5" borderId="0" xfId="1" applyNumberFormat="1" applyFont="1" applyFill="1" applyBorder="1"/>
    <xf numFmtId="0" fontId="7" fillId="0" borderId="0" xfId="0" applyFont="1" applyBorder="1" applyAlignment="1">
      <alignment horizontal="left" indent="6"/>
    </xf>
    <xf numFmtId="1" fontId="10" fillId="0" borderId="0" xfId="1" applyNumberFormat="1" applyFont="1" applyFill="1" applyBorder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2" fillId="0" borderId="0" xfId="0" applyFont="1" applyBorder="1"/>
    <xf numFmtId="1" fontId="7" fillId="0" borderId="0" xfId="1" applyNumberFormat="1" applyFont="1" applyBorder="1"/>
    <xf numFmtId="3" fontId="8" fillId="5" borderId="0" xfId="2" applyNumberFormat="1" applyFont="1" applyFill="1"/>
    <xf numFmtId="3" fontId="13" fillId="0" borderId="0" xfId="2" applyNumberFormat="1" applyFont="1"/>
    <xf numFmtId="1" fontId="2" fillId="0" borderId="0" xfId="2" applyNumberFormat="1" applyFont="1"/>
  </cellXfs>
  <cellStyles count="3">
    <cellStyle name="Normál" xfId="0" builtinId="0"/>
    <cellStyle name="Normál_Felhalmozási tábla Zsuzsának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A5" sqref="A5:F5"/>
    </sheetView>
  </sheetViews>
  <sheetFormatPr defaultRowHeight="11.25" x14ac:dyDescent="0.2"/>
  <cols>
    <col min="1" max="1" width="4.7109375" style="3" customWidth="1"/>
    <col min="2" max="2" width="46.85546875" style="3" bestFit="1" customWidth="1"/>
    <col min="3" max="3" width="11.28515625" style="3" bestFit="1" customWidth="1"/>
    <col min="4" max="5" width="12.42578125" style="3" bestFit="1" customWidth="1"/>
    <col min="6" max="6" width="16" style="76" bestFit="1" customWidth="1"/>
    <col min="7" max="16384" width="9.140625" style="3"/>
  </cols>
  <sheetData>
    <row r="1" spans="1:10" ht="12.75" customHeight="1" x14ac:dyDescent="0.2">
      <c r="A1" s="1"/>
      <c r="B1" s="2" t="s">
        <v>62</v>
      </c>
      <c r="C1" s="2"/>
      <c r="D1" s="2"/>
      <c r="E1" s="2"/>
      <c r="F1" s="2"/>
      <c r="G1" s="2"/>
      <c r="H1" s="2"/>
      <c r="I1" s="2"/>
      <c r="J1" s="1"/>
    </row>
    <row r="2" spans="1:10" ht="12.75" x14ac:dyDescent="0.2">
      <c r="A2" s="4" t="s">
        <v>0</v>
      </c>
      <c r="B2" s="4"/>
      <c r="C2" s="4"/>
      <c r="D2" s="4"/>
      <c r="E2" s="4"/>
      <c r="F2" s="4"/>
    </row>
    <row r="3" spans="1:10" ht="12.75" x14ac:dyDescent="0.2">
      <c r="A3" s="4" t="s">
        <v>1</v>
      </c>
      <c r="B3" s="4"/>
      <c r="C3" s="4"/>
      <c r="D3" s="4"/>
      <c r="E3" s="4"/>
      <c r="F3" s="4"/>
    </row>
    <row r="4" spans="1:10" ht="12.75" x14ac:dyDescent="0.2">
      <c r="A4" s="5"/>
      <c r="B4" s="5"/>
      <c r="C4" s="5"/>
      <c r="D4" s="5"/>
      <c r="E4" s="5"/>
      <c r="F4" s="5"/>
    </row>
    <row r="5" spans="1:10" s="7" customFormat="1" ht="15.75" thickBot="1" x14ac:dyDescent="0.3">
      <c r="A5" s="6" t="s">
        <v>2</v>
      </c>
      <c r="B5" s="6"/>
      <c r="C5" s="6"/>
      <c r="D5" s="6"/>
      <c r="E5" s="6"/>
      <c r="F5" s="6"/>
    </row>
    <row r="6" spans="1:10" s="13" customFormat="1" ht="12.75" customHeight="1" x14ac:dyDescent="0.25">
      <c r="A6" s="8"/>
      <c r="B6" s="9"/>
      <c r="C6" s="10">
        <v>2018</v>
      </c>
      <c r="D6" s="11">
        <v>2018</v>
      </c>
      <c r="E6" s="10">
        <v>2018</v>
      </c>
      <c r="F6" s="12">
        <v>2018</v>
      </c>
    </row>
    <row r="7" spans="1:10" s="13" customFormat="1" ht="16.5" customHeight="1" x14ac:dyDescent="0.25">
      <c r="A7" s="14" t="s">
        <v>3</v>
      </c>
      <c r="B7" s="15" t="s">
        <v>4</v>
      </c>
      <c r="C7" s="16" t="s">
        <v>5</v>
      </c>
      <c r="D7" s="17" t="s">
        <v>5</v>
      </c>
      <c r="E7" s="16" t="s">
        <v>5</v>
      </c>
      <c r="F7" s="18" t="s">
        <v>5</v>
      </c>
    </row>
    <row r="8" spans="1:10" s="13" customFormat="1" ht="17.45" customHeight="1" x14ac:dyDescent="0.25">
      <c r="A8" s="14" t="s">
        <v>6</v>
      </c>
      <c r="B8" s="15"/>
      <c r="C8" s="16" t="s">
        <v>7</v>
      </c>
      <c r="D8" s="17" t="s">
        <v>8</v>
      </c>
      <c r="E8" s="16" t="s">
        <v>9</v>
      </c>
      <c r="F8" s="18" t="s">
        <v>9</v>
      </c>
    </row>
    <row r="9" spans="1:10" s="13" customFormat="1" ht="23.1" customHeight="1" thickBot="1" x14ac:dyDescent="0.3">
      <c r="A9" s="19"/>
      <c r="B9" s="20"/>
      <c r="C9" s="19" t="s">
        <v>10</v>
      </c>
      <c r="D9" s="21" t="s">
        <v>10</v>
      </c>
      <c r="E9" s="19"/>
      <c r="F9" s="22" t="s">
        <v>11</v>
      </c>
    </row>
    <row r="10" spans="1:10" s="7" customFormat="1" ht="15" x14ac:dyDescent="0.25">
      <c r="A10" s="23">
        <v>1</v>
      </c>
      <c r="B10" s="24" t="s">
        <v>12</v>
      </c>
      <c r="C10" s="25">
        <f>SUM(C11:C13)</f>
        <v>6299212</v>
      </c>
      <c r="D10" s="26">
        <f>SUM(D11:D13)</f>
        <v>7432832</v>
      </c>
      <c r="E10" s="27">
        <f>E11+E12+E13</f>
        <v>1219294</v>
      </c>
      <c r="F10" s="28">
        <f>(E10/D10)*100</f>
        <v>16.404164657562557</v>
      </c>
    </row>
    <row r="11" spans="1:10" s="7" customFormat="1" ht="15" x14ac:dyDescent="0.25">
      <c r="A11" s="29">
        <v>2</v>
      </c>
      <c r="B11" s="30" t="s">
        <v>13</v>
      </c>
      <c r="C11" s="31">
        <v>6299212</v>
      </c>
      <c r="D11" s="32">
        <v>6213538</v>
      </c>
      <c r="E11" s="33">
        <v>0</v>
      </c>
      <c r="F11" s="34">
        <f>(E11/D11)*100</f>
        <v>0</v>
      </c>
    </row>
    <row r="12" spans="1:10" s="7" customFormat="1" ht="15" x14ac:dyDescent="0.25">
      <c r="A12" s="29">
        <v>3</v>
      </c>
      <c r="B12" s="30" t="s">
        <v>14</v>
      </c>
      <c r="C12" s="31"/>
      <c r="D12" s="32">
        <v>85674</v>
      </c>
      <c r="E12" s="33">
        <v>85674</v>
      </c>
      <c r="F12" s="34">
        <f>(E12/D12)*100</f>
        <v>100</v>
      </c>
    </row>
    <row r="13" spans="1:10" s="7" customFormat="1" ht="15" x14ac:dyDescent="0.25">
      <c r="A13" s="29">
        <v>4</v>
      </c>
      <c r="B13" s="30" t="s">
        <v>15</v>
      </c>
      <c r="C13" s="31">
        <v>0</v>
      </c>
      <c r="D13" s="32">
        <v>1133620</v>
      </c>
      <c r="E13" s="33">
        <v>1133620</v>
      </c>
      <c r="F13" s="34">
        <f>(E13/D13)*100</f>
        <v>100</v>
      </c>
    </row>
    <row r="14" spans="1:10" s="7" customFormat="1" ht="15" x14ac:dyDescent="0.25">
      <c r="A14" s="29">
        <v>5</v>
      </c>
      <c r="B14" s="30" t="s">
        <v>16</v>
      </c>
      <c r="C14" s="31"/>
      <c r="D14" s="32"/>
      <c r="E14" s="33"/>
      <c r="F14" s="34"/>
    </row>
    <row r="15" spans="1:10" s="7" customFormat="1" ht="15" x14ac:dyDescent="0.25">
      <c r="A15" s="29">
        <v>6</v>
      </c>
      <c r="B15" s="35" t="s">
        <v>17</v>
      </c>
      <c r="C15" s="36">
        <f>SUM(C16:C19)</f>
        <v>8500000</v>
      </c>
      <c r="D15" s="37">
        <f>SUM(D16:D19)</f>
        <v>284456912</v>
      </c>
      <c r="E15" s="38">
        <f>SUM(E16:E19)</f>
        <v>9171552</v>
      </c>
      <c r="F15" s="39">
        <f t="shared" ref="F15:F37" si="0">(E15/D15)*100</f>
        <v>3.2242324278623959</v>
      </c>
    </row>
    <row r="16" spans="1:10" s="7" customFormat="1" ht="15" x14ac:dyDescent="0.25">
      <c r="A16" s="29">
        <v>7</v>
      </c>
      <c r="B16" s="30" t="s">
        <v>18</v>
      </c>
      <c r="C16" s="31">
        <v>8500000</v>
      </c>
      <c r="D16" s="32">
        <v>8500000</v>
      </c>
      <c r="E16" s="33">
        <v>0</v>
      </c>
      <c r="F16" s="34">
        <f t="shared" si="0"/>
        <v>0</v>
      </c>
    </row>
    <row r="17" spans="1:6" s="7" customFormat="1" ht="15" x14ac:dyDescent="0.25">
      <c r="A17" s="29">
        <v>8</v>
      </c>
      <c r="B17" s="30" t="s">
        <v>19</v>
      </c>
      <c r="C17" s="31"/>
      <c r="D17" s="32">
        <v>360000</v>
      </c>
      <c r="E17" s="33">
        <v>360000</v>
      </c>
      <c r="F17" s="34">
        <f t="shared" si="0"/>
        <v>100</v>
      </c>
    </row>
    <row r="18" spans="1:6" s="7" customFormat="1" ht="15" x14ac:dyDescent="0.25">
      <c r="A18" s="29">
        <v>9</v>
      </c>
      <c r="B18" s="30" t="s">
        <v>20</v>
      </c>
      <c r="C18" s="31"/>
      <c r="D18" s="32">
        <v>2501552</v>
      </c>
      <c r="E18" s="33">
        <v>2501552</v>
      </c>
      <c r="F18" s="34">
        <f t="shared" si="0"/>
        <v>100</v>
      </c>
    </row>
    <row r="19" spans="1:6" s="7" customFormat="1" ht="15" x14ac:dyDescent="0.25">
      <c r="A19" s="29">
        <v>10</v>
      </c>
      <c r="B19" s="30" t="s">
        <v>21</v>
      </c>
      <c r="C19" s="31"/>
      <c r="D19" s="32">
        <v>273095360</v>
      </c>
      <c r="E19" s="33">
        <v>6310000</v>
      </c>
      <c r="F19" s="34">
        <f t="shared" si="0"/>
        <v>2.310548227549527</v>
      </c>
    </row>
    <row r="20" spans="1:6" s="7" customFormat="1" ht="15" x14ac:dyDescent="0.25">
      <c r="A20" s="29">
        <v>11</v>
      </c>
      <c r="B20" s="35" t="s">
        <v>22</v>
      </c>
      <c r="C20" s="36">
        <f>SUM(C21:C22)</f>
        <v>0</v>
      </c>
      <c r="D20" s="37">
        <f>SUM(D21:D22)</f>
        <v>871917</v>
      </c>
      <c r="E20" s="38">
        <f>SUM(E21:E22)</f>
        <v>871917</v>
      </c>
      <c r="F20" s="39">
        <f t="shared" si="0"/>
        <v>100</v>
      </c>
    </row>
    <row r="21" spans="1:6" s="7" customFormat="1" ht="15" x14ac:dyDescent="0.25">
      <c r="A21" s="29">
        <v>12</v>
      </c>
      <c r="B21" s="30" t="s">
        <v>23</v>
      </c>
      <c r="C21" s="31"/>
      <c r="D21" s="32">
        <v>853980</v>
      </c>
      <c r="E21" s="33">
        <v>853980</v>
      </c>
      <c r="F21" s="34">
        <f t="shared" si="0"/>
        <v>100</v>
      </c>
    </row>
    <row r="22" spans="1:6" s="7" customFormat="1" ht="15" x14ac:dyDescent="0.25">
      <c r="A22" s="29">
        <v>13</v>
      </c>
      <c r="B22" s="30" t="s">
        <v>24</v>
      </c>
      <c r="C22" s="31"/>
      <c r="D22" s="32">
        <v>17937</v>
      </c>
      <c r="E22" s="33">
        <v>17937</v>
      </c>
      <c r="F22" s="34">
        <f t="shared" si="0"/>
        <v>100</v>
      </c>
    </row>
    <row r="23" spans="1:6" s="7" customFormat="1" ht="15" x14ac:dyDescent="0.25">
      <c r="A23" s="29">
        <v>14</v>
      </c>
      <c r="B23" s="35" t="s">
        <v>25</v>
      </c>
      <c r="C23" s="36">
        <f>SUM(C24:C28)</f>
        <v>0</v>
      </c>
      <c r="D23" s="37">
        <f>SUM(D24:D28)</f>
        <v>11502943</v>
      </c>
      <c r="E23" s="38">
        <f>SUM(E24:E28)</f>
        <v>10700713</v>
      </c>
      <c r="F23" s="39">
        <f>(E23/D23)*100</f>
        <v>93.025871726913707</v>
      </c>
    </row>
    <row r="24" spans="1:6" s="7" customFormat="1" ht="15" x14ac:dyDescent="0.25">
      <c r="A24" s="29">
        <v>15</v>
      </c>
      <c r="B24" s="30" t="s">
        <v>26</v>
      </c>
      <c r="C24" s="31"/>
      <c r="D24" s="32">
        <v>6197789</v>
      </c>
      <c r="E24" s="33">
        <v>6197789</v>
      </c>
      <c r="F24" s="34">
        <f t="shared" si="0"/>
        <v>100</v>
      </c>
    </row>
    <row r="25" spans="1:6" s="7" customFormat="1" ht="15" x14ac:dyDescent="0.25">
      <c r="A25" s="29">
        <v>16</v>
      </c>
      <c r="B25" s="30" t="s">
        <v>27</v>
      </c>
      <c r="C25" s="31"/>
      <c r="D25" s="32">
        <v>1896877</v>
      </c>
      <c r="E25" s="33">
        <v>1896877</v>
      </c>
      <c r="F25" s="34">
        <f t="shared" si="0"/>
        <v>100</v>
      </c>
    </row>
    <row r="26" spans="1:6" s="7" customFormat="1" ht="15" x14ac:dyDescent="0.25">
      <c r="A26" s="29">
        <v>17</v>
      </c>
      <c r="B26" s="30" t="s">
        <v>28</v>
      </c>
      <c r="C26" s="31"/>
      <c r="D26" s="32">
        <v>400488</v>
      </c>
      <c r="E26" s="33">
        <v>400488</v>
      </c>
      <c r="F26" s="34">
        <f t="shared" si="0"/>
        <v>100</v>
      </c>
    </row>
    <row r="27" spans="1:6" s="7" customFormat="1" ht="15" x14ac:dyDescent="0.25">
      <c r="A27" s="29">
        <v>18</v>
      </c>
      <c r="B27" s="30" t="s">
        <v>29</v>
      </c>
      <c r="C27" s="31"/>
      <c r="D27" s="32">
        <v>766000</v>
      </c>
      <c r="E27" s="33">
        <v>766000</v>
      </c>
      <c r="F27" s="34">
        <f t="shared" si="0"/>
        <v>100</v>
      </c>
    </row>
    <row r="28" spans="1:6" s="7" customFormat="1" ht="15" x14ac:dyDescent="0.25">
      <c r="A28" s="29">
        <v>19</v>
      </c>
      <c r="B28" s="30" t="s">
        <v>30</v>
      </c>
      <c r="C28" s="31"/>
      <c r="D28" s="32">
        <v>2241789</v>
      </c>
      <c r="E28" s="33">
        <v>1439559</v>
      </c>
      <c r="F28" s="34">
        <f t="shared" si="0"/>
        <v>64.214740994803705</v>
      </c>
    </row>
    <row r="29" spans="1:6" s="7" customFormat="1" ht="15" x14ac:dyDescent="0.25">
      <c r="A29" s="29">
        <v>20</v>
      </c>
      <c r="B29" s="35" t="s">
        <v>31</v>
      </c>
      <c r="C29" s="36">
        <v>1700788</v>
      </c>
      <c r="D29" s="37">
        <v>79420052</v>
      </c>
      <c r="E29" s="38">
        <v>5352936</v>
      </c>
      <c r="F29" s="39">
        <f t="shared" si="0"/>
        <v>6.7400308425887205</v>
      </c>
    </row>
    <row r="30" spans="1:6" s="7" customFormat="1" ht="15" x14ac:dyDescent="0.25">
      <c r="A30" s="29">
        <v>21</v>
      </c>
      <c r="B30" s="40" t="s">
        <v>32</v>
      </c>
      <c r="C30" s="41">
        <f>C10+C15+C29+C23+C20</f>
        <v>16500000</v>
      </c>
      <c r="D30" s="42">
        <f>D10+D15+D29+D23+D20</f>
        <v>383684656</v>
      </c>
      <c r="E30" s="42">
        <f>E10+E15+E29+E23+E20</f>
        <v>27316412</v>
      </c>
      <c r="F30" s="43">
        <f t="shared" si="0"/>
        <v>7.1194955474059922</v>
      </c>
    </row>
    <row r="31" spans="1:6" s="7" customFormat="1" ht="15" x14ac:dyDescent="0.25">
      <c r="A31" s="29">
        <v>22</v>
      </c>
      <c r="B31" s="35" t="s">
        <v>33</v>
      </c>
      <c r="C31" s="36">
        <f>SUM(C32:C35)</f>
        <v>57409818</v>
      </c>
      <c r="D31" s="37">
        <f>SUM(D32:D35)</f>
        <v>103323696</v>
      </c>
      <c r="E31" s="37">
        <f>SUM(E32:E35)</f>
        <v>80148915</v>
      </c>
      <c r="F31" s="34">
        <f t="shared" si="0"/>
        <v>77.570700722900966</v>
      </c>
    </row>
    <row r="32" spans="1:6" s="7" customFormat="1" ht="15" x14ac:dyDescent="0.25">
      <c r="A32" s="29">
        <v>23</v>
      </c>
      <c r="B32" s="30" t="s">
        <v>34</v>
      </c>
      <c r="C32" s="31">
        <v>48871626</v>
      </c>
      <c r="D32" s="32">
        <v>55894095</v>
      </c>
      <c r="E32" s="33">
        <v>52156369</v>
      </c>
      <c r="F32" s="34">
        <f t="shared" si="0"/>
        <v>93.312842796721199</v>
      </c>
    </row>
    <row r="33" spans="1:6" s="7" customFormat="1" ht="15" x14ac:dyDescent="0.25">
      <c r="A33" s="29">
        <v>24</v>
      </c>
      <c r="B33" s="30" t="s">
        <v>35</v>
      </c>
      <c r="C33" s="31"/>
      <c r="D33" s="32">
        <v>44898502</v>
      </c>
      <c r="E33" s="33">
        <v>26588078</v>
      </c>
      <c r="F33" s="34">
        <f t="shared" si="0"/>
        <v>59.218185052142722</v>
      </c>
    </row>
    <row r="34" spans="1:6" s="7" customFormat="1" ht="15" x14ac:dyDescent="0.25">
      <c r="A34" s="29">
        <v>25</v>
      </c>
      <c r="B34" s="30" t="s">
        <v>36</v>
      </c>
      <c r="C34" s="31">
        <v>6884649</v>
      </c>
      <c r="D34" s="32">
        <v>0</v>
      </c>
      <c r="E34" s="33">
        <v>0</v>
      </c>
      <c r="F34" s="34">
        <v>0</v>
      </c>
    </row>
    <row r="35" spans="1:6" s="7" customFormat="1" ht="15" x14ac:dyDescent="0.25">
      <c r="A35" s="29">
        <v>26</v>
      </c>
      <c r="B35" s="30" t="s">
        <v>37</v>
      </c>
      <c r="C35" s="31">
        <v>1653543</v>
      </c>
      <c r="D35" s="32">
        <v>2531099</v>
      </c>
      <c r="E35" s="33">
        <v>1404468</v>
      </c>
      <c r="F35" s="34">
        <f t="shared" si="0"/>
        <v>55.488465682298482</v>
      </c>
    </row>
    <row r="36" spans="1:6" s="7" customFormat="1" ht="15" x14ac:dyDescent="0.25">
      <c r="A36" s="29">
        <v>27</v>
      </c>
      <c r="B36" s="35" t="s">
        <v>38</v>
      </c>
      <c r="C36" s="36">
        <v>0</v>
      </c>
      <c r="D36" s="37">
        <v>704440</v>
      </c>
      <c r="E36" s="38">
        <f>SUM(E37)</f>
        <v>704440</v>
      </c>
      <c r="F36" s="39">
        <f t="shared" si="0"/>
        <v>100</v>
      </c>
    </row>
    <row r="37" spans="1:6" s="7" customFormat="1" ht="15" x14ac:dyDescent="0.25">
      <c r="A37" s="29">
        <v>28</v>
      </c>
      <c r="B37" s="30" t="s">
        <v>39</v>
      </c>
      <c r="C37" s="31"/>
      <c r="D37" s="32">
        <v>704440</v>
      </c>
      <c r="E37" s="33">
        <v>704440</v>
      </c>
      <c r="F37" s="34">
        <f t="shared" si="0"/>
        <v>100</v>
      </c>
    </row>
    <row r="38" spans="1:6" s="7" customFormat="1" ht="15" x14ac:dyDescent="0.25">
      <c r="A38" s="29">
        <v>29</v>
      </c>
      <c r="B38" s="35" t="s">
        <v>40</v>
      </c>
      <c r="C38" s="36">
        <v>15730282</v>
      </c>
      <c r="D38" s="37">
        <v>28456924</v>
      </c>
      <c r="E38" s="38">
        <v>21590809</v>
      </c>
      <c r="F38" s="39">
        <f>(E38/D38)*100</f>
        <v>75.871900279875646</v>
      </c>
    </row>
    <row r="39" spans="1:6" s="7" customFormat="1" ht="15.75" thickBot="1" x14ac:dyDescent="0.3">
      <c r="A39" s="44">
        <v>30</v>
      </c>
      <c r="B39" s="45" t="s">
        <v>41</v>
      </c>
      <c r="C39" s="46">
        <f>C31+C38+C36</f>
        <v>73140100</v>
      </c>
      <c r="D39" s="47">
        <f>D31+D38+D36</f>
        <v>132485060</v>
      </c>
      <c r="E39" s="47">
        <f>E31+E38+E36</f>
        <v>102444164</v>
      </c>
      <c r="F39" s="48">
        <f>(E39/D39)*100</f>
        <v>77.325068954944811</v>
      </c>
    </row>
    <row r="40" spans="1:6" s="49" customFormat="1" ht="12.75" x14ac:dyDescent="0.2">
      <c r="F40" s="50"/>
    </row>
    <row r="41" spans="1:6" s="53" customFormat="1" ht="15.75" x14ac:dyDescent="0.25">
      <c r="A41" s="51"/>
      <c r="B41" s="51" t="s">
        <v>42</v>
      </c>
      <c r="C41" s="51">
        <f>C30+C39</f>
        <v>89640100</v>
      </c>
      <c r="D41" s="51">
        <f>D30+D39</f>
        <v>516169716</v>
      </c>
      <c r="E41" s="51">
        <f>E30+E39</f>
        <v>129760576</v>
      </c>
      <c r="F41" s="52">
        <f>E41/D41*100</f>
        <v>25.139130014361399</v>
      </c>
    </row>
    <row r="42" spans="1:6" s="53" customFormat="1" ht="15.75" x14ac:dyDescent="0.25">
      <c r="A42" s="51"/>
      <c r="B42" s="51"/>
      <c r="C42" s="51"/>
      <c r="D42" s="51"/>
      <c r="E42" s="51"/>
      <c r="F42" s="52"/>
    </row>
    <row r="43" spans="1:6" ht="12.75" x14ac:dyDescent="0.2">
      <c r="A43" s="49"/>
      <c r="B43" s="49"/>
      <c r="C43" s="49"/>
      <c r="D43" s="49"/>
      <c r="E43" s="49"/>
      <c r="F43" s="50"/>
    </row>
    <row r="44" spans="1:6" ht="13.5" x14ac:dyDescent="0.2">
      <c r="A44" s="49"/>
      <c r="B44" s="54" t="s">
        <v>43</v>
      </c>
      <c r="C44" s="54"/>
      <c r="D44" s="54"/>
      <c r="E44" s="54"/>
      <c r="F44" s="54"/>
    </row>
    <row r="45" spans="1:6" ht="2.25" customHeight="1" x14ac:dyDescent="0.2">
      <c r="A45" s="49"/>
      <c r="B45" s="55"/>
      <c r="C45" s="56"/>
      <c r="D45" s="56"/>
      <c r="E45" s="56"/>
      <c r="F45" s="57"/>
    </row>
    <row r="46" spans="1:6" ht="25.5" x14ac:dyDescent="0.2">
      <c r="A46" s="49"/>
      <c r="B46" s="58"/>
      <c r="C46" s="59" t="s">
        <v>44</v>
      </c>
      <c r="D46" s="59" t="s">
        <v>45</v>
      </c>
      <c r="E46" s="59" t="s">
        <v>46</v>
      </c>
      <c r="F46" s="60" t="s">
        <v>47</v>
      </c>
    </row>
    <row r="47" spans="1:6" ht="12.75" x14ac:dyDescent="0.2">
      <c r="A47" s="49"/>
      <c r="B47" s="61" t="s">
        <v>48</v>
      </c>
      <c r="C47" s="62"/>
      <c r="D47" s="62"/>
      <c r="E47" s="62"/>
      <c r="F47" s="63"/>
    </row>
    <row r="48" spans="1:6" ht="12.75" x14ac:dyDescent="0.2">
      <c r="A48" s="49"/>
      <c r="B48" s="64"/>
      <c r="C48" s="62"/>
      <c r="D48" s="62"/>
      <c r="E48" s="62"/>
      <c r="F48" s="63"/>
    </row>
    <row r="49" spans="1:6" ht="13.5" x14ac:dyDescent="0.25">
      <c r="A49" s="49"/>
      <c r="B49" s="65" t="s">
        <v>49</v>
      </c>
      <c r="C49" s="66">
        <v>684000</v>
      </c>
      <c r="D49" s="66">
        <f>SUM(D51:D57)</f>
        <v>453184</v>
      </c>
      <c r="E49" s="66">
        <f>SUM(E50:E58)</f>
        <v>453184</v>
      </c>
      <c r="F49" s="67">
        <f>E49/D49*100</f>
        <v>100</v>
      </c>
    </row>
    <row r="50" spans="1:6" ht="13.5" x14ac:dyDescent="0.25">
      <c r="A50" s="49"/>
      <c r="B50" s="68"/>
      <c r="C50" s="62"/>
      <c r="D50" s="62"/>
      <c r="E50" s="62"/>
      <c r="F50" s="69"/>
    </row>
    <row r="51" spans="1:6" ht="13.5" x14ac:dyDescent="0.25">
      <c r="A51" s="49"/>
      <c r="B51" s="55" t="s">
        <v>50</v>
      </c>
      <c r="C51" s="62"/>
      <c r="D51" s="56">
        <v>56606</v>
      </c>
      <c r="E51" s="56">
        <v>56606</v>
      </c>
      <c r="F51" s="69">
        <f t="shared" ref="F51:F56" si="1">E51/D51*100</f>
        <v>100</v>
      </c>
    </row>
    <row r="52" spans="1:6" ht="13.5" x14ac:dyDescent="0.25">
      <c r="A52" s="49"/>
      <c r="B52" s="55" t="s">
        <v>51</v>
      </c>
      <c r="C52" s="62"/>
      <c r="D52" s="56">
        <v>247424</v>
      </c>
      <c r="E52" s="56">
        <v>247424</v>
      </c>
      <c r="F52" s="69">
        <f t="shared" si="1"/>
        <v>100</v>
      </c>
    </row>
    <row r="53" spans="1:6" ht="13.5" x14ac:dyDescent="0.25">
      <c r="A53" s="49"/>
      <c r="B53" s="55" t="s">
        <v>52</v>
      </c>
      <c r="C53" s="62"/>
      <c r="D53" s="56">
        <v>9000</v>
      </c>
      <c r="E53" s="56">
        <v>9000</v>
      </c>
      <c r="F53" s="69">
        <f t="shared" si="1"/>
        <v>100</v>
      </c>
    </row>
    <row r="54" spans="1:6" ht="13.5" x14ac:dyDescent="0.25">
      <c r="A54" s="49"/>
      <c r="B54" s="55" t="s">
        <v>53</v>
      </c>
      <c r="C54" s="62"/>
      <c r="D54" s="56">
        <v>58500</v>
      </c>
      <c r="E54" s="56">
        <v>58500</v>
      </c>
      <c r="F54" s="69">
        <f t="shared" si="1"/>
        <v>100</v>
      </c>
    </row>
    <row r="55" spans="1:6" ht="13.5" x14ac:dyDescent="0.25">
      <c r="A55" s="49"/>
      <c r="B55" s="55" t="s">
        <v>54</v>
      </c>
      <c r="C55" s="62"/>
      <c r="D55" s="56">
        <v>21654</v>
      </c>
      <c r="E55" s="56">
        <v>21654</v>
      </c>
      <c r="F55" s="69">
        <f t="shared" si="1"/>
        <v>100</v>
      </c>
    </row>
    <row r="56" spans="1:6" ht="13.5" x14ac:dyDescent="0.25">
      <c r="A56" s="49"/>
      <c r="B56" s="55" t="s">
        <v>55</v>
      </c>
      <c r="C56" s="62"/>
      <c r="D56" s="56">
        <v>60000</v>
      </c>
      <c r="E56" s="56">
        <v>60000</v>
      </c>
      <c r="F56" s="69">
        <f t="shared" si="1"/>
        <v>100</v>
      </c>
    </row>
    <row r="57" spans="1:6" ht="13.5" x14ac:dyDescent="0.25">
      <c r="A57" s="49"/>
      <c r="B57" s="55"/>
      <c r="C57" s="62"/>
      <c r="D57" s="56"/>
      <c r="E57" s="56"/>
      <c r="F57" s="69"/>
    </row>
    <row r="58" spans="1:6" ht="13.5" x14ac:dyDescent="0.25">
      <c r="A58" s="49"/>
      <c r="B58" s="55"/>
      <c r="C58" s="62"/>
      <c r="D58" s="49"/>
      <c r="E58" s="56"/>
      <c r="F58" s="69"/>
    </row>
    <row r="59" spans="1:6" ht="13.5" x14ac:dyDescent="0.25">
      <c r="A59" s="49"/>
      <c r="B59" s="70"/>
      <c r="C59" s="62"/>
      <c r="D59" s="62"/>
      <c r="E59" s="62"/>
      <c r="F59" s="69"/>
    </row>
    <row r="60" spans="1:6" ht="13.5" x14ac:dyDescent="0.25">
      <c r="A60" s="49"/>
      <c r="B60" s="65" t="s">
        <v>56</v>
      </c>
      <c r="C60" s="66">
        <v>184852</v>
      </c>
      <c r="D60" s="66">
        <v>106161</v>
      </c>
      <c r="E60" s="66">
        <v>106161</v>
      </c>
      <c r="F60" s="67">
        <f>E60/D60*100</f>
        <v>100</v>
      </c>
    </row>
    <row r="61" spans="1:6" ht="13.5" x14ac:dyDescent="0.25">
      <c r="A61" s="49"/>
      <c r="B61" s="70"/>
      <c r="C61" s="62"/>
      <c r="D61" s="62"/>
      <c r="E61" s="62"/>
      <c r="F61" s="69"/>
    </row>
    <row r="62" spans="1:6" ht="13.5" x14ac:dyDescent="0.25">
      <c r="A62" s="49"/>
      <c r="B62" s="65" t="s">
        <v>48</v>
      </c>
      <c r="C62" s="66">
        <f>C49+C60</f>
        <v>868852</v>
      </c>
      <c r="D62" s="66">
        <f>D49+D60</f>
        <v>559345</v>
      </c>
      <c r="E62" s="66">
        <f>E49+E60</f>
        <v>559345</v>
      </c>
      <c r="F62" s="67">
        <f>E62/D62*100</f>
        <v>100</v>
      </c>
    </row>
    <row r="63" spans="1:6" ht="13.5" x14ac:dyDescent="0.25">
      <c r="A63" s="49"/>
      <c r="B63" s="70"/>
      <c r="C63" s="62"/>
      <c r="D63" s="62"/>
      <c r="E63" s="62"/>
      <c r="F63" s="69"/>
    </row>
    <row r="64" spans="1:6" ht="13.5" x14ac:dyDescent="0.25">
      <c r="A64" s="49"/>
      <c r="B64" s="71" t="s">
        <v>57</v>
      </c>
      <c r="C64" s="71"/>
      <c r="D64" s="71"/>
      <c r="E64" s="71"/>
      <c r="F64" s="71"/>
    </row>
    <row r="65" spans="1:6" ht="12.75" x14ac:dyDescent="0.2">
      <c r="A65" s="49"/>
      <c r="B65" s="55"/>
      <c r="C65" s="56"/>
      <c r="D65" s="56"/>
      <c r="E65" s="56"/>
      <c r="F65" s="57"/>
    </row>
    <row r="66" spans="1:6" ht="25.5" x14ac:dyDescent="0.2">
      <c r="A66" s="49"/>
      <c r="B66" s="58"/>
      <c r="C66" s="59" t="s">
        <v>44</v>
      </c>
      <c r="D66" s="59" t="s">
        <v>45</v>
      </c>
      <c r="E66" s="59" t="s">
        <v>58</v>
      </c>
      <c r="F66" s="60" t="s">
        <v>47</v>
      </c>
    </row>
    <row r="67" spans="1:6" ht="12.75" x14ac:dyDescent="0.2">
      <c r="A67" s="49"/>
      <c r="B67" s="61" t="s">
        <v>59</v>
      </c>
      <c r="C67" s="62"/>
      <c r="D67" s="62"/>
      <c r="E67" s="62"/>
      <c r="F67" s="63"/>
    </row>
    <row r="68" spans="1:6" ht="13.5" x14ac:dyDescent="0.25">
      <c r="A68" s="49"/>
      <c r="B68" s="70"/>
      <c r="C68" s="62"/>
      <c r="D68" s="62"/>
      <c r="E68" s="62"/>
      <c r="F68" s="63"/>
    </row>
    <row r="69" spans="1:6" ht="12.75" x14ac:dyDescent="0.2">
      <c r="A69" s="49"/>
      <c r="B69" s="72"/>
      <c r="C69" s="62"/>
      <c r="D69" s="62"/>
      <c r="E69" s="62"/>
      <c r="F69" s="73"/>
    </row>
    <row r="70" spans="1:6" ht="13.5" x14ac:dyDescent="0.25">
      <c r="A70" s="49"/>
      <c r="B70" s="65" t="s">
        <v>60</v>
      </c>
      <c r="C70" s="66">
        <v>0</v>
      </c>
      <c r="D70" s="66">
        <v>72283</v>
      </c>
      <c r="E70" s="66">
        <v>72283</v>
      </c>
      <c r="F70" s="67">
        <f>E70/D70*100</f>
        <v>100</v>
      </c>
    </row>
    <row r="71" spans="1:6" ht="12.75" x14ac:dyDescent="0.2">
      <c r="A71" s="49"/>
      <c r="B71" s="68" t="s">
        <v>61</v>
      </c>
      <c r="C71" s="62">
        <v>0</v>
      </c>
      <c r="D71" s="62">
        <v>0</v>
      </c>
      <c r="E71" s="62">
        <v>0</v>
      </c>
      <c r="F71" s="73"/>
    </row>
    <row r="72" spans="1:6" ht="15.75" customHeight="1" x14ac:dyDescent="0.2">
      <c r="A72" s="49"/>
      <c r="B72" s="49"/>
      <c r="C72" s="49"/>
      <c r="D72" s="49"/>
      <c r="E72" s="49"/>
      <c r="F72" s="73"/>
    </row>
    <row r="73" spans="1:6" ht="15.75" customHeight="1" x14ac:dyDescent="0.25">
      <c r="A73" s="49"/>
      <c r="B73" s="74" t="s">
        <v>56</v>
      </c>
      <c r="C73" s="74">
        <v>0</v>
      </c>
      <c r="D73" s="74">
        <v>19517</v>
      </c>
      <c r="E73" s="74">
        <v>19517</v>
      </c>
      <c r="F73" s="67">
        <f>E73/D73*100</f>
        <v>100</v>
      </c>
    </row>
    <row r="74" spans="1:6" ht="12.75" x14ac:dyDescent="0.2">
      <c r="A74" s="49"/>
      <c r="B74" s="49"/>
      <c r="C74" s="49"/>
      <c r="D74" s="49"/>
      <c r="E74" s="49"/>
      <c r="F74" s="73"/>
    </row>
    <row r="75" spans="1:6" ht="13.5" x14ac:dyDescent="0.25">
      <c r="A75" s="49"/>
      <c r="B75" s="74" t="s">
        <v>48</v>
      </c>
      <c r="C75" s="74">
        <f>C70+C73</f>
        <v>0</v>
      </c>
      <c r="D75" s="74">
        <f>D70+D73</f>
        <v>91800</v>
      </c>
      <c r="E75" s="74">
        <f>E70+E73</f>
        <v>91800</v>
      </c>
      <c r="F75" s="74">
        <f>E75/D75*100</f>
        <v>100</v>
      </c>
    </row>
    <row r="76" spans="1:6" ht="15" x14ac:dyDescent="0.25">
      <c r="C76" s="75"/>
      <c r="D76" s="75"/>
      <c r="E76" s="75"/>
    </row>
  </sheetData>
  <mergeCells count="6">
    <mergeCell ref="B1:I1"/>
    <mergeCell ref="A2:F2"/>
    <mergeCell ref="A3:F3"/>
    <mergeCell ref="A5:F5"/>
    <mergeCell ref="B44:F44"/>
    <mergeCell ref="B64:F64"/>
  </mergeCells>
  <printOptions horizontalCentered="1"/>
  <pageMargins left="0.59055118110236227" right="0.39370078740157483" top="0.98425196850393704" bottom="0.78740157480314965" header="0.59055118110236227" footer="0.5905511811023622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2019-05-31T06:40:16Z</dcterms:created>
  <dcterms:modified xsi:type="dcterms:W3CDTF">2019-05-31T06:40:35Z</dcterms:modified>
</cp:coreProperties>
</file>