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2"/>
  </bookViews>
  <sheets>
    <sheet name="Tartalom" sheetId="1" r:id="rId1"/>
    <sheet name="1.sz. melléklet" sheetId="6" r:id="rId2"/>
    <sheet name="2.sz. melléklet" sheetId="3" r:id="rId3"/>
  </sheets>
  <externalReferences>
    <externalReference r:id="rId4"/>
  </externalReferenc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2" i="6"/>
  <c r="D232"/>
  <c r="E225"/>
  <c r="D225"/>
  <c r="E216"/>
  <c r="D216"/>
  <c r="E209"/>
  <c r="E226" s="1"/>
  <c r="E235" s="1"/>
  <c r="D209"/>
  <c r="D226" s="1"/>
  <c r="D235" s="1"/>
  <c r="E204"/>
  <c r="D204"/>
  <c r="E194"/>
  <c r="D194"/>
  <c r="E189"/>
  <c r="D189"/>
  <c r="E169"/>
  <c r="E181" s="1"/>
  <c r="D169"/>
  <c r="D181" s="1"/>
  <c r="D166"/>
  <c r="E164"/>
  <c r="D164"/>
  <c r="E154"/>
  <c r="D154"/>
  <c r="E148"/>
  <c r="D148"/>
  <c r="E145"/>
  <c r="D145"/>
  <c r="E137"/>
  <c r="D137"/>
  <c r="D155" s="1"/>
  <c r="E134"/>
  <c r="E155" s="1"/>
  <c r="D134"/>
  <c r="E128"/>
  <c r="D128"/>
  <c r="E124"/>
  <c r="E129" s="1"/>
  <c r="D124"/>
  <c r="D129" s="1"/>
  <c r="E101"/>
  <c r="D101"/>
  <c r="E95"/>
  <c r="E104" s="1"/>
  <c r="E105" s="1"/>
  <c r="E94"/>
  <c r="E86"/>
  <c r="D86"/>
  <c r="D95" s="1"/>
  <c r="D104" s="1"/>
  <c r="E83"/>
  <c r="D83"/>
  <c r="E78"/>
  <c r="D78"/>
  <c r="E73"/>
  <c r="D73"/>
  <c r="D71"/>
  <c r="E67"/>
  <c r="D67"/>
  <c r="E61"/>
  <c r="D61"/>
  <c r="E52"/>
  <c r="D52"/>
  <c r="E49"/>
  <c r="E55" s="1"/>
  <c r="D49"/>
  <c r="D46"/>
  <c r="D44"/>
  <c r="D55" s="1"/>
  <c r="E37"/>
  <c r="D37"/>
  <c r="E28"/>
  <c r="E39" s="1"/>
  <c r="D28"/>
  <c r="D39" s="1"/>
  <c r="E25"/>
  <c r="D25"/>
  <c r="E13"/>
  <c r="E19" s="1"/>
  <c r="E74" s="1"/>
  <c r="D11"/>
  <c r="D13" s="1"/>
  <c r="D19" s="1"/>
  <c r="D74" s="1"/>
  <c r="D105" l="1"/>
  <c r="D205"/>
  <c r="D236" s="1"/>
  <c r="E205"/>
  <c r="E236" s="1"/>
  <c r="E237" s="1"/>
  <c r="D237" l="1"/>
  <c r="F17" i="3" l="1"/>
  <c r="F19" s="1"/>
  <c r="K30"/>
  <c r="K31" s="1"/>
  <c r="J30"/>
  <c r="J31" s="1"/>
  <c r="E30"/>
  <c r="E31" s="1"/>
  <c r="I30"/>
  <c r="I31" s="1"/>
  <c r="K17"/>
  <c r="K19" s="1"/>
  <c r="J17"/>
  <c r="J19" s="1"/>
  <c r="I17"/>
  <c r="I19" s="1"/>
  <c r="E17"/>
  <c r="E19" s="1"/>
  <c r="D17"/>
  <c r="D19" s="1"/>
  <c r="D31" l="1"/>
</calcChain>
</file>

<file path=xl/sharedStrings.xml><?xml version="1.0" encoding="utf-8"?>
<sst xmlns="http://schemas.openxmlformats.org/spreadsheetml/2006/main" count="700" uniqueCount="568">
  <si>
    <t>Szám</t>
  </si>
  <si>
    <t>Mellékletek</t>
  </si>
  <si>
    <t>Kalaznó Község Önkormányzata 2018. évi bevételei és kiadásai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</si>
  <si>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</si>
  <si>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</si>
  <si>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</si>
  <si>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</si>
  <si>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</si>
  <si>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</si>
  <si>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</si>
  <si>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Módosított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</si>
  <si>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</si>
  <si>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</si>
  <si>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</si>
  <si>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</si>
  <si>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</si>
  <si>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</si>
  <si>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</si>
  <si>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</si>
  <si>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</si>
  <si>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</si>
  <si>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</si>
  <si>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</si>
  <si>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</si>
  <si>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</si>
  <si>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</si>
  <si>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</si>
  <si>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</si>
  <si>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</si>
  <si>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</si>
  <si>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</si>
  <si>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</si>
  <si>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</si>
  <si>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</si>
  <si>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</si>
  <si>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</si>
  <si>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</si>
  <si>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</si>
  <si>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</si>
  <si>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</si>
  <si>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</si>
  <si>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</si>
  <si>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</si>
  <si>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</si>
  <si>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</si>
  <si>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</si>
  <si>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</si>
  <si>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</si>
  <si>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</si>
  <si>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</si>
  <si>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</si>
  <si>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</si>
  <si>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</si>
  <si>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</si>
  <si>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</si>
  <si>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</si>
  <si>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</si>
  <si>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</si>
  <si>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</si>
  <si>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</si>
  <si>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</si>
  <si>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</si>
  <si>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</si>
  <si>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</si>
  <si>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</si>
  <si>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</si>
  <si>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</si>
  <si>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</si>
  <si>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</si>
  <si>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</si>
  <si>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</si>
  <si>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</si>
  <si>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</si>
  <si>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</si>
  <si>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</si>
  <si>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</si>
  <si>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</si>
  <si>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</si>
  <si>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</si>
  <si>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</si>
  <si>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</si>
  <si>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</si>
  <si>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</si>
  <si>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</si>
  <si>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</si>
  <si>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</si>
  <si>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</si>
  <si>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</si>
  <si>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</si>
  <si>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</si>
  <si>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</si>
  <si>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</si>
  <si>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</si>
  <si>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</si>
  <si>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</si>
  <si>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</si>
  <si>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</si>
  <si>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</si>
  <si>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</si>
  <si>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</si>
  <si>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</si>
  <si>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</si>
  <si>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</si>
  <si>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</si>
  <si>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</si>
  <si>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</si>
  <si>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</si>
  <si>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</si>
  <si>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</si>
  <si>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</si>
  <si>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</si>
  <si>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</si>
  <si>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</si>
  <si>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</si>
  <si>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</si>
  <si>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</si>
  <si>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</si>
  <si>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</si>
  <si>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</si>
  <si>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</si>
  <si>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</si>
  <si>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</si>
  <si>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</si>
  <si>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</si>
  <si>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</si>
  <si>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</si>
  <si>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</si>
  <si>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</si>
  <si>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</si>
  <si>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</si>
  <si>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</si>
  <si>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</si>
  <si>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</si>
  <si>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</si>
  <si>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</si>
  <si>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</si>
  <si>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</si>
  <si>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</si>
  <si>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</si>
  <si>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</si>
  <si>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</si>
  <si>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</si>
  <si>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</si>
  <si>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</si>
  <si>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</si>
  <si>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</si>
  <si>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</si>
  <si>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</si>
  <si>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</si>
  <si>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</si>
  <si>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</si>
  <si>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</si>
  <si>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</si>
  <si>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</si>
  <si>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</si>
  <si>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</si>
  <si>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</si>
  <si>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</si>
  <si>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</si>
  <si>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</si>
  <si>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</si>
  <si>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</si>
  <si>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</si>
  <si>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</si>
  <si>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</si>
  <si>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</si>
  <si>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</si>
  <si>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</si>
  <si>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</si>
  <si>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</si>
  <si>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</si>
  <si>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</si>
  <si>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</si>
  <si>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</si>
  <si>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</si>
  <si>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</si>
  <si>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</si>
  <si>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</si>
  <si>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</si>
  <si>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</si>
  <si>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</si>
  <si>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</si>
  <si>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</si>
  <si>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</si>
  <si>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</si>
  <si>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</si>
  <si>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</si>
  <si>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</si>
  <si>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</si>
  <si>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</si>
  <si>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</si>
  <si>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</si>
  <si>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</si>
  <si>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</si>
  <si>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</si>
  <si>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</si>
  <si>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</si>
  <si>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</si>
  <si>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</si>
  <si>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</si>
  <si>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</si>
  <si>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</si>
  <si>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</si>
  <si>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</si>
  <si>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</si>
  <si>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</si>
  <si>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</si>
  <si>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</si>
  <si>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</si>
  <si>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</si>
  <si>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</si>
  <si>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</si>
  <si>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</si>
  <si>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</si>
  <si>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</si>
  <si>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</si>
  <si>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</si>
  <si>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</si>
  <si>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</si>
  <si>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</si>
  <si>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</si>
  <si>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</si>
  <si>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</si>
  <si>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</si>
  <si>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</si>
  <si>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</si>
  <si>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</si>
  <si>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</si>
  <si>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</si>
  <si>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</si>
  <si>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</si>
  <si>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</si>
  <si>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</si>
  <si>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</si>
  <si>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</si>
  <si>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</si>
  <si>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</si>
  <si>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</si>
  <si>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</si>
  <si>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</si>
  <si>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</si>
  <si>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</si>
  <si>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</si>
  <si>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</si>
  <si>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</si>
  <si>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</si>
  <si>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</si>
  <si>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</si>
  <si>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</si>
  <si>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</si>
  <si>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</si>
  <si>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</si>
  <si>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</si>
  <si>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</si>
  <si>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</si>
  <si>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</si>
  <si>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</si>
  <si>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</si>
  <si>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</si>
  <si>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</si>
  <si>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</si>
  <si>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</si>
  <si>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</si>
  <si>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</si>
  <si>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</si>
  <si>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</si>
  <si>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</si>
  <si>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</si>
  <si>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</si>
  <si>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</si>
  <si>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</si>
  <si>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</si>
  <si>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</si>
  <si>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 xml:space="preserve">Kalaznó Község Önkormányzata </t>
  </si>
  <si>
    <t>Kiadások</t>
  </si>
  <si>
    <t>Teljesített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</si>
  <si>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</si>
  <si>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</si>
  <si>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</si>
  <si>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</si>
  <si>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</si>
  <si>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</si>
  <si>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</si>
  <si>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</si>
  <si>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</si>
  <si>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</si>
  <si>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</si>
  <si>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</si>
  <si>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</si>
  <si>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</si>
  <si>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</si>
  <si>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</si>
  <si>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</si>
  <si>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</si>
  <si>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</si>
  <si>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</si>
  <si>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</si>
  <si>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</si>
  <si>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</si>
  <si>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</si>
  <si>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</si>
  <si>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</si>
  <si>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</si>
  <si>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</si>
  <si>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</si>
  <si>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</si>
  <si>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</si>
  <si>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</si>
  <si>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</si>
  <si>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</si>
  <si>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</si>
  <si>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</si>
  <si>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</si>
  <si>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</si>
  <si>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</si>
  <si>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</si>
  <si>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</si>
  <si>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</si>
  <si>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</si>
  <si>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</si>
  <si>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</si>
  <si>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</si>
  <si>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</si>
  <si>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</si>
  <si>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</si>
  <si>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</si>
  <si>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</si>
  <si>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</si>
  <si>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</si>
  <si>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</si>
  <si>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</si>
  <si>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</si>
  <si>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</si>
  <si>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</si>
  <si>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</si>
  <si>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</si>
  <si>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</si>
  <si>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</si>
  <si>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</si>
  <si>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</si>
  <si>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</si>
  <si>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</si>
  <si>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</si>
  <si>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</si>
  <si>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</si>
  <si>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</si>
  <si>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</si>
  <si>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</si>
  <si>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</si>
  <si>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</si>
  <si>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</si>
  <si>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</si>
  <si>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</si>
  <si>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</si>
  <si>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</si>
  <si>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</si>
  <si>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</si>
  <si>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</si>
  <si>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</si>
  <si>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</si>
  <si>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</si>
  <si>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</si>
  <si>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</si>
  <si>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</si>
  <si>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</si>
  <si>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</si>
  <si>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</si>
  <si>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</si>
  <si>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</si>
  <si>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</si>
  <si>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</si>
  <si>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</si>
  <si>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</si>
  <si>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</si>
  <si>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</si>
  <si>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</si>
  <si>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</si>
  <si>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</si>
  <si>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</si>
  <si>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</si>
  <si>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</si>
  <si>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</si>
  <si>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</si>
  <si>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</si>
  <si>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</si>
  <si>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</si>
  <si>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</si>
  <si>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</si>
  <si>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</si>
  <si>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</si>
  <si>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</si>
  <si>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</si>
  <si>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</si>
  <si>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</si>
  <si>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</si>
  <si>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</si>
  <si>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</si>
  <si>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</si>
  <si>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</si>
  <si>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</si>
  <si>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</si>
  <si>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</si>
  <si>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</si>
  <si>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</si>
  <si>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</si>
  <si>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</si>
  <si>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</si>
  <si>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</si>
  <si>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</si>
  <si>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</si>
  <si>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</si>
  <si>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</si>
  <si>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</si>
  <si>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</si>
  <si>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</si>
  <si>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</si>
  <si>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</si>
  <si>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</si>
  <si>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</si>
  <si>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</si>
  <si>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</si>
  <si>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</si>
  <si>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</si>
  <si>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</si>
  <si>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</si>
  <si>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</si>
  <si>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</si>
  <si>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</si>
  <si>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</si>
  <si>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</si>
  <si>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</si>
  <si>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</si>
  <si>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</si>
  <si>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</si>
  <si>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</si>
  <si>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</si>
  <si>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</si>
  <si>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</si>
  <si>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</si>
  <si>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</si>
  <si>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</si>
  <si>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</si>
  <si>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</si>
  <si>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</si>
  <si>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</si>
  <si>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</si>
  <si>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</si>
  <si>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</si>
  <si>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</si>
  <si>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</si>
  <si>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</si>
  <si>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</si>
  <si>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</si>
  <si>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</si>
  <si>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</si>
  <si>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</si>
  <si>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</si>
  <si>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</si>
  <si>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</si>
  <si>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</si>
  <si>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</si>
  <si>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</si>
  <si>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</si>
  <si>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</si>
  <si>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</si>
  <si>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</si>
  <si>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</si>
  <si>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</si>
  <si>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</si>
  <si>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</si>
  <si>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</si>
  <si>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</si>
  <si>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</si>
  <si>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</si>
  <si>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</si>
  <si>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</si>
  <si>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</si>
  <si>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</si>
  <si>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</si>
  <si>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</si>
  <si>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</si>
  <si>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</si>
  <si>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</si>
  <si>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</si>
  <si>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</si>
  <si>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</si>
  <si>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</si>
  <si>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</si>
  <si>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</si>
  <si>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</si>
  <si>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</si>
  <si>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</si>
  <si>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</si>
  <si>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</si>
  <si>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</si>
  <si>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</si>
  <si>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</si>
  <si>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</si>
  <si>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</si>
  <si>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</si>
  <si>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</si>
  <si>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</si>
  <si>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</si>
  <si>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</si>
  <si>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</si>
  <si>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</si>
  <si>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</si>
  <si>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</si>
  <si>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</si>
  <si>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</si>
  <si>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</si>
  <si>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</si>
  <si>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</si>
  <si>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</si>
  <si>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</si>
  <si>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</si>
  <si>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</si>
  <si>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</si>
  <si>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</si>
  <si>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</si>
  <si>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</si>
  <si>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</si>
  <si>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</si>
  <si>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</si>
  <si>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</si>
  <si>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</si>
  <si>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</si>
  <si>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</si>
  <si>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</si>
  <si>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</si>
  <si>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</si>
  <si>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</si>
  <si>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KÖLTSÉGVETÉSI, FINANSZÍROZÁSI BEVÉTELEK ÉS KIADÁSOK EGYENLEGE</t>
  </si>
  <si>
    <t>ezer forintban</t>
  </si>
  <si>
    <t>Kalaznó Község  Önkormányzata költségvetési mérlege közgazdasági tagolásban.</t>
  </si>
  <si>
    <t>Kiadás</t>
  </si>
  <si>
    <t>Működési célú támogatások államháztartáson belülről</t>
  </si>
  <si>
    <t>Személyi juttatások</t>
  </si>
  <si>
    <t xml:space="preserve">Közhatalmi bevételek </t>
  </si>
  <si>
    <t>Munkaadókat terhelő járulékok és szociális hozz adó</t>
  </si>
  <si>
    <t xml:space="preserve">Működési bevételek </t>
  </si>
  <si>
    <t>Dologi kiadások</t>
  </si>
  <si>
    <t>Felhalmozási bevételek</t>
  </si>
  <si>
    <t>Ellátottak pénzbeli juttatásai</t>
  </si>
  <si>
    <t>Működési célú átvett pénzeszközök</t>
  </si>
  <si>
    <t>Egyéb működési célú kiadások</t>
  </si>
  <si>
    <t>Felhalmozási célú átvett pénzeszközök</t>
  </si>
  <si>
    <t>Beruházások (tárgyi eszköz)</t>
  </si>
  <si>
    <t>Felújítások</t>
  </si>
  <si>
    <t>Költségvetési bevételek (=01+…+05)</t>
  </si>
  <si>
    <t>Költségvetési kiadások (=01+…+05)</t>
  </si>
  <si>
    <t>Finanszírozási bevételek</t>
  </si>
  <si>
    <t>Finanszírozási kiadások</t>
  </si>
  <si>
    <t>Bevételek összesen (=06+07)</t>
  </si>
  <si>
    <t>Kiadás összesen (=06+07)</t>
  </si>
  <si>
    <t>Kalaznó Község Önkormányzata</t>
  </si>
  <si>
    <t>Felhalmozási célú támogatások államháztartáson belülről</t>
  </si>
  <si>
    <t>Beruházások</t>
  </si>
  <si>
    <t>Egyéb felhalmozási célú kiadások</t>
  </si>
  <si>
    <t>Költségvetési bevételek (=01+…+03)</t>
  </si>
  <si>
    <t>Költségvetési kiadások (=01+…+03)</t>
  </si>
  <si>
    <t>Bevételek összesen</t>
  </si>
  <si>
    <t>Kiadás összesen</t>
  </si>
  <si>
    <t>Összevont  működési célú bevételek és kiadások eredeti előírányzat módosítás mérlege</t>
  </si>
  <si>
    <t>Összevont  felhalmozási célú bevételek és kiadások eredeti előírányzat módosítás mérlege</t>
  </si>
  <si>
    <t>Kalaznó Község Önkormányzata 2018. évi összevont, nettósított költségvetés eredeti előírányzat módosítása</t>
  </si>
  <si>
    <t>Kalaznó Község Önkormányzata 2018. évi bevételei és kiadásai, eredeti előírányzat módosítása</t>
  </si>
  <si>
    <t>Összevont bevételek és kiadások eredeti előírányzat módosítása</t>
  </si>
</sst>
</file>

<file path=xl/styles.xml><?xml version="1.0" encoding="utf-8"?>
<styleSheet xmlns="http://schemas.openxmlformats.org/spreadsheetml/2006/main">
  <numFmts count="4">
    <numFmt numFmtId="164" formatCode="00"/>
    <numFmt numFmtId="165" formatCode="\ ##########"/>
    <numFmt numFmtId="166" formatCode="0__"/>
    <numFmt numFmtId="167" formatCode="#,###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 CE"/>
      <charset val="238"/>
    </font>
    <font>
      <i/>
      <sz val="11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</font>
    <font>
      <sz val="10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8" fillId="0" borderId="0"/>
  </cellStyleXfs>
  <cellXfs count="103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2" fillId="2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2" quotePrefix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/>
    </xf>
    <xf numFmtId="3" fontId="7" fillId="0" borderId="1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left" vertical="center" wrapText="1"/>
    </xf>
    <xf numFmtId="3" fontId="8" fillId="4" borderId="1" xfId="3" applyNumberFormat="1" applyFont="1" applyFill="1" applyBorder="1" applyAlignment="1">
      <alignment horizontal="right" vertical="center" wrapText="1"/>
    </xf>
    <xf numFmtId="0" fontId="9" fillId="0" borderId="1" xfId="2" quotePrefix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 wrapText="1"/>
    </xf>
    <xf numFmtId="0" fontId="9" fillId="0" borderId="5" xfId="2" quotePrefix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/>
    </xf>
    <xf numFmtId="3" fontId="8" fillId="4" borderId="5" xfId="3" applyNumberFormat="1" applyFont="1" applyFill="1" applyBorder="1" applyAlignment="1">
      <alignment horizontal="right" vertical="center" wrapText="1"/>
    </xf>
    <xf numFmtId="0" fontId="7" fillId="0" borderId="4" xfId="2" quotePrefix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/>
    <xf numFmtId="164" fontId="7" fillId="0" borderId="1" xfId="2" quotePrefix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164" fontId="9" fillId="0" borderId="1" xfId="2" quotePrefix="1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5" fontId="9" fillId="0" borderId="1" xfId="2" applyNumberFormat="1" applyFont="1" applyFill="1" applyBorder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/>
    </xf>
    <xf numFmtId="166" fontId="7" fillId="0" borderId="1" xfId="2" applyNumberFormat="1" applyFont="1" applyFill="1" applyBorder="1" applyAlignment="1">
      <alignment horizontal="left" vertical="center"/>
    </xf>
    <xf numFmtId="164" fontId="9" fillId="0" borderId="5" xfId="2" quotePrefix="1" applyNumberFormat="1" applyFont="1" applyFill="1" applyBorder="1" applyAlignment="1">
      <alignment horizontal="center" vertical="center"/>
    </xf>
    <xf numFmtId="165" fontId="9" fillId="0" borderId="5" xfId="2" applyNumberFormat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 wrapText="1"/>
    </xf>
    <xf numFmtId="0" fontId="12" fillId="6" borderId="7" xfId="4" applyFont="1" applyFill="1" applyBorder="1" applyAlignment="1" applyProtection="1">
      <alignment horizontal="left" wrapText="1"/>
    </xf>
    <xf numFmtId="0" fontId="12" fillId="6" borderId="8" xfId="4" applyFont="1" applyFill="1" applyBorder="1" applyAlignment="1" applyProtection="1">
      <alignment horizontal="left" wrapText="1"/>
    </xf>
    <xf numFmtId="3" fontId="12" fillId="6" borderId="8" xfId="4" applyNumberFormat="1" applyFont="1" applyFill="1" applyBorder="1" applyAlignment="1" applyProtection="1">
      <alignment horizontal="right" vertical="center" wrapText="1"/>
    </xf>
    <xf numFmtId="3" fontId="12" fillId="0" borderId="9" xfId="4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17" fillId="0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1" fillId="0" borderId="1" xfId="0" applyFont="1" applyBorder="1" applyAlignment="1">
      <alignment vertical="center" wrapText="1"/>
    </xf>
    <xf numFmtId="167" fontId="13" fillId="6" borderId="0" xfId="4" applyNumberFormat="1" applyFont="1" applyFill="1" applyBorder="1" applyAlignment="1" applyProtection="1">
      <alignment vertical="center" wrapText="1"/>
    </xf>
    <xf numFmtId="3" fontId="15" fillId="6" borderId="0" xfId="5" applyNumberFormat="1" applyFont="1" applyFill="1" applyBorder="1" applyAlignment="1" applyProtection="1">
      <alignment horizontal="right" vertical="center" wrapText="1"/>
    </xf>
    <xf numFmtId="3" fontId="16" fillId="0" borderId="0" xfId="4" applyNumberFormat="1" applyFont="1" applyFill="1" applyBorder="1" applyAlignment="1" applyProtection="1">
      <alignment horizontal="right"/>
    </xf>
    <xf numFmtId="3" fontId="16" fillId="0" borderId="0" xfId="4" applyNumberFormat="1" applyFont="1" applyFill="1" applyBorder="1" applyProtection="1"/>
    <xf numFmtId="3" fontId="12" fillId="0" borderId="13" xfId="4" applyNumberFormat="1" applyFont="1" applyFill="1" applyBorder="1" applyAlignment="1" applyProtection="1">
      <alignment horizontal="right" vertical="center" wrapText="1" indent="1"/>
    </xf>
    <xf numFmtId="0" fontId="3" fillId="2" borderId="0" xfId="1" applyFont="1" applyFill="1" applyAlignment="1">
      <alignment horizontal="center" vertical="top" wrapText="1"/>
    </xf>
    <xf numFmtId="0" fontId="2" fillId="2" borderId="0" xfId="1" applyFill="1"/>
    <xf numFmtId="0" fontId="4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">
    <cellStyle name="Normál" xfId="0" builtinId="0"/>
    <cellStyle name="Normál 2" xfId="2"/>
    <cellStyle name="Normál 2 2" xfId="6"/>
    <cellStyle name="Normál 5" xfId="1"/>
    <cellStyle name="Normál_12dmelléklet" xfId="3"/>
    <cellStyle name="Normál_2. A 2014-es kv. mellékletei" xfId="5"/>
    <cellStyle name="Normál_KVRENMUNK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K&#246;lts&#233;gvet&#233;s%202018/2018%20&#233;vi%20k&#246;lts&#233;gvet&#233;s%20rovatrend%20szeri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"/>
      <sheetName val="1.sz. melléklet"/>
      <sheetName val="2.sz. melléklet"/>
      <sheetName val="1"/>
      <sheetName val="01"/>
      <sheetName val="02"/>
      <sheetName val="03"/>
      <sheetName val="04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">
          <cell r="D24">
            <v>0</v>
          </cell>
        </row>
        <row r="60">
          <cell r="D60">
            <v>0</v>
          </cell>
        </row>
        <row r="62">
          <cell r="D62">
            <v>0</v>
          </cell>
        </row>
        <row r="87">
          <cell r="D87">
            <v>0</v>
          </cell>
        </row>
        <row r="190">
          <cell r="D19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9" sqref="B9"/>
    </sheetView>
  </sheetViews>
  <sheetFormatPr defaultRowHeight="15"/>
  <cols>
    <col min="2" max="2" width="73.5703125" customWidth="1"/>
  </cols>
  <sheetData>
    <row r="1" spans="1:2">
      <c r="A1" s="75"/>
      <c r="B1" s="76"/>
    </row>
    <row r="2" spans="1:2">
      <c r="A2" s="1" t="s">
        <v>0</v>
      </c>
      <c r="B2" s="1" t="s">
        <v>1</v>
      </c>
    </row>
    <row r="3" spans="1:2" ht="27.75" customHeight="1">
      <c r="A3" s="2">
        <v>1</v>
      </c>
      <c r="B3" s="69" t="s">
        <v>565</v>
      </c>
    </row>
    <row r="4" spans="1:2" ht="30.75" customHeight="1">
      <c r="A4" s="2">
        <v>2</v>
      </c>
      <c r="B4" s="69" t="s">
        <v>566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8"/>
  <sheetViews>
    <sheetView workbookViewId="0">
      <selection activeCell="B1" sqref="B1:E1"/>
    </sheetView>
  </sheetViews>
  <sheetFormatPr defaultRowHeight="15"/>
  <cols>
    <col min="1" max="1" width="4" style="47" bestFit="1" customWidth="1"/>
    <col min="2" max="2" width="81.28515625" style="47" bestFit="1" customWidth="1"/>
    <col min="3" max="3" width="8" style="47" customWidth="1"/>
    <col min="4" max="4" width="13.140625" style="47" customWidth="1"/>
    <col min="5" max="5" width="15.85546875" style="47" customWidth="1"/>
  </cols>
  <sheetData>
    <row r="1" spans="1:5">
      <c r="A1" s="3"/>
      <c r="B1" s="84"/>
      <c r="C1" s="84"/>
      <c r="D1" s="84"/>
      <c r="E1" s="84"/>
    </row>
    <row r="2" spans="1:5" ht="15.75">
      <c r="A2" s="85" t="s">
        <v>2</v>
      </c>
      <c r="B2" s="85"/>
      <c r="C2" s="85"/>
      <c r="D2" s="85"/>
      <c r="E2" s="85"/>
    </row>
    <row r="3" spans="1:5">
      <c r="A3" s="86" t="s">
        <v>567</v>
      </c>
      <c r="B3" s="86"/>
      <c r="C3" s="86"/>
      <c r="D3" s="86"/>
      <c r="E3" s="86"/>
    </row>
    <row r="4" spans="1:5">
      <c r="A4" s="87" t="s">
        <v>3</v>
      </c>
      <c r="B4" s="87"/>
      <c r="C4" s="87"/>
      <c r="D4" s="87"/>
      <c r="E4" s="87"/>
    </row>
    <row r="5" spans="1:5">
      <c r="A5" s="80" t="s">
        <v>4</v>
      </c>
      <c r="B5" s="4" t="s">
        <v>5</v>
      </c>
      <c r="C5" s="82" t="s">
        <v>6</v>
      </c>
      <c r="D5" s="5" t="s">
        <v>7</v>
      </c>
      <c r="E5" s="5" t="s">
        <v>7</v>
      </c>
    </row>
    <row r="6" spans="1:5">
      <c r="A6" s="81"/>
      <c r="B6" s="4" t="s">
        <v>8</v>
      </c>
      <c r="C6" s="83"/>
      <c r="D6" s="4" t="s">
        <v>9</v>
      </c>
      <c r="E6" s="4" t="s">
        <v>10</v>
      </c>
    </row>
    <row r="7" spans="1:5">
      <c r="A7" s="6" t="s">
        <v>11</v>
      </c>
      <c r="B7" s="7" t="s">
        <v>12</v>
      </c>
      <c r="C7" s="8" t="s">
        <v>13</v>
      </c>
      <c r="D7" s="9">
        <v>12544385</v>
      </c>
      <c r="E7" s="9">
        <v>12544385</v>
      </c>
    </row>
    <row r="8" spans="1:5">
      <c r="A8" s="6" t="s">
        <v>14</v>
      </c>
      <c r="B8" s="10" t="s">
        <v>15</v>
      </c>
      <c r="C8" s="8" t="s">
        <v>16</v>
      </c>
      <c r="D8" s="9">
        <v>0</v>
      </c>
      <c r="E8" s="9">
        <v>0</v>
      </c>
    </row>
    <row r="9" spans="1:5" ht="25.5">
      <c r="A9" s="6" t="s">
        <v>17</v>
      </c>
      <c r="B9" s="10" t="s">
        <v>18</v>
      </c>
      <c r="C9" s="8" t="s">
        <v>19</v>
      </c>
      <c r="D9" s="9">
        <v>7132920</v>
      </c>
      <c r="E9" s="9">
        <v>7051378</v>
      </c>
    </row>
    <row r="10" spans="1:5">
      <c r="A10" s="6" t="s">
        <v>20</v>
      </c>
      <c r="B10" s="10" t="s">
        <v>21</v>
      </c>
      <c r="C10" s="8" t="s">
        <v>22</v>
      </c>
      <c r="D10" s="9">
        <v>1800000</v>
      </c>
      <c r="E10" s="9">
        <v>1800000</v>
      </c>
    </row>
    <row r="11" spans="1:5">
      <c r="A11" s="6" t="s">
        <v>23</v>
      </c>
      <c r="B11" s="10" t="s">
        <v>24</v>
      </c>
      <c r="C11" s="8" t="s">
        <v>25</v>
      </c>
      <c r="D11" s="9">
        <f>'[1]5'!D24</f>
        <v>0</v>
      </c>
      <c r="E11" s="9">
        <v>1539260</v>
      </c>
    </row>
    <row r="12" spans="1:5">
      <c r="A12" s="6" t="s">
        <v>26</v>
      </c>
      <c r="B12" s="10" t="s">
        <v>27</v>
      </c>
      <c r="C12" s="8" t="s">
        <v>28</v>
      </c>
      <c r="D12" s="9">
        <v>0</v>
      </c>
      <c r="E12" s="9">
        <v>0</v>
      </c>
    </row>
    <row r="13" spans="1:5">
      <c r="A13" s="6" t="s">
        <v>29</v>
      </c>
      <c r="B13" s="10" t="s">
        <v>30</v>
      </c>
      <c r="C13" s="8" t="s">
        <v>31</v>
      </c>
      <c r="D13" s="11">
        <f>SUM(D7:D12)</f>
        <v>21477305</v>
      </c>
      <c r="E13" s="11">
        <f t="shared" ref="E13" si="0">SUM(E7:E12)</f>
        <v>22935023</v>
      </c>
    </row>
    <row r="14" spans="1:5">
      <c r="A14" s="6" t="s">
        <v>32</v>
      </c>
      <c r="B14" s="10" t="s">
        <v>33</v>
      </c>
      <c r="C14" s="8" t="s">
        <v>34</v>
      </c>
      <c r="D14" s="9">
        <v>0</v>
      </c>
      <c r="E14" s="9">
        <v>0</v>
      </c>
    </row>
    <row r="15" spans="1:5" ht="25.5">
      <c r="A15" s="6" t="s">
        <v>35</v>
      </c>
      <c r="B15" s="10" t="s">
        <v>36</v>
      </c>
      <c r="C15" s="8" t="s">
        <v>37</v>
      </c>
      <c r="D15" s="9">
        <v>0</v>
      </c>
      <c r="E15" s="9">
        <v>0</v>
      </c>
    </row>
    <row r="16" spans="1:5" ht="25.5">
      <c r="A16" s="6" t="s">
        <v>38</v>
      </c>
      <c r="B16" s="10" t="s">
        <v>39</v>
      </c>
      <c r="C16" s="8" t="s">
        <v>40</v>
      </c>
      <c r="D16" s="9">
        <v>0</v>
      </c>
      <c r="E16" s="9">
        <v>0</v>
      </c>
    </row>
    <row r="17" spans="1:5" ht="25.5">
      <c r="A17" s="6" t="s">
        <v>41</v>
      </c>
      <c r="B17" s="10" t="s">
        <v>42</v>
      </c>
      <c r="C17" s="8" t="s">
        <v>43</v>
      </c>
      <c r="D17" s="9">
        <v>0</v>
      </c>
      <c r="E17" s="9">
        <v>0</v>
      </c>
    </row>
    <row r="18" spans="1:5">
      <c r="A18" s="6" t="s">
        <v>44</v>
      </c>
      <c r="B18" s="10" t="s">
        <v>45</v>
      </c>
      <c r="C18" s="8" t="s">
        <v>46</v>
      </c>
      <c r="D18" s="9">
        <v>19856457</v>
      </c>
      <c r="E18" s="9">
        <v>19814979</v>
      </c>
    </row>
    <row r="19" spans="1:5">
      <c r="A19" s="12" t="s">
        <v>47</v>
      </c>
      <c r="B19" s="13" t="s">
        <v>48</v>
      </c>
      <c r="C19" s="14" t="s">
        <v>49</v>
      </c>
      <c r="D19" s="11">
        <f>SUM(D13:D18)</f>
        <v>41333762</v>
      </c>
      <c r="E19" s="11">
        <f t="shared" ref="E19" si="1">SUM(E13:E18)</f>
        <v>42750002</v>
      </c>
    </row>
    <row r="20" spans="1:5">
      <c r="A20" s="6" t="s">
        <v>50</v>
      </c>
      <c r="B20" s="10" t="s">
        <v>51</v>
      </c>
      <c r="C20" s="8" t="s">
        <v>52</v>
      </c>
      <c r="D20" s="9">
        <v>0</v>
      </c>
      <c r="E20" s="9">
        <v>0</v>
      </c>
    </row>
    <row r="21" spans="1:5" ht="25.5">
      <c r="A21" s="6" t="s">
        <v>53</v>
      </c>
      <c r="B21" s="10" t="s">
        <v>54</v>
      </c>
      <c r="C21" s="8" t="s">
        <v>55</v>
      </c>
      <c r="D21" s="9">
        <v>0</v>
      </c>
      <c r="E21" s="9">
        <v>0</v>
      </c>
    </row>
    <row r="22" spans="1:5" ht="25.5">
      <c r="A22" s="6" t="s">
        <v>56</v>
      </c>
      <c r="B22" s="10" t="s">
        <v>57</v>
      </c>
      <c r="C22" s="8" t="s">
        <v>58</v>
      </c>
      <c r="D22" s="9">
        <v>0</v>
      </c>
      <c r="E22" s="9">
        <v>0</v>
      </c>
    </row>
    <row r="23" spans="1:5" ht="25.5">
      <c r="A23" s="6" t="s">
        <v>59</v>
      </c>
      <c r="B23" s="10" t="s">
        <v>60</v>
      </c>
      <c r="C23" s="8" t="s">
        <v>61</v>
      </c>
      <c r="D23" s="9">
        <v>0</v>
      </c>
      <c r="E23" s="9">
        <v>0</v>
      </c>
    </row>
    <row r="24" spans="1:5">
      <c r="A24" s="6" t="s">
        <v>62</v>
      </c>
      <c r="B24" s="10" t="s">
        <v>63</v>
      </c>
      <c r="C24" s="8" t="s">
        <v>64</v>
      </c>
      <c r="D24" s="9">
        <v>0</v>
      </c>
      <c r="E24" s="9">
        <v>0</v>
      </c>
    </row>
    <row r="25" spans="1:5">
      <c r="A25" s="12" t="s">
        <v>65</v>
      </c>
      <c r="B25" s="13" t="s">
        <v>66</v>
      </c>
      <c r="C25" s="14" t="s">
        <v>67</v>
      </c>
      <c r="D25" s="11">
        <f>SUM(D20:D24)</f>
        <v>0</v>
      </c>
      <c r="E25" s="11">
        <f t="shared" ref="E25" si="2">SUM(E20:E24)</f>
        <v>0</v>
      </c>
    </row>
    <row r="26" spans="1:5">
      <c r="A26" s="6" t="s">
        <v>68</v>
      </c>
      <c r="B26" s="10" t="s">
        <v>69</v>
      </c>
      <c r="C26" s="8" t="s">
        <v>70</v>
      </c>
      <c r="D26" s="9">
        <v>0</v>
      </c>
      <c r="E26" s="9">
        <v>0</v>
      </c>
    </row>
    <row r="27" spans="1:5">
      <c r="A27" s="6" t="s">
        <v>71</v>
      </c>
      <c r="B27" s="10" t="s">
        <v>72</v>
      </c>
      <c r="C27" s="8" t="s">
        <v>73</v>
      </c>
      <c r="D27" s="9">
        <v>0</v>
      </c>
      <c r="E27" s="9">
        <v>0</v>
      </c>
    </row>
    <row r="28" spans="1:5">
      <c r="A28" s="6" t="s">
        <v>74</v>
      </c>
      <c r="B28" s="10" t="s">
        <v>75</v>
      </c>
      <c r="C28" s="8" t="s">
        <v>76</v>
      </c>
      <c r="D28" s="11">
        <f>SUM(D26:D27)</f>
        <v>0</v>
      </c>
      <c r="E28" s="11">
        <f t="shared" ref="E28" si="3">SUM(E26:E27)</f>
        <v>0</v>
      </c>
    </row>
    <row r="29" spans="1:5">
      <c r="A29" s="6" t="s">
        <v>77</v>
      </c>
      <c r="B29" s="10" t="s">
        <v>78</v>
      </c>
      <c r="C29" s="8" t="s">
        <v>79</v>
      </c>
      <c r="D29" s="9">
        <v>0</v>
      </c>
      <c r="E29" s="9">
        <v>0</v>
      </c>
    </row>
    <row r="30" spans="1:5">
      <c r="A30" s="6" t="s">
        <v>80</v>
      </c>
      <c r="B30" s="10" t="s">
        <v>81</v>
      </c>
      <c r="C30" s="8" t="s">
        <v>82</v>
      </c>
      <c r="D30" s="9">
        <v>0</v>
      </c>
      <c r="E30" s="9">
        <v>0</v>
      </c>
    </row>
    <row r="31" spans="1:5">
      <c r="A31" s="6" t="s">
        <v>83</v>
      </c>
      <c r="B31" s="10" t="s">
        <v>84</v>
      </c>
      <c r="C31" s="8" t="s">
        <v>85</v>
      </c>
      <c r="D31" s="9">
        <v>600000</v>
      </c>
      <c r="E31" s="9">
        <v>692108</v>
      </c>
    </row>
    <row r="32" spans="1:5">
      <c r="A32" s="6" t="s">
        <v>86</v>
      </c>
      <c r="B32" s="10" t="s">
        <v>87</v>
      </c>
      <c r="C32" s="8" t="s">
        <v>88</v>
      </c>
      <c r="D32" s="9">
        <v>0</v>
      </c>
      <c r="E32" s="9">
        <v>0</v>
      </c>
    </row>
    <row r="33" spans="1:5">
      <c r="A33" s="6" t="s">
        <v>89</v>
      </c>
      <c r="B33" s="10" t="s">
        <v>90</v>
      </c>
      <c r="C33" s="8" t="s">
        <v>91</v>
      </c>
      <c r="D33" s="9">
        <v>0</v>
      </c>
      <c r="E33" s="9">
        <v>0</v>
      </c>
    </row>
    <row r="34" spans="1:5">
      <c r="A34" s="6" t="s">
        <v>92</v>
      </c>
      <c r="B34" s="10" t="s">
        <v>93</v>
      </c>
      <c r="C34" s="8" t="s">
        <v>94</v>
      </c>
      <c r="D34" s="9">
        <v>0</v>
      </c>
      <c r="E34" s="9">
        <v>0</v>
      </c>
    </row>
    <row r="35" spans="1:5">
      <c r="A35" s="6" t="s">
        <v>95</v>
      </c>
      <c r="B35" s="10" t="s">
        <v>96</v>
      </c>
      <c r="C35" s="8" t="s">
        <v>97</v>
      </c>
      <c r="D35" s="9">
        <v>242000</v>
      </c>
      <c r="E35" s="9">
        <v>296731</v>
      </c>
    </row>
    <row r="36" spans="1:5">
      <c r="A36" s="6" t="s">
        <v>98</v>
      </c>
      <c r="B36" s="10" t="s">
        <v>99</v>
      </c>
      <c r="C36" s="8" t="s">
        <v>100</v>
      </c>
      <c r="D36" s="9">
        <v>0</v>
      </c>
      <c r="E36" s="9">
        <v>0</v>
      </c>
    </row>
    <row r="37" spans="1:5">
      <c r="A37" s="6" t="s">
        <v>101</v>
      </c>
      <c r="B37" s="10" t="s">
        <v>102</v>
      </c>
      <c r="C37" s="8" t="s">
        <v>103</v>
      </c>
      <c r="D37" s="11">
        <f>SUM(D32:D36)</f>
        <v>242000</v>
      </c>
      <c r="E37" s="11">
        <f t="shared" ref="E37" si="4">SUM(E32:E36)</f>
        <v>296731</v>
      </c>
    </row>
    <row r="38" spans="1:5">
      <c r="A38" s="6" t="s">
        <v>104</v>
      </c>
      <c r="B38" s="10" t="s">
        <v>105</v>
      </c>
      <c r="C38" s="8" t="s">
        <v>106</v>
      </c>
      <c r="D38" s="9">
        <v>1050000</v>
      </c>
      <c r="E38" s="9">
        <v>6224</v>
      </c>
    </row>
    <row r="39" spans="1:5">
      <c r="A39" s="12" t="s">
        <v>107</v>
      </c>
      <c r="B39" s="13" t="s">
        <v>108</v>
      </c>
      <c r="C39" s="14" t="s">
        <v>109</v>
      </c>
      <c r="D39" s="11">
        <f>D28+D29+D30+D31+D37+D38</f>
        <v>1892000</v>
      </c>
      <c r="E39" s="11">
        <f>E28+E29+E30+E31+E37+E38</f>
        <v>995063</v>
      </c>
    </row>
    <row r="40" spans="1:5">
      <c r="A40" s="6" t="s">
        <v>110</v>
      </c>
      <c r="B40" s="15" t="s">
        <v>111</v>
      </c>
      <c r="C40" s="8" t="s">
        <v>112</v>
      </c>
      <c r="D40" s="9">
        <v>1999727</v>
      </c>
      <c r="E40" s="9">
        <v>542950</v>
      </c>
    </row>
    <row r="41" spans="1:5">
      <c r="A41" s="6" t="s">
        <v>113</v>
      </c>
      <c r="B41" s="15" t="s">
        <v>114</v>
      </c>
      <c r="C41" s="8" t="s">
        <v>115</v>
      </c>
      <c r="D41" s="9">
        <v>250000</v>
      </c>
      <c r="E41" s="9">
        <v>216719</v>
      </c>
    </row>
    <row r="42" spans="1:5">
      <c r="A42" s="6" t="s">
        <v>116</v>
      </c>
      <c r="B42" s="15" t="s">
        <v>117</v>
      </c>
      <c r="C42" s="8" t="s">
        <v>118</v>
      </c>
      <c r="D42" s="9">
        <v>0</v>
      </c>
      <c r="E42" s="9">
        <v>0</v>
      </c>
    </row>
    <row r="43" spans="1:5">
      <c r="A43" s="6" t="s">
        <v>119</v>
      </c>
      <c r="B43" s="15" t="s">
        <v>120</v>
      </c>
      <c r="C43" s="8" t="s">
        <v>121</v>
      </c>
      <c r="D43" s="9">
        <v>1146371</v>
      </c>
      <c r="E43" s="9">
        <v>1035371</v>
      </c>
    </row>
    <row r="44" spans="1:5">
      <c r="A44" s="6" t="s">
        <v>122</v>
      </c>
      <c r="B44" s="15" t="s">
        <v>123</v>
      </c>
      <c r="C44" s="8" t="s">
        <v>124</v>
      </c>
      <c r="D44" s="9">
        <f>'[1]5'!D60</f>
        <v>0</v>
      </c>
      <c r="E44" s="9">
        <v>0</v>
      </c>
    </row>
    <row r="45" spans="1:5">
      <c r="A45" s="6" t="s">
        <v>125</v>
      </c>
      <c r="B45" s="15" t="s">
        <v>126</v>
      </c>
      <c r="C45" s="8" t="s">
        <v>127</v>
      </c>
      <c r="D45" s="9">
        <v>0</v>
      </c>
      <c r="E45" s="9">
        <v>0</v>
      </c>
    </row>
    <row r="46" spans="1:5">
      <c r="A46" s="6" t="s">
        <v>128</v>
      </c>
      <c r="B46" s="15" t="s">
        <v>129</v>
      </c>
      <c r="C46" s="8" t="s">
        <v>130</v>
      </c>
      <c r="D46" s="9">
        <f>'[1]5'!D62</f>
        <v>0</v>
      </c>
      <c r="E46" s="9">
        <v>0</v>
      </c>
    </row>
    <row r="47" spans="1:5">
      <c r="A47" s="6" t="s">
        <v>131</v>
      </c>
      <c r="B47" s="15" t="s">
        <v>132</v>
      </c>
      <c r="C47" s="8" t="s">
        <v>133</v>
      </c>
      <c r="D47" s="9">
        <v>0</v>
      </c>
      <c r="E47" s="9">
        <v>0</v>
      </c>
    </row>
    <row r="48" spans="1:5">
      <c r="A48" s="6">
        <v>42</v>
      </c>
      <c r="B48" s="15" t="s">
        <v>134</v>
      </c>
      <c r="C48" s="8" t="s">
        <v>135</v>
      </c>
      <c r="D48" s="9">
        <v>0</v>
      </c>
      <c r="E48" s="9">
        <v>0</v>
      </c>
    </row>
    <row r="49" spans="1:5">
      <c r="A49" s="6">
        <v>43</v>
      </c>
      <c r="B49" s="15" t="s">
        <v>136</v>
      </c>
      <c r="C49" s="8" t="s">
        <v>137</v>
      </c>
      <c r="D49" s="11">
        <f>SUM(D47:D48)</f>
        <v>0</v>
      </c>
      <c r="E49" s="11">
        <f t="shared" ref="E49" si="5">SUM(E47:E48)</f>
        <v>0</v>
      </c>
    </row>
    <row r="50" spans="1:5">
      <c r="A50" s="6">
        <v>44</v>
      </c>
      <c r="B50" s="15" t="s">
        <v>138</v>
      </c>
      <c r="C50" s="8" t="s">
        <v>139</v>
      </c>
      <c r="D50" s="9">
        <v>0</v>
      </c>
      <c r="E50" s="9">
        <v>0</v>
      </c>
    </row>
    <row r="51" spans="1:5">
      <c r="A51" s="6">
        <v>45</v>
      </c>
      <c r="B51" s="15" t="s">
        <v>140</v>
      </c>
      <c r="C51" s="8" t="s">
        <v>141</v>
      </c>
      <c r="D51" s="9">
        <v>0</v>
      </c>
      <c r="E51" s="9">
        <v>0</v>
      </c>
    </row>
    <row r="52" spans="1:5">
      <c r="A52" s="6" t="s">
        <v>142</v>
      </c>
      <c r="B52" s="15" t="s">
        <v>143</v>
      </c>
      <c r="C52" s="8" t="s">
        <v>144</v>
      </c>
      <c r="D52" s="11">
        <f>SUM(D50:D51)</f>
        <v>0</v>
      </c>
      <c r="E52" s="11">
        <f t="shared" ref="E52" si="6">SUM(E50:E51)</f>
        <v>0</v>
      </c>
    </row>
    <row r="53" spans="1:5">
      <c r="A53" s="6" t="s">
        <v>145</v>
      </c>
      <c r="B53" s="15" t="s">
        <v>146</v>
      </c>
      <c r="C53" s="8" t="s">
        <v>147</v>
      </c>
      <c r="D53" s="9">
        <v>0</v>
      </c>
      <c r="E53" s="9">
        <v>0</v>
      </c>
    </row>
    <row r="54" spans="1:5">
      <c r="A54" s="6" t="s">
        <v>148</v>
      </c>
      <c r="B54" s="15" t="s">
        <v>149</v>
      </c>
      <c r="C54" s="8" t="s">
        <v>150</v>
      </c>
      <c r="D54" s="9">
        <v>253326</v>
      </c>
      <c r="E54" s="9">
        <v>180880</v>
      </c>
    </row>
    <row r="55" spans="1:5">
      <c r="A55" s="12" t="s">
        <v>151</v>
      </c>
      <c r="B55" s="13" t="s">
        <v>152</v>
      </c>
      <c r="C55" s="14" t="s">
        <v>153</v>
      </c>
      <c r="D55" s="11">
        <f>D40+D41+D42+D43+D44+D45+D46+D49+D52+D53+D54</f>
        <v>3649424</v>
      </c>
      <c r="E55" s="11">
        <f t="shared" ref="E55" si="7">E40+E41+E42+E43+E44+E45+E46+E49+E52+E53+E54</f>
        <v>1975920</v>
      </c>
    </row>
    <row r="56" spans="1:5">
      <c r="A56" s="6" t="s">
        <v>154</v>
      </c>
      <c r="B56" s="15" t="s">
        <v>155</v>
      </c>
      <c r="C56" s="8" t="s">
        <v>156</v>
      </c>
      <c r="D56" s="9">
        <v>0</v>
      </c>
      <c r="E56" s="9">
        <v>0</v>
      </c>
    </row>
    <row r="57" spans="1:5">
      <c r="A57" s="6" t="s">
        <v>157</v>
      </c>
      <c r="B57" s="15" t="s">
        <v>158</v>
      </c>
      <c r="C57" s="8" t="s">
        <v>159</v>
      </c>
      <c r="D57" s="9">
        <v>0</v>
      </c>
      <c r="E57" s="9">
        <v>0</v>
      </c>
    </row>
    <row r="58" spans="1:5">
      <c r="A58" s="6" t="s">
        <v>160</v>
      </c>
      <c r="B58" s="15" t="s">
        <v>161</v>
      </c>
      <c r="C58" s="8" t="s">
        <v>162</v>
      </c>
      <c r="D58" s="9">
        <v>0</v>
      </c>
      <c r="E58" s="9">
        <v>540000</v>
      </c>
    </row>
    <row r="59" spans="1:5">
      <c r="A59" s="6" t="s">
        <v>163</v>
      </c>
      <c r="B59" s="15" t="s">
        <v>164</v>
      </c>
      <c r="C59" s="8" t="s">
        <v>165</v>
      </c>
      <c r="D59" s="9">
        <v>0</v>
      </c>
      <c r="E59" s="9">
        <v>0</v>
      </c>
    </row>
    <row r="60" spans="1:5">
      <c r="A60" s="6" t="s">
        <v>166</v>
      </c>
      <c r="B60" s="15" t="s">
        <v>167</v>
      </c>
      <c r="C60" s="8" t="s">
        <v>168</v>
      </c>
      <c r="D60" s="9">
        <v>0</v>
      </c>
      <c r="E60" s="9">
        <v>0</v>
      </c>
    </row>
    <row r="61" spans="1:5">
      <c r="A61" s="12" t="s">
        <v>169</v>
      </c>
      <c r="B61" s="13" t="s">
        <v>170</v>
      </c>
      <c r="C61" s="14" t="s">
        <v>171</v>
      </c>
      <c r="D61" s="11">
        <f>SUM(D56:D60)</f>
        <v>0</v>
      </c>
      <c r="E61" s="11">
        <f t="shared" ref="E61" si="8">SUM(E56:E60)</f>
        <v>540000</v>
      </c>
    </row>
    <row r="62" spans="1:5" ht="25.5">
      <c r="A62" s="6" t="s">
        <v>172</v>
      </c>
      <c r="B62" s="15" t="s">
        <v>173</v>
      </c>
      <c r="C62" s="8" t="s">
        <v>174</v>
      </c>
      <c r="D62" s="9">
        <v>0</v>
      </c>
      <c r="E62" s="9">
        <v>0</v>
      </c>
    </row>
    <row r="63" spans="1:5">
      <c r="A63" s="6" t="s">
        <v>175</v>
      </c>
      <c r="B63" s="15" t="s">
        <v>176</v>
      </c>
      <c r="C63" s="8" t="s">
        <v>177</v>
      </c>
      <c r="D63" s="9">
        <v>0</v>
      </c>
      <c r="E63" s="9">
        <v>0</v>
      </c>
    </row>
    <row r="64" spans="1:5" ht="25.5">
      <c r="A64" s="6" t="s">
        <v>178</v>
      </c>
      <c r="B64" s="15" t="s">
        <v>179</v>
      </c>
      <c r="C64" s="8" t="s">
        <v>180</v>
      </c>
      <c r="D64" s="9">
        <v>0</v>
      </c>
      <c r="E64" s="9">
        <v>0</v>
      </c>
    </row>
    <row r="65" spans="1:5" ht="25.5">
      <c r="A65" s="6" t="s">
        <v>181</v>
      </c>
      <c r="B65" s="10" t="s">
        <v>182</v>
      </c>
      <c r="C65" s="8" t="s">
        <v>183</v>
      </c>
      <c r="D65" s="9">
        <v>0</v>
      </c>
      <c r="E65" s="9">
        <v>0</v>
      </c>
    </row>
    <row r="66" spans="1:5">
      <c r="A66" s="6" t="s">
        <v>184</v>
      </c>
      <c r="B66" s="15" t="s">
        <v>185</v>
      </c>
      <c r="C66" s="8" t="s">
        <v>186</v>
      </c>
      <c r="D66" s="9">
        <v>0</v>
      </c>
      <c r="E66" s="9">
        <v>4000</v>
      </c>
    </row>
    <row r="67" spans="1:5">
      <c r="A67" s="12" t="s">
        <v>187</v>
      </c>
      <c r="B67" s="13" t="s">
        <v>188</v>
      </c>
      <c r="C67" s="14" t="s">
        <v>189</v>
      </c>
      <c r="D67" s="11">
        <f>SUM(D62:D66)</f>
        <v>0</v>
      </c>
      <c r="E67" s="11">
        <f t="shared" ref="E67" si="9">SUM(E62:E66)</f>
        <v>4000</v>
      </c>
    </row>
    <row r="68" spans="1:5" ht="25.5">
      <c r="A68" s="6" t="s">
        <v>190</v>
      </c>
      <c r="B68" s="15" t="s">
        <v>191</v>
      </c>
      <c r="C68" s="8" t="s">
        <v>192</v>
      </c>
      <c r="D68" s="9">
        <v>0</v>
      </c>
      <c r="E68" s="9">
        <v>0</v>
      </c>
    </row>
    <row r="69" spans="1:5">
      <c r="A69" s="6" t="s">
        <v>193</v>
      </c>
      <c r="B69" s="10" t="s">
        <v>194</v>
      </c>
      <c r="C69" s="8" t="s">
        <v>195</v>
      </c>
      <c r="D69" s="9">
        <v>0</v>
      </c>
      <c r="E69" s="9">
        <v>0</v>
      </c>
    </row>
    <row r="70" spans="1:5" ht="25.5">
      <c r="A70" s="6" t="s">
        <v>196</v>
      </c>
      <c r="B70" s="10" t="s">
        <v>197</v>
      </c>
      <c r="C70" s="8" t="s">
        <v>198</v>
      </c>
      <c r="D70" s="9">
        <v>0</v>
      </c>
      <c r="E70" s="9">
        <v>0</v>
      </c>
    </row>
    <row r="71" spans="1:5" ht="25.5">
      <c r="A71" s="6" t="s">
        <v>199</v>
      </c>
      <c r="B71" s="10" t="s">
        <v>200</v>
      </c>
      <c r="C71" s="8" t="s">
        <v>201</v>
      </c>
      <c r="D71" s="9">
        <f>'[1]5'!D87</f>
        <v>0</v>
      </c>
      <c r="E71" s="9">
        <v>0</v>
      </c>
    </row>
    <row r="72" spans="1:5">
      <c r="A72" s="6" t="s">
        <v>202</v>
      </c>
      <c r="B72" s="15" t="s">
        <v>203</v>
      </c>
      <c r="C72" s="8" t="s">
        <v>204</v>
      </c>
      <c r="D72" s="9">
        <v>0</v>
      </c>
      <c r="E72" s="9">
        <v>0</v>
      </c>
    </row>
    <row r="73" spans="1:5">
      <c r="A73" s="12" t="s">
        <v>205</v>
      </c>
      <c r="B73" s="13" t="s">
        <v>206</v>
      </c>
      <c r="C73" s="14" t="s">
        <v>207</v>
      </c>
      <c r="D73" s="11">
        <f>SUM(D68:D72)</f>
        <v>0</v>
      </c>
      <c r="E73" s="11">
        <f t="shared" ref="E73" si="10">SUM(E68:E72)</f>
        <v>0</v>
      </c>
    </row>
    <row r="74" spans="1:5" ht="15.75" thickBot="1">
      <c r="A74" s="16" t="s">
        <v>208</v>
      </c>
      <c r="B74" s="17" t="s">
        <v>209</v>
      </c>
      <c r="C74" s="18" t="s">
        <v>210</v>
      </c>
      <c r="D74" s="19">
        <f>D19+D25+D39+D55+D61+D67+D73</f>
        <v>46875186</v>
      </c>
      <c r="E74" s="19">
        <f>E19+E25+E39+E55+E61+E67+E73</f>
        <v>46264985</v>
      </c>
    </row>
    <row r="75" spans="1:5" ht="15.75" thickTop="1">
      <c r="A75" s="20">
        <v>69</v>
      </c>
      <c r="B75" s="21" t="s">
        <v>211</v>
      </c>
      <c r="C75" s="22" t="s">
        <v>212</v>
      </c>
      <c r="D75" s="9">
        <v>0</v>
      </c>
      <c r="E75" s="9">
        <v>0</v>
      </c>
    </row>
    <row r="76" spans="1:5">
      <c r="A76" s="6">
        <v>70</v>
      </c>
      <c r="B76" s="15" t="s">
        <v>213</v>
      </c>
      <c r="C76" s="10" t="s">
        <v>214</v>
      </c>
      <c r="D76" s="9">
        <v>0</v>
      </c>
      <c r="E76" s="9">
        <v>0</v>
      </c>
    </row>
    <row r="77" spans="1:5">
      <c r="A77" s="6">
        <v>71</v>
      </c>
      <c r="B77" s="23" t="s">
        <v>215</v>
      </c>
      <c r="C77" s="10" t="s">
        <v>216</v>
      </c>
      <c r="D77" s="9">
        <v>0</v>
      </c>
      <c r="E77" s="9">
        <v>0</v>
      </c>
    </row>
    <row r="78" spans="1:5">
      <c r="A78" s="6">
        <v>72</v>
      </c>
      <c r="B78" s="15" t="s">
        <v>217</v>
      </c>
      <c r="C78" s="10" t="s">
        <v>218</v>
      </c>
      <c r="D78" s="11">
        <f>SUM(D75:D77)</f>
        <v>0</v>
      </c>
      <c r="E78" s="11">
        <f>SUM(E75:E77)</f>
        <v>0</v>
      </c>
    </row>
    <row r="79" spans="1:5">
      <c r="A79" s="6">
        <v>73</v>
      </c>
      <c r="B79" s="15" t="s">
        <v>219</v>
      </c>
      <c r="C79" s="10" t="s">
        <v>220</v>
      </c>
      <c r="D79" s="9">
        <v>0</v>
      </c>
      <c r="E79" s="9">
        <v>0</v>
      </c>
    </row>
    <row r="80" spans="1:5">
      <c r="A80" s="6">
        <v>74</v>
      </c>
      <c r="B80" s="23" t="s">
        <v>221</v>
      </c>
      <c r="C80" s="10" t="s">
        <v>222</v>
      </c>
      <c r="D80" s="9">
        <v>0</v>
      </c>
      <c r="E80" s="9">
        <v>0</v>
      </c>
    </row>
    <row r="81" spans="1:5">
      <c r="A81" s="6">
        <v>75</v>
      </c>
      <c r="B81" s="15" t="s">
        <v>223</v>
      </c>
      <c r="C81" s="10" t="s">
        <v>224</v>
      </c>
      <c r="D81" s="9">
        <v>0</v>
      </c>
      <c r="E81" s="9">
        <v>0</v>
      </c>
    </row>
    <row r="82" spans="1:5">
      <c r="A82" s="6">
        <v>76</v>
      </c>
      <c r="B82" s="23" t="s">
        <v>225</v>
      </c>
      <c r="C82" s="10" t="s">
        <v>226</v>
      </c>
      <c r="D82" s="9">
        <v>0</v>
      </c>
      <c r="E82" s="9">
        <v>0</v>
      </c>
    </row>
    <row r="83" spans="1:5">
      <c r="A83" s="6">
        <v>77</v>
      </c>
      <c r="B83" s="23" t="s">
        <v>227</v>
      </c>
      <c r="C83" s="10" t="s">
        <v>228</v>
      </c>
      <c r="D83" s="11">
        <f>SUM(D79:D82)</f>
        <v>0</v>
      </c>
      <c r="E83" s="11">
        <f t="shared" ref="E83" si="11">SUM(E79:E82)</f>
        <v>0</v>
      </c>
    </row>
    <row r="84" spans="1:5">
      <c r="A84" s="6">
        <v>78</v>
      </c>
      <c r="B84" s="10" t="s">
        <v>229</v>
      </c>
      <c r="C84" s="10" t="s">
        <v>230</v>
      </c>
      <c r="D84" s="9">
        <v>3686722</v>
      </c>
      <c r="E84" s="9">
        <v>12546</v>
      </c>
    </row>
    <row r="85" spans="1:5">
      <c r="A85" s="6">
        <v>79</v>
      </c>
      <c r="B85" s="10" t="s">
        <v>231</v>
      </c>
      <c r="C85" s="10" t="s">
        <v>232</v>
      </c>
      <c r="D85" s="9">
        <v>0</v>
      </c>
      <c r="E85" s="9">
        <v>0</v>
      </c>
    </row>
    <row r="86" spans="1:5">
      <c r="A86" s="6">
        <v>80</v>
      </c>
      <c r="B86" s="10" t="s">
        <v>233</v>
      </c>
      <c r="C86" s="10" t="s">
        <v>234</v>
      </c>
      <c r="D86" s="11">
        <f>SUM(D84:D85)</f>
        <v>3686722</v>
      </c>
      <c r="E86" s="11">
        <f t="shared" ref="E86" si="12">SUM(E84:E85)</f>
        <v>12546</v>
      </c>
    </row>
    <row r="87" spans="1:5">
      <c r="A87" s="6">
        <v>81</v>
      </c>
      <c r="B87" s="23" t="s">
        <v>235</v>
      </c>
      <c r="C87" s="10" t="s">
        <v>236</v>
      </c>
      <c r="D87" s="9">
        <v>859092</v>
      </c>
      <c r="E87" s="9">
        <v>798537</v>
      </c>
    </row>
    <row r="88" spans="1:5">
      <c r="A88" s="6">
        <v>82</v>
      </c>
      <c r="B88" s="23" t="s">
        <v>237</v>
      </c>
      <c r="C88" s="10" t="s">
        <v>238</v>
      </c>
      <c r="D88" s="9">
        <v>0</v>
      </c>
      <c r="E88" s="9">
        <v>0</v>
      </c>
    </row>
    <row r="89" spans="1:5">
      <c r="A89" s="6">
        <v>83</v>
      </c>
      <c r="B89" s="23" t="s">
        <v>239</v>
      </c>
      <c r="C89" s="10" t="s">
        <v>240</v>
      </c>
      <c r="D89" s="9">
        <v>0</v>
      </c>
      <c r="E89" s="9">
        <v>0</v>
      </c>
    </row>
    <row r="90" spans="1:5">
      <c r="A90" s="6">
        <v>84</v>
      </c>
      <c r="B90" s="23" t="s">
        <v>241</v>
      </c>
      <c r="C90" s="10" t="s">
        <v>242</v>
      </c>
      <c r="D90" s="9">
        <v>0</v>
      </c>
      <c r="E90" s="9">
        <v>0</v>
      </c>
    </row>
    <row r="91" spans="1:5">
      <c r="A91" s="6">
        <v>85</v>
      </c>
      <c r="B91" s="15" t="s">
        <v>243</v>
      </c>
      <c r="C91" s="10" t="s">
        <v>244</v>
      </c>
      <c r="D91" s="9">
        <v>0</v>
      </c>
      <c r="E91" s="9">
        <v>0</v>
      </c>
    </row>
    <row r="92" spans="1:5">
      <c r="A92" s="6">
        <v>86</v>
      </c>
      <c r="B92" s="15" t="s">
        <v>245</v>
      </c>
      <c r="C92" s="10" t="s">
        <v>246</v>
      </c>
      <c r="D92" s="9">
        <v>0</v>
      </c>
      <c r="E92" s="9">
        <v>0</v>
      </c>
    </row>
    <row r="93" spans="1:5">
      <c r="A93" s="6">
        <v>87</v>
      </c>
      <c r="B93" s="15" t="s">
        <v>247</v>
      </c>
      <c r="C93" s="10" t="s">
        <v>248</v>
      </c>
      <c r="D93" s="9">
        <v>0</v>
      </c>
      <c r="E93" s="9">
        <v>0</v>
      </c>
    </row>
    <row r="94" spans="1:5">
      <c r="A94" s="6">
        <v>88</v>
      </c>
      <c r="B94" s="15" t="s">
        <v>249</v>
      </c>
      <c r="C94" s="10" t="s">
        <v>250</v>
      </c>
      <c r="D94" s="11">
        <v>0</v>
      </c>
      <c r="E94" s="11">
        <f t="shared" ref="E94" si="13">SUM(E92:E93)</f>
        <v>0</v>
      </c>
    </row>
    <row r="95" spans="1:5">
      <c r="A95" s="6">
        <v>89</v>
      </c>
      <c r="B95" s="15" t="s">
        <v>251</v>
      </c>
      <c r="C95" s="10" t="s">
        <v>252</v>
      </c>
      <c r="D95" s="11">
        <f>SUM(D86+D87)</f>
        <v>4545814</v>
      </c>
      <c r="E95" s="11">
        <f>SUM(E86+E87)</f>
        <v>811083</v>
      </c>
    </row>
    <row r="96" spans="1:5">
      <c r="A96" s="6">
        <v>90</v>
      </c>
      <c r="B96" s="15" t="s">
        <v>253</v>
      </c>
      <c r="C96" s="10" t="s">
        <v>254</v>
      </c>
      <c r="D96" s="9">
        <v>0</v>
      </c>
      <c r="E96" s="9">
        <v>0</v>
      </c>
    </row>
    <row r="97" spans="1:5">
      <c r="A97" s="6">
        <v>91</v>
      </c>
      <c r="B97" s="15" t="s">
        <v>255</v>
      </c>
      <c r="C97" s="10" t="s">
        <v>256</v>
      </c>
      <c r="D97" s="9">
        <v>0</v>
      </c>
      <c r="E97" s="9">
        <v>0</v>
      </c>
    </row>
    <row r="98" spans="1:5">
      <c r="A98" s="6">
        <v>92</v>
      </c>
      <c r="B98" s="23" t="s">
        <v>257</v>
      </c>
      <c r="C98" s="10" t="s">
        <v>258</v>
      </c>
      <c r="D98" s="9">
        <v>0</v>
      </c>
      <c r="E98" s="9">
        <v>0</v>
      </c>
    </row>
    <row r="99" spans="1:5">
      <c r="A99" s="6">
        <v>93</v>
      </c>
      <c r="B99" s="23" t="s">
        <v>259</v>
      </c>
      <c r="C99" s="10" t="s">
        <v>260</v>
      </c>
      <c r="D99" s="9">
        <v>0</v>
      </c>
      <c r="E99" s="9">
        <v>0</v>
      </c>
    </row>
    <row r="100" spans="1:5">
      <c r="A100" s="6">
        <v>94</v>
      </c>
      <c r="B100" s="23" t="s">
        <v>261</v>
      </c>
      <c r="C100" s="10" t="s">
        <v>262</v>
      </c>
      <c r="D100" s="9">
        <v>0</v>
      </c>
      <c r="E100" s="9">
        <v>0</v>
      </c>
    </row>
    <row r="101" spans="1:5">
      <c r="A101" s="6">
        <v>95</v>
      </c>
      <c r="B101" s="23" t="s">
        <v>263</v>
      </c>
      <c r="C101" s="10" t="s">
        <v>264</v>
      </c>
      <c r="D101" s="11">
        <f>SUM(D96:D100)</f>
        <v>0</v>
      </c>
      <c r="E101" s="11">
        <f t="shared" ref="E101" si="14">SUM(E96:E100)</f>
        <v>0</v>
      </c>
    </row>
    <row r="102" spans="1:5">
      <c r="A102" s="6">
        <v>96</v>
      </c>
      <c r="B102" s="15" t="s">
        <v>265</v>
      </c>
      <c r="C102" s="10" t="s">
        <v>266</v>
      </c>
      <c r="D102" s="9">
        <v>0</v>
      </c>
      <c r="E102" s="9">
        <v>0</v>
      </c>
    </row>
    <row r="103" spans="1:5">
      <c r="A103" s="6">
        <v>97</v>
      </c>
      <c r="B103" s="15" t="s">
        <v>267</v>
      </c>
      <c r="C103" s="10" t="s">
        <v>268</v>
      </c>
      <c r="D103" s="9">
        <v>0</v>
      </c>
      <c r="E103" s="9">
        <v>0</v>
      </c>
    </row>
    <row r="104" spans="1:5">
      <c r="A104" s="12">
        <v>98</v>
      </c>
      <c r="B104" s="24" t="s">
        <v>269</v>
      </c>
      <c r="C104" s="13" t="s">
        <v>270</v>
      </c>
      <c r="D104" s="11">
        <f>SUM(D101:D103)+D95</f>
        <v>4545814</v>
      </c>
      <c r="E104" s="11">
        <f t="shared" ref="E104" si="15">SUM(E101:E103)+E95</f>
        <v>811083</v>
      </c>
    </row>
    <row r="105" spans="1:5">
      <c r="A105" s="25">
        <v>99</v>
      </c>
      <c r="B105" s="25" t="s">
        <v>271</v>
      </c>
      <c r="C105" s="25" t="s">
        <v>272</v>
      </c>
      <c r="D105" s="26">
        <f>D104+D74</f>
        <v>51421000</v>
      </c>
      <c r="E105" s="26">
        <f t="shared" ref="E105" si="16">E104+E74</f>
        <v>47076068</v>
      </c>
    </row>
    <row r="106" spans="1:5" ht="15.75">
      <c r="A106" s="77" t="s">
        <v>273</v>
      </c>
      <c r="B106" s="77"/>
      <c r="C106" s="77"/>
      <c r="D106" s="77"/>
      <c r="E106"/>
    </row>
    <row r="107" spans="1:5">
      <c r="A107" s="78" t="s">
        <v>567</v>
      </c>
      <c r="B107" s="78"/>
      <c r="C107" s="78"/>
      <c r="D107" s="78"/>
      <c r="E107"/>
    </row>
    <row r="108" spans="1:5">
      <c r="A108" s="79" t="s">
        <v>3</v>
      </c>
      <c r="B108" s="79"/>
      <c r="C108" s="79"/>
      <c r="D108" s="79"/>
      <c r="E108"/>
    </row>
    <row r="109" spans="1:5">
      <c r="A109" s="80" t="s">
        <v>4</v>
      </c>
      <c r="B109" s="4" t="s">
        <v>274</v>
      </c>
      <c r="C109" s="82" t="s">
        <v>6</v>
      </c>
      <c r="D109" s="5" t="s">
        <v>7</v>
      </c>
      <c r="E109" s="5" t="s">
        <v>7</v>
      </c>
    </row>
    <row r="110" spans="1:5">
      <c r="A110" s="81"/>
      <c r="B110" s="4" t="s">
        <v>8</v>
      </c>
      <c r="C110" s="83"/>
      <c r="D110" s="4" t="s">
        <v>9</v>
      </c>
      <c r="E110" s="4" t="s">
        <v>9</v>
      </c>
    </row>
    <row r="111" spans="1:5">
      <c r="A111" s="27" t="s">
        <v>11</v>
      </c>
      <c r="B111" s="28" t="s">
        <v>276</v>
      </c>
      <c r="C111" s="29" t="s">
        <v>277</v>
      </c>
      <c r="D111" s="9">
        <v>25943688</v>
      </c>
      <c r="E111" s="9">
        <v>17644743</v>
      </c>
    </row>
    <row r="112" spans="1:5">
      <c r="A112" s="27" t="s">
        <v>14</v>
      </c>
      <c r="B112" s="28" t="s">
        <v>278</v>
      </c>
      <c r="C112" s="30" t="s">
        <v>279</v>
      </c>
      <c r="D112" s="9">
        <v>0</v>
      </c>
      <c r="E112" s="9">
        <v>0</v>
      </c>
    </row>
    <row r="113" spans="1:5">
      <c r="A113" s="27" t="s">
        <v>17</v>
      </c>
      <c r="B113" s="28" t="s">
        <v>280</v>
      </c>
      <c r="C113" s="30" t="s">
        <v>281</v>
      </c>
      <c r="D113" s="9">
        <v>0</v>
      </c>
      <c r="E113" s="9">
        <v>0</v>
      </c>
    </row>
    <row r="114" spans="1:5">
      <c r="A114" s="27" t="s">
        <v>20</v>
      </c>
      <c r="B114" s="7" t="s">
        <v>282</v>
      </c>
      <c r="C114" s="30" t="s">
        <v>283</v>
      </c>
      <c r="D114" s="9">
        <v>0</v>
      </c>
      <c r="E114" s="9">
        <v>0</v>
      </c>
    </row>
    <row r="115" spans="1:5">
      <c r="A115" s="27" t="s">
        <v>23</v>
      </c>
      <c r="B115" s="7" t="s">
        <v>284</v>
      </c>
      <c r="C115" s="30" t="s">
        <v>285</v>
      </c>
      <c r="D115" s="9">
        <v>0</v>
      </c>
      <c r="E115" s="9">
        <v>0</v>
      </c>
    </row>
    <row r="116" spans="1:5">
      <c r="A116" s="27" t="s">
        <v>26</v>
      </c>
      <c r="B116" s="7" t="s">
        <v>286</v>
      </c>
      <c r="C116" s="30" t="s">
        <v>287</v>
      </c>
      <c r="D116" s="9">
        <v>0</v>
      </c>
      <c r="E116" s="9">
        <v>0</v>
      </c>
    </row>
    <row r="117" spans="1:5">
      <c r="A117" s="27" t="s">
        <v>29</v>
      </c>
      <c r="B117" s="7" t="s">
        <v>288</v>
      </c>
      <c r="C117" s="30" t="s">
        <v>289</v>
      </c>
      <c r="D117" s="9">
        <v>882560</v>
      </c>
      <c r="E117" s="9">
        <v>48000</v>
      </c>
    </row>
    <row r="118" spans="1:5">
      <c r="A118" s="27" t="s">
        <v>32</v>
      </c>
      <c r="B118" s="7" t="s">
        <v>290</v>
      </c>
      <c r="C118" s="30" t="s">
        <v>291</v>
      </c>
      <c r="D118" s="9">
        <v>0</v>
      </c>
      <c r="E118" s="9">
        <v>0</v>
      </c>
    </row>
    <row r="119" spans="1:5">
      <c r="A119" s="27" t="s">
        <v>35</v>
      </c>
      <c r="B119" s="10" t="s">
        <v>292</v>
      </c>
      <c r="C119" s="30" t="s">
        <v>293</v>
      </c>
      <c r="D119" s="9">
        <v>0</v>
      </c>
      <c r="E119" s="9">
        <v>13195</v>
      </c>
    </row>
    <row r="120" spans="1:5">
      <c r="A120" s="27" t="s">
        <v>38</v>
      </c>
      <c r="B120" s="10" t="s">
        <v>294</v>
      </c>
      <c r="C120" s="30" t="s">
        <v>295</v>
      </c>
      <c r="D120" s="9">
        <v>0</v>
      </c>
      <c r="E120" s="9">
        <v>0</v>
      </c>
    </row>
    <row r="121" spans="1:5">
      <c r="A121" s="27" t="s">
        <v>41</v>
      </c>
      <c r="B121" s="10" t="s">
        <v>296</v>
      </c>
      <c r="C121" s="30" t="s">
        <v>297</v>
      </c>
      <c r="D121" s="9">
        <v>0</v>
      </c>
      <c r="E121" s="9">
        <v>0</v>
      </c>
    </row>
    <row r="122" spans="1:5">
      <c r="A122" s="27" t="s">
        <v>44</v>
      </c>
      <c r="B122" s="10" t="s">
        <v>298</v>
      </c>
      <c r="C122" s="30" t="s">
        <v>299</v>
      </c>
      <c r="D122" s="9">
        <v>0</v>
      </c>
      <c r="E122" s="9">
        <v>0</v>
      </c>
    </row>
    <row r="123" spans="1:5">
      <c r="A123" s="27" t="s">
        <v>47</v>
      </c>
      <c r="B123" s="10" t="s">
        <v>300</v>
      </c>
      <c r="C123" s="30" t="s">
        <v>301</v>
      </c>
      <c r="D123" s="9">
        <v>0</v>
      </c>
      <c r="E123" s="9">
        <v>219495</v>
      </c>
    </row>
    <row r="124" spans="1:5">
      <c r="A124" s="27" t="s">
        <v>50</v>
      </c>
      <c r="B124" s="7" t="s">
        <v>302</v>
      </c>
      <c r="C124" s="30" t="s">
        <v>303</v>
      </c>
      <c r="D124" s="11">
        <f>SUM(D111:D123)</f>
        <v>26826248</v>
      </c>
      <c r="E124" s="11">
        <f t="shared" ref="E124" si="17">SUM(E111:E123)</f>
        <v>17925433</v>
      </c>
    </row>
    <row r="125" spans="1:5">
      <c r="A125" s="27" t="s">
        <v>53</v>
      </c>
      <c r="B125" s="10" t="s">
        <v>304</v>
      </c>
      <c r="C125" s="30" t="s">
        <v>305</v>
      </c>
      <c r="D125" s="9">
        <v>3782400</v>
      </c>
      <c r="E125" s="9">
        <v>4441860</v>
      </c>
    </row>
    <row r="126" spans="1:5">
      <c r="A126" s="27" t="s">
        <v>56</v>
      </c>
      <c r="B126" s="10" t="s">
        <v>306</v>
      </c>
      <c r="C126" s="30" t="s">
        <v>307</v>
      </c>
      <c r="D126" s="9">
        <v>0</v>
      </c>
      <c r="E126" s="9">
        <v>758065</v>
      </c>
    </row>
    <row r="127" spans="1:5">
      <c r="A127" s="27" t="s">
        <v>59</v>
      </c>
      <c r="B127" s="8" t="s">
        <v>308</v>
      </c>
      <c r="C127" s="30" t="s">
        <v>309</v>
      </c>
      <c r="D127" s="9">
        <v>1380000</v>
      </c>
      <c r="E127" s="9">
        <v>63817</v>
      </c>
    </row>
    <row r="128" spans="1:5">
      <c r="A128" s="27" t="s">
        <v>62</v>
      </c>
      <c r="B128" s="10" t="s">
        <v>310</v>
      </c>
      <c r="C128" s="30" t="s">
        <v>311</v>
      </c>
      <c r="D128" s="11">
        <f>SUM(D125:D127)</f>
        <v>5162400</v>
      </c>
      <c r="E128" s="11">
        <f t="shared" ref="E128" si="18">SUM(E125:E127)</f>
        <v>5263742</v>
      </c>
    </row>
    <row r="129" spans="1:5">
      <c r="A129" s="31" t="s">
        <v>65</v>
      </c>
      <c r="B129" s="32" t="s">
        <v>312</v>
      </c>
      <c r="C129" s="33" t="s">
        <v>313</v>
      </c>
      <c r="D129" s="11">
        <f>D124+D128</f>
        <v>31988648</v>
      </c>
      <c r="E129" s="11">
        <f t="shared" ref="E129" si="19">E124+E128</f>
        <v>23189175</v>
      </c>
    </row>
    <row r="130" spans="1:5">
      <c r="A130" s="31" t="s">
        <v>68</v>
      </c>
      <c r="B130" s="13" t="s">
        <v>314</v>
      </c>
      <c r="C130" s="33" t="s">
        <v>315</v>
      </c>
      <c r="D130" s="9">
        <v>3852195</v>
      </c>
      <c r="E130" s="9">
        <v>3372780</v>
      </c>
    </row>
    <row r="131" spans="1:5">
      <c r="A131" s="27" t="s">
        <v>71</v>
      </c>
      <c r="B131" s="10" t="s">
        <v>316</v>
      </c>
      <c r="C131" s="30" t="s">
        <v>317</v>
      </c>
      <c r="D131" s="9">
        <v>5198049</v>
      </c>
      <c r="E131" s="9">
        <v>174879</v>
      </c>
    </row>
    <row r="132" spans="1:5">
      <c r="A132" s="27" t="s">
        <v>74</v>
      </c>
      <c r="B132" s="10" t="s">
        <v>318</v>
      </c>
      <c r="C132" s="30" t="s">
        <v>319</v>
      </c>
      <c r="D132" s="9">
        <v>1121800</v>
      </c>
      <c r="E132" s="9">
        <v>5795212</v>
      </c>
    </row>
    <row r="133" spans="1:5">
      <c r="A133" s="27" t="s">
        <v>77</v>
      </c>
      <c r="B133" s="10" t="s">
        <v>320</v>
      </c>
      <c r="C133" s="30" t="s">
        <v>321</v>
      </c>
      <c r="D133" s="9">
        <v>58580</v>
      </c>
      <c r="E133" s="9">
        <v>0</v>
      </c>
    </row>
    <row r="134" spans="1:5">
      <c r="A134" s="27" t="s">
        <v>80</v>
      </c>
      <c r="B134" s="10" t="s">
        <v>322</v>
      </c>
      <c r="C134" s="30" t="s">
        <v>323</v>
      </c>
      <c r="D134" s="11">
        <f>SUM(D131:D133)</f>
        <v>6378429</v>
      </c>
      <c r="E134" s="11">
        <f t="shared" ref="E134" si="20">SUM(E131:E133)</f>
        <v>5970091</v>
      </c>
    </row>
    <row r="135" spans="1:5">
      <c r="A135" s="27" t="s">
        <v>83</v>
      </c>
      <c r="B135" s="10" t="s">
        <v>324</v>
      </c>
      <c r="C135" s="30" t="s">
        <v>325</v>
      </c>
      <c r="D135" s="9">
        <v>140000</v>
      </c>
      <c r="E135" s="9">
        <v>214475</v>
      </c>
    </row>
    <row r="136" spans="1:5">
      <c r="A136" s="27" t="s">
        <v>86</v>
      </c>
      <c r="B136" s="10" t="s">
        <v>326</v>
      </c>
      <c r="C136" s="30" t="s">
        <v>327</v>
      </c>
      <c r="D136" s="9">
        <v>60000</v>
      </c>
      <c r="E136" s="9">
        <v>220115</v>
      </c>
    </row>
    <row r="137" spans="1:5">
      <c r="A137" s="27" t="s">
        <v>89</v>
      </c>
      <c r="B137" s="10" t="s">
        <v>328</v>
      </c>
      <c r="C137" s="30" t="s">
        <v>329</v>
      </c>
      <c r="D137" s="11">
        <f>SUM(D135:D136)</f>
        <v>200000</v>
      </c>
      <c r="E137" s="11">
        <f t="shared" ref="E137" si="21">SUM(E135:E136)</f>
        <v>434590</v>
      </c>
    </row>
    <row r="138" spans="1:5">
      <c r="A138" s="27" t="s">
        <v>92</v>
      </c>
      <c r="B138" s="10" t="s">
        <v>330</v>
      </c>
      <c r="C138" s="30" t="s">
        <v>331</v>
      </c>
      <c r="D138" s="9">
        <v>1552205</v>
      </c>
      <c r="E138" s="9">
        <v>1029750</v>
      </c>
    </row>
    <row r="139" spans="1:5">
      <c r="A139" s="27" t="s">
        <v>95</v>
      </c>
      <c r="B139" s="10" t="s">
        <v>332</v>
      </c>
      <c r="C139" s="30" t="s">
        <v>333</v>
      </c>
      <c r="D139" s="9">
        <v>339307</v>
      </c>
      <c r="E139" s="9">
        <v>110409</v>
      </c>
    </row>
    <row r="140" spans="1:5">
      <c r="A140" s="27" t="s">
        <v>98</v>
      </c>
      <c r="B140" s="10" t="s">
        <v>334</v>
      </c>
      <c r="C140" s="30" t="s">
        <v>335</v>
      </c>
      <c r="D140" s="9">
        <v>0</v>
      </c>
      <c r="E140" s="9">
        <v>614</v>
      </c>
    </row>
    <row r="141" spans="1:5">
      <c r="A141" s="27" t="s">
        <v>101</v>
      </c>
      <c r="B141" s="10" t="s">
        <v>336</v>
      </c>
      <c r="C141" s="30" t="s">
        <v>337</v>
      </c>
      <c r="D141" s="9">
        <v>30000</v>
      </c>
      <c r="E141" s="9">
        <v>481484</v>
      </c>
    </row>
    <row r="142" spans="1:5">
      <c r="A142" s="27" t="s">
        <v>104</v>
      </c>
      <c r="B142" s="34" t="s">
        <v>338</v>
      </c>
      <c r="C142" s="30" t="s">
        <v>339</v>
      </c>
      <c r="D142" s="9">
        <v>0</v>
      </c>
      <c r="E142" s="9">
        <v>0</v>
      </c>
    </row>
    <row r="143" spans="1:5">
      <c r="A143" s="27" t="s">
        <v>107</v>
      </c>
      <c r="B143" s="8" t="s">
        <v>340</v>
      </c>
      <c r="C143" s="30" t="s">
        <v>341</v>
      </c>
      <c r="D143" s="9">
        <v>895000</v>
      </c>
      <c r="E143" s="9">
        <v>926614</v>
      </c>
    </row>
    <row r="144" spans="1:5">
      <c r="A144" s="27" t="s">
        <v>110</v>
      </c>
      <c r="B144" s="10" t="s">
        <v>342</v>
      </c>
      <c r="C144" s="30" t="s">
        <v>343</v>
      </c>
      <c r="D144" s="9">
        <v>50000</v>
      </c>
      <c r="E144" s="9">
        <v>1448614</v>
      </c>
    </row>
    <row r="145" spans="1:5">
      <c r="A145" s="27" t="s">
        <v>113</v>
      </c>
      <c r="B145" s="10" t="s">
        <v>344</v>
      </c>
      <c r="C145" s="30" t="s">
        <v>345</v>
      </c>
      <c r="D145" s="11">
        <f>SUM(D138:D144)</f>
        <v>2866512</v>
      </c>
      <c r="E145" s="11">
        <f t="shared" ref="E145" si="22">SUM(E138:E144)</f>
        <v>3997485</v>
      </c>
    </row>
    <row r="146" spans="1:5">
      <c r="A146" s="27" t="s">
        <v>116</v>
      </c>
      <c r="B146" s="10" t="s">
        <v>346</v>
      </c>
      <c r="C146" s="30" t="s">
        <v>347</v>
      </c>
      <c r="D146" s="9">
        <v>0</v>
      </c>
      <c r="E146" s="9">
        <v>0</v>
      </c>
    </row>
    <row r="147" spans="1:5">
      <c r="A147" s="27" t="s">
        <v>119</v>
      </c>
      <c r="B147" s="10" t="s">
        <v>348</v>
      </c>
      <c r="C147" s="30" t="s">
        <v>349</v>
      </c>
      <c r="D147" s="9">
        <v>0</v>
      </c>
      <c r="E147" s="9">
        <v>0</v>
      </c>
    </row>
    <row r="148" spans="1:5">
      <c r="A148" s="27" t="s">
        <v>122</v>
      </c>
      <c r="B148" s="10" t="s">
        <v>350</v>
      </c>
      <c r="C148" s="30" t="s">
        <v>351</v>
      </c>
      <c r="D148" s="11">
        <f>SUM(D146:D147)</f>
        <v>0</v>
      </c>
      <c r="E148" s="11">
        <f t="shared" ref="E148" si="23">SUM(E146:E147)</f>
        <v>0</v>
      </c>
    </row>
    <row r="149" spans="1:5">
      <c r="A149" s="27" t="s">
        <v>125</v>
      </c>
      <c r="B149" s="10" t="s">
        <v>352</v>
      </c>
      <c r="C149" s="30" t="s">
        <v>353</v>
      </c>
      <c r="D149" s="9">
        <v>2391661</v>
      </c>
      <c r="E149" s="9">
        <v>2326599</v>
      </c>
    </row>
    <row r="150" spans="1:5">
      <c r="A150" s="27" t="s">
        <v>128</v>
      </c>
      <c r="B150" s="10" t="s">
        <v>354</v>
      </c>
      <c r="C150" s="30" t="s">
        <v>355</v>
      </c>
      <c r="D150" s="9">
        <v>0</v>
      </c>
      <c r="E150" s="9">
        <v>0</v>
      </c>
    </row>
    <row r="151" spans="1:5">
      <c r="A151" s="27" t="s">
        <v>131</v>
      </c>
      <c r="B151" s="10" t="s">
        <v>356</v>
      </c>
      <c r="C151" s="30" t="s">
        <v>357</v>
      </c>
      <c r="D151" s="9">
        <v>0</v>
      </c>
      <c r="E151" s="9">
        <v>0</v>
      </c>
    </row>
    <row r="152" spans="1:5">
      <c r="A152" s="27" t="s">
        <v>358</v>
      </c>
      <c r="B152" s="10" t="s">
        <v>359</v>
      </c>
      <c r="C152" s="30" t="s">
        <v>360</v>
      </c>
      <c r="D152" s="9">
        <v>0</v>
      </c>
      <c r="E152" s="9">
        <v>0</v>
      </c>
    </row>
    <row r="153" spans="1:5">
      <c r="A153" s="27" t="s">
        <v>361</v>
      </c>
      <c r="B153" s="10" t="s">
        <v>362</v>
      </c>
      <c r="C153" s="30" t="s">
        <v>363</v>
      </c>
      <c r="D153" s="9">
        <v>233290</v>
      </c>
      <c r="E153" s="9">
        <v>591671</v>
      </c>
    </row>
    <row r="154" spans="1:5">
      <c r="A154" s="27" t="s">
        <v>364</v>
      </c>
      <c r="B154" s="10" t="s">
        <v>365</v>
      </c>
      <c r="C154" s="30" t="s">
        <v>366</v>
      </c>
      <c r="D154" s="11">
        <f>SUM(D149:D153)</f>
        <v>2624951</v>
      </c>
      <c r="E154" s="11">
        <f t="shared" ref="E154" si="24">SUM(E149:E153)</f>
        <v>2918270</v>
      </c>
    </row>
    <row r="155" spans="1:5">
      <c r="A155" s="31" t="s">
        <v>367</v>
      </c>
      <c r="B155" s="13" t="s">
        <v>368</v>
      </c>
      <c r="C155" s="33" t="s">
        <v>369</v>
      </c>
      <c r="D155" s="11">
        <f>D134+D137+D145+D148+D154</f>
        <v>12069892</v>
      </c>
      <c r="E155" s="11">
        <f t="shared" ref="E155" si="25">E134+E137+E145+E148+E154</f>
        <v>13320436</v>
      </c>
    </row>
    <row r="156" spans="1:5">
      <c r="A156" s="27" t="s">
        <v>142</v>
      </c>
      <c r="B156" s="15" t="s">
        <v>370</v>
      </c>
      <c r="C156" s="30" t="s">
        <v>371</v>
      </c>
      <c r="D156" s="9">
        <v>0</v>
      </c>
      <c r="E156" s="9">
        <v>0</v>
      </c>
    </row>
    <row r="157" spans="1:5">
      <c r="A157" s="27" t="s">
        <v>145</v>
      </c>
      <c r="B157" s="15" t="s">
        <v>372</v>
      </c>
      <c r="C157" s="30" t="s">
        <v>373</v>
      </c>
      <c r="D157" s="9">
        <v>0</v>
      </c>
      <c r="E157" s="9">
        <v>104000</v>
      </c>
    </row>
    <row r="158" spans="1:5">
      <c r="A158" s="27" t="s">
        <v>148</v>
      </c>
      <c r="B158" s="35" t="s">
        <v>374</v>
      </c>
      <c r="C158" s="30" t="s">
        <v>375</v>
      </c>
      <c r="D158" s="9">
        <v>0</v>
      </c>
      <c r="E158" s="9">
        <v>0</v>
      </c>
    </row>
    <row r="159" spans="1:5">
      <c r="A159" s="27" t="s">
        <v>151</v>
      </c>
      <c r="B159" s="35" t="s">
        <v>376</v>
      </c>
      <c r="C159" s="30" t="s">
        <v>377</v>
      </c>
      <c r="D159" s="9">
        <v>0</v>
      </c>
      <c r="E159" s="9">
        <v>0</v>
      </c>
    </row>
    <row r="160" spans="1:5">
      <c r="A160" s="27" t="s">
        <v>154</v>
      </c>
      <c r="B160" s="35" t="s">
        <v>378</v>
      </c>
      <c r="C160" s="30" t="s">
        <v>379</v>
      </c>
      <c r="D160" s="9">
        <v>0</v>
      </c>
      <c r="E160" s="9">
        <v>0</v>
      </c>
    </row>
    <row r="161" spans="1:5">
      <c r="A161" s="27" t="s">
        <v>157</v>
      </c>
      <c r="B161" s="15" t="s">
        <v>380</v>
      </c>
      <c r="C161" s="30" t="s">
        <v>381</v>
      </c>
      <c r="D161" s="9">
        <v>0</v>
      </c>
      <c r="E161" s="9">
        <v>0</v>
      </c>
    </row>
    <row r="162" spans="1:5">
      <c r="A162" s="27" t="s">
        <v>160</v>
      </c>
      <c r="B162" s="15" t="s">
        <v>382</v>
      </c>
      <c r="C162" s="30" t="s">
        <v>383</v>
      </c>
      <c r="D162" s="9">
        <v>0</v>
      </c>
      <c r="E162" s="9">
        <v>0</v>
      </c>
    </row>
    <row r="163" spans="1:5">
      <c r="A163" s="27" t="s">
        <v>163</v>
      </c>
      <c r="B163" s="15" t="s">
        <v>384</v>
      </c>
      <c r="C163" s="30" t="s">
        <v>385</v>
      </c>
      <c r="D163" s="9">
        <v>480000</v>
      </c>
      <c r="E163" s="9">
        <v>20000</v>
      </c>
    </row>
    <row r="164" spans="1:5">
      <c r="A164" s="31" t="s">
        <v>166</v>
      </c>
      <c r="B164" s="36" t="s">
        <v>386</v>
      </c>
      <c r="C164" s="33" t="s">
        <v>387</v>
      </c>
      <c r="D164" s="11">
        <f>SUM(D156:D163)</f>
        <v>480000</v>
      </c>
      <c r="E164" s="11">
        <f t="shared" ref="E164" si="26">SUM(E156:E163)</f>
        <v>124000</v>
      </c>
    </row>
    <row r="165" spans="1:5">
      <c r="A165" s="27" t="s">
        <v>169</v>
      </c>
      <c r="B165" s="37" t="s">
        <v>388</v>
      </c>
      <c r="C165" s="30" t="s">
        <v>389</v>
      </c>
      <c r="D165" s="9">
        <v>0</v>
      </c>
      <c r="E165" s="9">
        <v>0</v>
      </c>
    </row>
    <row r="166" spans="1:5">
      <c r="A166" s="27">
        <v>56</v>
      </c>
      <c r="B166" s="37" t="s">
        <v>390</v>
      </c>
      <c r="C166" s="30" t="s">
        <v>391</v>
      </c>
      <c r="D166" s="9">
        <f>'[1]5'!D190</f>
        <v>0</v>
      </c>
      <c r="E166" s="9">
        <v>554192</v>
      </c>
    </row>
    <row r="167" spans="1:5">
      <c r="A167" s="27">
        <v>57</v>
      </c>
      <c r="B167" s="37" t="s">
        <v>392</v>
      </c>
      <c r="C167" s="30" t="s">
        <v>393</v>
      </c>
      <c r="D167" s="9">
        <v>0</v>
      </c>
      <c r="E167" s="9">
        <v>0</v>
      </c>
    </row>
    <row r="168" spans="1:5">
      <c r="A168" s="27">
        <v>58</v>
      </c>
      <c r="B168" s="37" t="s">
        <v>394</v>
      </c>
      <c r="C168" s="30" t="s">
        <v>395</v>
      </c>
      <c r="D168" s="9">
        <v>1050000</v>
      </c>
      <c r="E168" s="9">
        <v>0</v>
      </c>
    </row>
    <row r="169" spans="1:5">
      <c r="A169" s="27">
        <v>59</v>
      </c>
      <c r="B169" s="37" t="s">
        <v>396</v>
      </c>
      <c r="C169" s="30" t="s">
        <v>397</v>
      </c>
      <c r="D169" s="11">
        <f>SUM(D166:D168)</f>
        <v>1050000</v>
      </c>
      <c r="E169" s="11">
        <f t="shared" ref="E169" si="27">SUM(E166:E168)</f>
        <v>554192</v>
      </c>
    </row>
    <row r="170" spans="1:5">
      <c r="A170" s="27">
        <v>60</v>
      </c>
      <c r="B170" s="37" t="s">
        <v>398</v>
      </c>
      <c r="C170" s="30" t="s">
        <v>399</v>
      </c>
      <c r="D170" s="9">
        <v>0</v>
      </c>
      <c r="E170" s="9">
        <v>0</v>
      </c>
    </row>
    <row r="171" spans="1:5">
      <c r="A171" s="27">
        <v>61</v>
      </c>
      <c r="B171" s="37" t="s">
        <v>400</v>
      </c>
      <c r="C171" s="30" t="s">
        <v>401</v>
      </c>
      <c r="D171" s="9">
        <v>0</v>
      </c>
      <c r="E171" s="9">
        <v>0</v>
      </c>
    </row>
    <row r="172" spans="1:5">
      <c r="A172" s="27">
        <v>62</v>
      </c>
      <c r="B172" s="37" t="s">
        <v>402</v>
      </c>
      <c r="C172" s="30" t="s">
        <v>403</v>
      </c>
      <c r="D172" s="9">
        <v>0</v>
      </c>
      <c r="E172" s="9">
        <v>0</v>
      </c>
    </row>
    <row r="173" spans="1:5">
      <c r="A173" s="27">
        <v>63</v>
      </c>
      <c r="B173" s="37" t="s">
        <v>404</v>
      </c>
      <c r="C173" s="30" t="s">
        <v>405</v>
      </c>
      <c r="D173" s="9">
        <v>467024</v>
      </c>
      <c r="E173" s="9">
        <v>177482</v>
      </c>
    </row>
    <row r="174" spans="1:5">
      <c r="A174" s="27">
        <v>64</v>
      </c>
      <c r="B174" s="37" t="s">
        <v>406</v>
      </c>
      <c r="C174" s="30" t="s">
        <v>407</v>
      </c>
      <c r="D174" s="9">
        <v>0</v>
      </c>
      <c r="E174" s="9">
        <v>0</v>
      </c>
    </row>
    <row r="175" spans="1:5">
      <c r="A175" s="27">
        <v>65</v>
      </c>
      <c r="B175" s="37" t="s">
        <v>408</v>
      </c>
      <c r="C175" s="30" t="s">
        <v>409</v>
      </c>
      <c r="D175" s="9">
        <v>0</v>
      </c>
      <c r="E175" s="9">
        <v>0</v>
      </c>
    </row>
    <row r="176" spans="1:5">
      <c r="A176" s="27">
        <v>66</v>
      </c>
      <c r="B176" s="37" t="s">
        <v>410</v>
      </c>
      <c r="C176" s="30" t="s">
        <v>411</v>
      </c>
      <c r="D176" s="9">
        <v>0</v>
      </c>
      <c r="E176" s="9">
        <v>0</v>
      </c>
    </row>
    <row r="177" spans="1:5">
      <c r="A177" s="27">
        <v>67</v>
      </c>
      <c r="B177" s="38" t="s">
        <v>412</v>
      </c>
      <c r="C177" s="30" t="s">
        <v>413</v>
      </c>
      <c r="D177" s="9">
        <v>0</v>
      </c>
      <c r="E177" s="9">
        <v>0</v>
      </c>
    </row>
    <row r="178" spans="1:5">
      <c r="A178" s="27">
        <v>68</v>
      </c>
      <c r="B178" s="37" t="s">
        <v>414</v>
      </c>
      <c r="C178" s="30" t="s">
        <v>415</v>
      </c>
      <c r="D178" s="9">
        <v>0</v>
      </c>
      <c r="E178" s="9">
        <v>0</v>
      </c>
    </row>
    <row r="179" spans="1:5">
      <c r="A179" s="27">
        <v>69</v>
      </c>
      <c r="B179" s="37" t="s">
        <v>416</v>
      </c>
      <c r="C179" s="30" t="s">
        <v>417</v>
      </c>
      <c r="D179" s="9">
        <v>505560</v>
      </c>
      <c r="E179" s="9">
        <v>216788</v>
      </c>
    </row>
    <row r="180" spans="1:5">
      <c r="A180" s="27">
        <v>70</v>
      </c>
      <c r="B180" s="38" t="s">
        <v>418</v>
      </c>
      <c r="C180" s="30" t="s">
        <v>419</v>
      </c>
      <c r="D180" s="9">
        <v>100000</v>
      </c>
      <c r="E180" s="9">
        <v>0</v>
      </c>
    </row>
    <row r="181" spans="1:5">
      <c r="A181" s="31">
        <v>71</v>
      </c>
      <c r="B181" s="36" t="s">
        <v>420</v>
      </c>
      <c r="C181" s="33" t="s">
        <v>421</v>
      </c>
      <c r="D181" s="11">
        <f>SUM(D169:D180)+D165</f>
        <v>2122584</v>
      </c>
      <c r="E181" s="11">
        <f t="shared" ref="E181" si="28">SUM(E169:E180)+E165</f>
        <v>948462</v>
      </c>
    </row>
    <row r="182" spans="1:5">
      <c r="A182" s="27">
        <v>72</v>
      </c>
      <c r="B182" s="39" t="s">
        <v>422</v>
      </c>
      <c r="C182" s="30" t="s">
        <v>423</v>
      </c>
      <c r="D182" s="9">
        <v>0</v>
      </c>
      <c r="E182" s="9">
        <v>0</v>
      </c>
    </row>
    <row r="183" spans="1:5">
      <c r="A183" s="27">
        <v>73</v>
      </c>
      <c r="B183" s="39" t="s">
        <v>424</v>
      </c>
      <c r="C183" s="30" t="s">
        <v>425</v>
      </c>
      <c r="D183" s="9">
        <v>0</v>
      </c>
      <c r="E183" s="9">
        <v>0</v>
      </c>
    </row>
    <row r="184" spans="1:5">
      <c r="A184" s="27">
        <v>74</v>
      </c>
      <c r="B184" s="39" t="s">
        <v>426</v>
      </c>
      <c r="C184" s="30" t="s">
        <v>427</v>
      </c>
      <c r="D184" s="9">
        <v>0</v>
      </c>
      <c r="E184" s="9">
        <v>79999</v>
      </c>
    </row>
    <row r="185" spans="1:5">
      <c r="A185" s="27">
        <v>75</v>
      </c>
      <c r="B185" s="39" t="s">
        <v>428</v>
      </c>
      <c r="C185" s="30" t="s">
        <v>429</v>
      </c>
      <c r="D185" s="9">
        <v>124158</v>
      </c>
      <c r="E185" s="9">
        <v>3428000</v>
      </c>
    </row>
    <row r="186" spans="1:5">
      <c r="A186" s="27">
        <v>76</v>
      </c>
      <c r="B186" s="8" t="s">
        <v>430</v>
      </c>
      <c r="C186" s="30" t="s">
        <v>431</v>
      </c>
      <c r="D186" s="9">
        <v>0</v>
      </c>
      <c r="E186" s="9">
        <v>0</v>
      </c>
    </row>
    <row r="187" spans="1:5">
      <c r="A187" s="27">
        <v>77</v>
      </c>
      <c r="B187" s="8" t="s">
        <v>432</v>
      </c>
      <c r="C187" s="30" t="s">
        <v>433</v>
      </c>
      <c r="D187" s="9">
        <v>0</v>
      </c>
      <c r="E187" s="9">
        <v>0</v>
      </c>
    </row>
    <row r="188" spans="1:5">
      <c r="A188" s="27">
        <v>78</v>
      </c>
      <c r="B188" s="8" t="s">
        <v>434</v>
      </c>
      <c r="C188" s="30" t="s">
        <v>435</v>
      </c>
      <c r="D188" s="9">
        <v>33523</v>
      </c>
      <c r="E188" s="9">
        <v>925560</v>
      </c>
    </row>
    <row r="189" spans="1:5">
      <c r="A189" s="31">
        <v>79</v>
      </c>
      <c r="B189" s="14" t="s">
        <v>436</v>
      </c>
      <c r="C189" s="33" t="s">
        <v>437</v>
      </c>
      <c r="D189" s="11">
        <f>SUM(D182:D188)</f>
        <v>157681</v>
      </c>
      <c r="E189" s="11">
        <f t="shared" ref="E189" si="29">SUM(E182:E188)</f>
        <v>4433559</v>
      </c>
    </row>
    <row r="190" spans="1:5">
      <c r="A190" s="27">
        <v>80</v>
      </c>
      <c r="B190" s="15" t="s">
        <v>438</v>
      </c>
      <c r="C190" s="30" t="s">
        <v>439</v>
      </c>
      <c r="D190" s="9">
        <v>590551</v>
      </c>
      <c r="E190" s="9">
        <v>590551</v>
      </c>
    </row>
    <row r="191" spans="1:5">
      <c r="A191" s="27">
        <v>81</v>
      </c>
      <c r="B191" s="15" t="s">
        <v>440</v>
      </c>
      <c r="C191" s="30" t="s">
        <v>441</v>
      </c>
      <c r="D191" s="9">
        <v>0</v>
      </c>
      <c r="E191" s="9">
        <v>0</v>
      </c>
    </row>
    <row r="192" spans="1:5">
      <c r="A192" s="27">
        <v>82</v>
      </c>
      <c r="B192" s="15" t="s">
        <v>442</v>
      </c>
      <c r="C192" s="30" t="s">
        <v>443</v>
      </c>
      <c r="D192" s="9">
        <v>0</v>
      </c>
      <c r="E192" s="9">
        <v>0</v>
      </c>
    </row>
    <row r="193" spans="1:5">
      <c r="A193" s="27">
        <v>83</v>
      </c>
      <c r="B193" s="15" t="s">
        <v>444</v>
      </c>
      <c r="C193" s="30" t="s">
        <v>445</v>
      </c>
      <c r="D193" s="9">
        <v>159449</v>
      </c>
      <c r="E193" s="9">
        <v>159449</v>
      </c>
    </row>
    <row r="194" spans="1:5">
      <c r="A194" s="31">
        <v>84</v>
      </c>
      <c r="B194" s="36" t="s">
        <v>446</v>
      </c>
      <c r="C194" s="33" t="s">
        <v>447</v>
      </c>
      <c r="D194" s="11">
        <f>SUM(D190:D193)</f>
        <v>750000</v>
      </c>
      <c r="E194" s="11">
        <f t="shared" ref="E194" si="30">SUM(E190:E193)</f>
        <v>750000</v>
      </c>
    </row>
    <row r="195" spans="1:5" ht="25.5">
      <c r="A195" s="27">
        <v>85</v>
      </c>
      <c r="B195" s="15" t="s">
        <v>448</v>
      </c>
      <c r="C195" s="30" t="s">
        <v>449</v>
      </c>
      <c r="D195" s="9">
        <v>0</v>
      </c>
      <c r="E195" s="9">
        <v>0</v>
      </c>
    </row>
    <row r="196" spans="1:5">
      <c r="A196" s="27">
        <v>86</v>
      </c>
      <c r="B196" s="15" t="s">
        <v>450</v>
      </c>
      <c r="C196" s="30" t="s">
        <v>451</v>
      </c>
      <c r="D196" s="9">
        <v>0</v>
      </c>
      <c r="E196" s="9">
        <v>0</v>
      </c>
    </row>
    <row r="197" spans="1:5" ht="25.5">
      <c r="A197" s="27">
        <v>87</v>
      </c>
      <c r="B197" s="15" t="s">
        <v>452</v>
      </c>
      <c r="C197" s="30" t="s">
        <v>453</v>
      </c>
      <c r="D197" s="9">
        <v>0</v>
      </c>
      <c r="E197" s="9">
        <v>0</v>
      </c>
    </row>
    <row r="198" spans="1:5">
      <c r="A198" s="27">
        <v>88</v>
      </c>
      <c r="B198" s="15" t="s">
        <v>454</v>
      </c>
      <c r="C198" s="30" t="s">
        <v>455</v>
      </c>
      <c r="D198" s="9">
        <v>0</v>
      </c>
      <c r="E198" s="9">
        <v>0</v>
      </c>
    </row>
    <row r="199" spans="1:5" ht="25.5">
      <c r="A199" s="27">
        <v>89</v>
      </c>
      <c r="B199" s="15" t="s">
        <v>456</v>
      </c>
      <c r="C199" s="30" t="s">
        <v>457</v>
      </c>
      <c r="D199" s="9">
        <v>0</v>
      </c>
      <c r="E199" s="9">
        <v>0</v>
      </c>
    </row>
    <row r="200" spans="1:5">
      <c r="A200" s="27">
        <v>90</v>
      </c>
      <c r="B200" s="15" t="s">
        <v>458</v>
      </c>
      <c r="C200" s="30" t="s">
        <v>459</v>
      </c>
      <c r="D200" s="9">
        <v>0</v>
      </c>
      <c r="E200" s="9">
        <v>0</v>
      </c>
    </row>
    <row r="201" spans="1:5">
      <c r="A201" s="27">
        <v>91</v>
      </c>
      <c r="B201" s="15" t="s">
        <v>460</v>
      </c>
      <c r="C201" s="30" t="s">
        <v>461</v>
      </c>
      <c r="D201" s="9">
        <v>0</v>
      </c>
      <c r="E201" s="9">
        <v>0</v>
      </c>
    </row>
    <row r="202" spans="1:5">
      <c r="A202" s="27">
        <v>92</v>
      </c>
      <c r="B202" s="15" t="s">
        <v>462</v>
      </c>
      <c r="C202" s="30" t="s">
        <v>463</v>
      </c>
      <c r="D202" s="9">
        <v>0</v>
      </c>
      <c r="E202" s="9">
        <v>0</v>
      </c>
    </row>
    <row r="203" spans="1:5">
      <c r="A203" s="27">
        <v>93</v>
      </c>
      <c r="B203" s="15" t="s">
        <v>464</v>
      </c>
      <c r="C203" s="30" t="s">
        <v>465</v>
      </c>
      <c r="D203" s="9">
        <v>0</v>
      </c>
      <c r="E203" s="9">
        <v>0</v>
      </c>
    </row>
    <row r="204" spans="1:5">
      <c r="A204" s="31">
        <v>94</v>
      </c>
      <c r="B204" s="36" t="s">
        <v>466</v>
      </c>
      <c r="C204" s="33" t="s">
        <v>467</v>
      </c>
      <c r="D204" s="11">
        <f>SUM(D195:D203)</f>
        <v>0</v>
      </c>
      <c r="E204" s="11">
        <f t="shared" ref="E204" si="31">SUM(E195:E203)</f>
        <v>0</v>
      </c>
    </row>
    <row r="205" spans="1:5" ht="15.75" thickBot="1">
      <c r="A205" s="40">
        <v>95</v>
      </c>
      <c r="B205" s="18" t="s">
        <v>468</v>
      </c>
      <c r="C205" s="41" t="s">
        <v>469</v>
      </c>
      <c r="D205" s="19">
        <f>D204+D194+D189+D181+D164+D155+D130+D129</f>
        <v>51421000</v>
      </c>
      <c r="E205" s="19">
        <f t="shared" ref="E205" si="32">E204+E194+E189+E181+E164+E155+E130+E129</f>
        <v>46138412</v>
      </c>
    </row>
    <row r="206" spans="1:5" ht="15.75" thickTop="1">
      <c r="A206" s="20">
        <v>96</v>
      </c>
      <c r="B206" s="42" t="s">
        <v>470</v>
      </c>
      <c r="C206" s="22" t="s">
        <v>471</v>
      </c>
      <c r="D206" s="9">
        <v>0</v>
      </c>
      <c r="E206" s="9">
        <v>0</v>
      </c>
    </row>
    <row r="207" spans="1:5">
      <c r="A207" s="6">
        <v>97</v>
      </c>
      <c r="B207" s="15" t="s">
        <v>472</v>
      </c>
      <c r="C207" s="10" t="s">
        <v>473</v>
      </c>
      <c r="D207" s="9">
        <v>0</v>
      </c>
      <c r="E207" s="9">
        <v>0</v>
      </c>
    </row>
    <row r="208" spans="1:5">
      <c r="A208" s="6">
        <v>98</v>
      </c>
      <c r="B208" s="15" t="s">
        <v>474</v>
      </c>
      <c r="C208" s="10" t="s">
        <v>475</v>
      </c>
      <c r="D208" s="9">
        <v>0</v>
      </c>
      <c r="E208" s="9">
        <v>0</v>
      </c>
    </row>
    <row r="209" spans="1:5">
      <c r="A209" s="6">
        <v>99</v>
      </c>
      <c r="B209" s="15" t="s">
        <v>476</v>
      </c>
      <c r="C209" s="10" t="s">
        <v>477</v>
      </c>
      <c r="D209" s="11">
        <f>SUM(D206:D208)</f>
        <v>0</v>
      </c>
      <c r="E209" s="11">
        <f t="shared" ref="E209" si="33">SUM(E206:E208)</f>
        <v>0</v>
      </c>
    </row>
    <row r="210" spans="1:5">
      <c r="A210" s="6">
        <v>100</v>
      </c>
      <c r="B210" s="23" t="s">
        <v>478</v>
      </c>
      <c r="C210" s="10" t="s">
        <v>479</v>
      </c>
      <c r="D210" s="9">
        <v>0</v>
      </c>
      <c r="E210" s="9">
        <v>0</v>
      </c>
    </row>
    <row r="211" spans="1:5">
      <c r="A211" s="6">
        <v>101</v>
      </c>
      <c r="B211" s="15" t="s">
        <v>480</v>
      </c>
      <c r="C211" s="10" t="s">
        <v>481</v>
      </c>
      <c r="D211" s="9">
        <v>0</v>
      </c>
      <c r="E211" s="9">
        <v>0</v>
      </c>
    </row>
    <row r="212" spans="1:5">
      <c r="A212" s="6">
        <v>102</v>
      </c>
      <c r="B212" s="15" t="s">
        <v>482</v>
      </c>
      <c r="C212" s="10" t="s">
        <v>483</v>
      </c>
      <c r="D212" s="9">
        <v>0</v>
      </c>
      <c r="E212" s="9">
        <v>0</v>
      </c>
    </row>
    <row r="213" spans="1:5">
      <c r="A213" s="6">
        <v>103</v>
      </c>
      <c r="B213" s="15" t="s">
        <v>484</v>
      </c>
      <c r="C213" s="10" t="s">
        <v>485</v>
      </c>
      <c r="D213" s="9">
        <v>0</v>
      </c>
      <c r="E213" s="9">
        <v>0</v>
      </c>
    </row>
    <row r="214" spans="1:5">
      <c r="A214" s="6">
        <v>104</v>
      </c>
      <c r="B214" s="15" t="s">
        <v>486</v>
      </c>
      <c r="C214" s="10" t="s">
        <v>487</v>
      </c>
      <c r="D214" s="9">
        <v>0</v>
      </c>
      <c r="E214" s="9">
        <v>0</v>
      </c>
    </row>
    <row r="215" spans="1:5">
      <c r="A215" s="6">
        <v>105</v>
      </c>
      <c r="B215" s="15" t="s">
        <v>488</v>
      </c>
      <c r="C215" s="10" t="s">
        <v>489</v>
      </c>
      <c r="D215" s="9">
        <v>0</v>
      </c>
      <c r="E215" s="9">
        <v>0</v>
      </c>
    </row>
    <row r="216" spans="1:5">
      <c r="A216" s="6">
        <v>106</v>
      </c>
      <c r="B216" s="23" t="s">
        <v>490</v>
      </c>
      <c r="C216" s="10" t="s">
        <v>491</v>
      </c>
      <c r="D216" s="11">
        <f>SUM(D210:D215)</f>
        <v>0</v>
      </c>
      <c r="E216" s="11">
        <f t="shared" ref="E216" si="34">SUM(E210:E215)</f>
        <v>0</v>
      </c>
    </row>
    <row r="217" spans="1:5">
      <c r="A217" s="6">
        <v>107</v>
      </c>
      <c r="B217" s="23" t="s">
        <v>492</v>
      </c>
      <c r="C217" s="10" t="s">
        <v>493</v>
      </c>
      <c r="D217" s="9">
        <v>0</v>
      </c>
      <c r="E217" s="9">
        <v>0</v>
      </c>
    </row>
    <row r="218" spans="1:5">
      <c r="A218" s="6">
        <v>108</v>
      </c>
      <c r="B218" s="23" t="s">
        <v>494</v>
      </c>
      <c r="C218" s="10" t="s">
        <v>495</v>
      </c>
      <c r="D218" s="9">
        <v>0</v>
      </c>
      <c r="E218" s="9">
        <v>859092</v>
      </c>
    </row>
    <row r="219" spans="1:5">
      <c r="A219" s="6">
        <v>109</v>
      </c>
      <c r="B219" s="23" t="s">
        <v>496</v>
      </c>
      <c r="C219" s="10" t="s">
        <v>497</v>
      </c>
      <c r="D219" s="9">
        <v>0</v>
      </c>
      <c r="E219" s="9">
        <v>0</v>
      </c>
    </row>
    <row r="220" spans="1:5">
      <c r="A220" s="6">
        <v>110</v>
      </c>
      <c r="B220" s="23" t="s">
        <v>498</v>
      </c>
      <c r="C220" s="10" t="s">
        <v>499</v>
      </c>
      <c r="D220" s="9">
        <v>0</v>
      </c>
      <c r="E220" s="9">
        <v>0</v>
      </c>
    </row>
    <row r="221" spans="1:5">
      <c r="A221" s="6">
        <v>111</v>
      </c>
      <c r="B221" s="23" t="s">
        <v>500</v>
      </c>
      <c r="C221" s="10" t="s">
        <v>501</v>
      </c>
      <c r="D221" s="9">
        <v>0</v>
      </c>
      <c r="E221" s="9">
        <v>0</v>
      </c>
    </row>
    <row r="222" spans="1:5">
      <c r="A222" s="6">
        <v>112</v>
      </c>
      <c r="B222" s="23" t="s">
        <v>502</v>
      </c>
      <c r="C222" s="10" t="s">
        <v>503</v>
      </c>
      <c r="D222" s="9">
        <v>0</v>
      </c>
      <c r="E222" s="9">
        <v>0</v>
      </c>
    </row>
    <row r="223" spans="1:5">
      <c r="A223" s="6">
        <v>113</v>
      </c>
      <c r="B223" s="23" t="s">
        <v>504</v>
      </c>
      <c r="C223" s="10" t="s">
        <v>505</v>
      </c>
      <c r="D223" s="9">
        <v>0</v>
      </c>
      <c r="E223" s="9">
        <v>0</v>
      </c>
    </row>
    <row r="224" spans="1:5">
      <c r="A224" s="6">
        <v>114</v>
      </c>
      <c r="B224" s="23" t="s">
        <v>506</v>
      </c>
      <c r="C224" s="10" t="s">
        <v>507</v>
      </c>
      <c r="D224" s="9">
        <v>0</v>
      </c>
      <c r="E224" s="9">
        <v>0</v>
      </c>
    </row>
    <row r="225" spans="1:5">
      <c r="A225" s="6">
        <v>115</v>
      </c>
      <c r="B225" s="23" t="s">
        <v>508</v>
      </c>
      <c r="C225" s="10" t="s">
        <v>509</v>
      </c>
      <c r="D225" s="11">
        <f>SUM(D223:D224)</f>
        <v>0</v>
      </c>
      <c r="E225" s="11">
        <f t="shared" ref="E225" si="35">SUM(E223:E224)</f>
        <v>0</v>
      </c>
    </row>
    <row r="226" spans="1:5">
      <c r="A226" s="6">
        <v>116</v>
      </c>
      <c r="B226" s="23" t="s">
        <v>510</v>
      </c>
      <c r="C226" s="10" t="s">
        <v>511</v>
      </c>
      <c r="D226" s="11">
        <f>D209+D216+D217+D218+D219+D220+D221+D222+D225</f>
        <v>0</v>
      </c>
      <c r="E226" s="11">
        <f t="shared" ref="E226" si="36">E209+E216+E217+E218+E219+E220+E221+E222+E225</f>
        <v>859092</v>
      </c>
    </row>
    <row r="227" spans="1:5">
      <c r="A227" s="6">
        <v>117</v>
      </c>
      <c r="B227" s="23" t="s">
        <v>512</v>
      </c>
      <c r="C227" s="10" t="s">
        <v>513</v>
      </c>
      <c r="D227" s="9">
        <v>0</v>
      </c>
      <c r="E227" s="9">
        <v>0</v>
      </c>
    </row>
    <row r="228" spans="1:5">
      <c r="A228" s="6">
        <v>118</v>
      </c>
      <c r="B228" s="15" t="s">
        <v>514</v>
      </c>
      <c r="C228" s="10" t="s">
        <v>515</v>
      </c>
      <c r="D228" s="9">
        <v>0</v>
      </c>
      <c r="E228" s="9">
        <v>0</v>
      </c>
    </row>
    <row r="229" spans="1:5">
      <c r="A229" s="6">
        <v>119</v>
      </c>
      <c r="B229" s="23" t="s">
        <v>516</v>
      </c>
      <c r="C229" s="10" t="s">
        <v>517</v>
      </c>
      <c r="D229" s="9">
        <v>0</v>
      </c>
      <c r="E229" s="9">
        <v>0</v>
      </c>
    </row>
    <row r="230" spans="1:5">
      <c r="A230" s="6">
        <v>120</v>
      </c>
      <c r="B230" s="23" t="s">
        <v>518</v>
      </c>
      <c r="C230" s="10" t="s">
        <v>519</v>
      </c>
      <c r="D230" s="9">
        <v>0</v>
      </c>
      <c r="E230" s="9">
        <v>0</v>
      </c>
    </row>
    <row r="231" spans="1:5">
      <c r="A231" s="6">
        <v>121</v>
      </c>
      <c r="B231" s="23" t="s">
        <v>520</v>
      </c>
      <c r="C231" s="10" t="s">
        <v>521</v>
      </c>
      <c r="D231" s="9">
        <v>0</v>
      </c>
      <c r="E231" s="9">
        <v>0</v>
      </c>
    </row>
    <row r="232" spans="1:5">
      <c r="A232" s="6">
        <v>122</v>
      </c>
      <c r="B232" s="23" t="s">
        <v>522</v>
      </c>
      <c r="C232" s="10" t="s">
        <v>523</v>
      </c>
      <c r="D232" s="11">
        <f>SUM(D227:D231)</f>
        <v>0</v>
      </c>
      <c r="E232" s="11">
        <f t="shared" ref="E232" si="37">SUM(E227:E231)</f>
        <v>0</v>
      </c>
    </row>
    <row r="233" spans="1:5">
      <c r="A233" s="6">
        <v>123</v>
      </c>
      <c r="B233" s="15" t="s">
        <v>524</v>
      </c>
      <c r="C233" s="10" t="s">
        <v>525</v>
      </c>
      <c r="D233" s="9">
        <v>0</v>
      </c>
      <c r="E233" s="9">
        <v>0</v>
      </c>
    </row>
    <row r="234" spans="1:5">
      <c r="A234" s="6">
        <v>124</v>
      </c>
      <c r="B234" s="15" t="s">
        <v>526</v>
      </c>
      <c r="C234" s="10" t="s">
        <v>527</v>
      </c>
      <c r="D234" s="9">
        <v>0</v>
      </c>
      <c r="E234" s="9">
        <v>0</v>
      </c>
    </row>
    <row r="235" spans="1:5">
      <c r="A235" s="12">
        <v>125</v>
      </c>
      <c r="B235" s="24" t="s">
        <v>528</v>
      </c>
      <c r="C235" s="13" t="s">
        <v>529</v>
      </c>
      <c r="D235" s="11">
        <f>D226+D232+D233+D234</f>
        <v>0</v>
      </c>
      <c r="E235" s="11">
        <f t="shared" ref="E235" si="38">E226+E232+E233+E234</f>
        <v>859092</v>
      </c>
    </row>
    <row r="236" spans="1:5" ht="15.75" thickBot="1">
      <c r="A236" s="25">
        <v>126</v>
      </c>
      <c r="B236" s="25" t="s">
        <v>530</v>
      </c>
      <c r="C236" s="25" t="s">
        <v>531</v>
      </c>
      <c r="D236" s="26">
        <f>D235+D205</f>
        <v>51421000</v>
      </c>
      <c r="E236" s="26">
        <f t="shared" ref="E236" si="39">E235+E205</f>
        <v>46997504</v>
      </c>
    </row>
    <row r="237" spans="1:5" ht="30" thickBot="1">
      <c r="A237" s="43"/>
      <c r="B237" s="44" t="s">
        <v>532</v>
      </c>
      <c r="C237" s="45">
        <v>0</v>
      </c>
      <c r="D237" s="46">
        <f>D105-D236</f>
        <v>0</v>
      </c>
      <c r="E237" s="74">
        <f>E105-E236</f>
        <v>78564</v>
      </c>
    </row>
    <row r="238" spans="1:5" ht="45">
      <c r="A238" s="70"/>
      <c r="B238" s="70"/>
      <c r="C238" s="71" t="s">
        <v>533</v>
      </c>
      <c r="D238" s="72"/>
      <c r="E238" s="73"/>
    </row>
  </sheetData>
  <mergeCells count="11">
    <mergeCell ref="B1:E1"/>
    <mergeCell ref="A2:E2"/>
    <mergeCell ref="A3:E3"/>
    <mergeCell ref="A4:E4"/>
    <mergeCell ref="A5:A6"/>
    <mergeCell ref="C5:C6"/>
    <mergeCell ref="A106:D106"/>
    <mergeCell ref="A107:D107"/>
    <mergeCell ref="A108:D108"/>
    <mergeCell ref="A109:A110"/>
    <mergeCell ref="C109:C1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B12" sqref="B12"/>
    </sheetView>
  </sheetViews>
  <sheetFormatPr defaultRowHeight="15"/>
  <cols>
    <col min="1" max="1" width="4" bestFit="1" customWidth="1"/>
    <col min="2" max="2" width="48.42578125" customWidth="1"/>
    <col min="3" max="3" width="4.5703125" customWidth="1"/>
    <col min="4" max="4" width="11.7109375" bestFit="1" customWidth="1"/>
    <col min="5" max="5" width="11.7109375" customWidth="1"/>
    <col min="6" max="6" width="11.7109375" hidden="1" customWidth="1"/>
    <col min="7" max="7" width="45.42578125" customWidth="1"/>
    <col min="8" max="8" width="4.5703125" customWidth="1"/>
    <col min="9" max="9" width="12.5703125" customWidth="1"/>
    <col min="10" max="10" width="13.85546875" customWidth="1"/>
    <col min="11" max="11" width="16.7109375" hidden="1" customWidth="1"/>
  </cols>
  <sheetData>
    <row r="1" spans="1:11">
      <c r="A1" s="48"/>
      <c r="B1" s="48"/>
      <c r="C1" s="48"/>
      <c r="D1" s="48"/>
      <c r="E1" s="48"/>
      <c r="F1" s="48"/>
      <c r="G1" s="49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0" customHeight="1">
      <c r="A3" s="84"/>
      <c r="B3" s="84"/>
      <c r="C3" s="84"/>
      <c r="D3" s="84"/>
      <c r="E3" s="84"/>
      <c r="F3" s="84"/>
      <c r="G3" s="84"/>
      <c r="H3" s="84"/>
      <c r="I3" s="84"/>
      <c r="J3" s="48"/>
      <c r="K3" s="48"/>
    </row>
    <row r="4" spans="1:11" ht="30.75" customHeight="1">
      <c r="A4" s="88" t="s">
        <v>534</v>
      </c>
      <c r="B4" s="88"/>
      <c r="C4" s="88"/>
      <c r="D4" s="88"/>
      <c r="E4" s="88"/>
      <c r="F4" s="88"/>
      <c r="G4" s="88"/>
      <c r="H4" s="88"/>
      <c r="I4" s="88"/>
      <c r="J4" s="48"/>
      <c r="K4" s="48"/>
    </row>
    <row r="5" spans="1:11">
      <c r="A5" s="89" t="s">
        <v>563</v>
      </c>
      <c r="B5" s="89"/>
      <c r="C5" s="89"/>
      <c r="D5" s="89"/>
      <c r="E5" s="89"/>
      <c r="F5" s="89"/>
      <c r="G5" s="89"/>
      <c r="H5" s="89"/>
      <c r="I5" s="89"/>
      <c r="J5" s="48"/>
      <c r="K5" s="48"/>
    </row>
    <row r="6" spans="1:11">
      <c r="A6" s="90" t="s">
        <v>3</v>
      </c>
      <c r="B6" s="90"/>
      <c r="C6" s="90"/>
      <c r="D6" s="90"/>
      <c r="E6" s="90"/>
      <c r="F6" s="90"/>
      <c r="G6" s="90"/>
      <c r="H6" s="90"/>
      <c r="I6" s="90"/>
    </row>
    <row r="7" spans="1:11">
      <c r="A7" s="91" t="s">
        <v>4</v>
      </c>
      <c r="B7" s="94" t="s">
        <v>5</v>
      </c>
      <c r="C7" s="95"/>
      <c r="D7" s="95"/>
      <c r="E7" s="50"/>
      <c r="F7" s="50"/>
      <c r="G7" s="96" t="s">
        <v>535</v>
      </c>
      <c r="H7" s="96"/>
      <c r="I7" s="96"/>
      <c r="J7" s="96"/>
      <c r="K7" s="96"/>
    </row>
    <row r="8" spans="1:11">
      <c r="A8" s="92"/>
      <c r="B8" s="91" t="s">
        <v>8</v>
      </c>
      <c r="C8" s="97" t="s">
        <v>6</v>
      </c>
      <c r="D8" s="51" t="s">
        <v>7</v>
      </c>
      <c r="E8" s="51" t="s">
        <v>7</v>
      </c>
      <c r="F8" s="51"/>
      <c r="G8" s="96" t="s">
        <v>8</v>
      </c>
      <c r="H8" s="97" t="s">
        <v>6</v>
      </c>
      <c r="I8" s="52" t="s">
        <v>7</v>
      </c>
      <c r="J8" s="52" t="s">
        <v>7</v>
      </c>
      <c r="K8" s="52"/>
    </row>
    <row r="9" spans="1:11">
      <c r="A9" s="93"/>
      <c r="B9" s="93"/>
      <c r="C9" s="98"/>
      <c r="D9" s="53" t="s">
        <v>9</v>
      </c>
      <c r="E9" s="53" t="s">
        <v>10</v>
      </c>
      <c r="F9" s="53" t="s">
        <v>275</v>
      </c>
      <c r="G9" s="96"/>
      <c r="H9" s="98"/>
      <c r="I9" s="53" t="s">
        <v>9</v>
      </c>
      <c r="J9" s="53" t="s">
        <v>10</v>
      </c>
      <c r="K9" s="53" t="s">
        <v>275</v>
      </c>
    </row>
    <row r="10" spans="1:11">
      <c r="A10" s="54" t="s">
        <v>11</v>
      </c>
      <c r="B10" s="55" t="s">
        <v>536</v>
      </c>
      <c r="C10" s="54" t="s">
        <v>49</v>
      </c>
      <c r="D10" s="56">
        <v>41333762</v>
      </c>
      <c r="E10" s="56">
        <v>42750002</v>
      </c>
      <c r="F10" s="56">
        <v>42750002</v>
      </c>
      <c r="G10" s="55" t="s">
        <v>537</v>
      </c>
      <c r="H10" s="54" t="s">
        <v>313</v>
      </c>
      <c r="I10" s="57">
        <v>31988648</v>
      </c>
      <c r="J10" s="57">
        <v>23189175</v>
      </c>
      <c r="K10" s="57">
        <v>23189175</v>
      </c>
    </row>
    <row r="11" spans="1:11" ht="25.5">
      <c r="A11" s="54" t="s">
        <v>14</v>
      </c>
      <c r="B11" s="55" t="s">
        <v>538</v>
      </c>
      <c r="C11" s="54" t="s">
        <v>109</v>
      </c>
      <c r="D11" s="56">
        <v>1892000</v>
      </c>
      <c r="E11" s="56">
        <v>995063</v>
      </c>
      <c r="F11" s="56">
        <v>995063</v>
      </c>
      <c r="G11" s="55" t="s">
        <v>539</v>
      </c>
      <c r="H11" s="54" t="s">
        <v>315</v>
      </c>
      <c r="I11" s="57">
        <v>3852195</v>
      </c>
      <c r="J11" s="57">
        <v>3372780</v>
      </c>
      <c r="K11" s="57">
        <v>3372780</v>
      </c>
    </row>
    <row r="12" spans="1:11">
      <c r="A12" s="54" t="s">
        <v>17</v>
      </c>
      <c r="B12" s="55" t="s">
        <v>540</v>
      </c>
      <c r="C12" s="54" t="s">
        <v>153</v>
      </c>
      <c r="D12" s="56">
        <v>3649424</v>
      </c>
      <c r="E12" s="56">
        <v>1975920</v>
      </c>
      <c r="F12" s="56">
        <v>1975920</v>
      </c>
      <c r="G12" s="58" t="s">
        <v>541</v>
      </c>
      <c r="H12" s="59" t="s">
        <v>369</v>
      </c>
      <c r="I12" s="57">
        <v>12069892</v>
      </c>
      <c r="J12" s="57">
        <v>13320436</v>
      </c>
      <c r="K12" s="57">
        <v>13320436</v>
      </c>
    </row>
    <row r="13" spans="1:11">
      <c r="A13" s="54" t="s">
        <v>20</v>
      </c>
      <c r="B13" s="55" t="s">
        <v>542</v>
      </c>
      <c r="C13" s="54" t="s">
        <v>171</v>
      </c>
      <c r="D13" s="56">
        <v>0</v>
      </c>
      <c r="E13" s="56">
        <v>540000</v>
      </c>
      <c r="F13" s="56">
        <v>540000</v>
      </c>
      <c r="G13" s="58" t="s">
        <v>543</v>
      </c>
      <c r="H13" s="59" t="s">
        <v>387</v>
      </c>
      <c r="I13" s="57">
        <v>480000</v>
      </c>
      <c r="J13" s="57">
        <v>124000</v>
      </c>
      <c r="K13" s="57">
        <v>124000</v>
      </c>
    </row>
    <row r="14" spans="1:11">
      <c r="A14" s="54" t="s">
        <v>23</v>
      </c>
      <c r="B14" s="55" t="s">
        <v>544</v>
      </c>
      <c r="C14" s="54" t="s">
        <v>189</v>
      </c>
      <c r="D14" s="56">
        <v>0</v>
      </c>
      <c r="E14" s="56">
        <v>4000</v>
      </c>
      <c r="F14" s="56">
        <v>4000</v>
      </c>
      <c r="G14" s="58" t="s">
        <v>545</v>
      </c>
      <c r="H14" s="59" t="s">
        <v>421</v>
      </c>
      <c r="I14" s="57">
        <v>2122584</v>
      </c>
      <c r="J14" s="57">
        <v>948462</v>
      </c>
      <c r="K14" s="57">
        <v>948462</v>
      </c>
    </row>
    <row r="15" spans="1:11">
      <c r="A15" s="54">
        <v>6</v>
      </c>
      <c r="B15" s="55" t="s">
        <v>546</v>
      </c>
      <c r="C15" s="54" t="s">
        <v>207</v>
      </c>
      <c r="D15" s="56">
        <v>0</v>
      </c>
      <c r="E15" s="56">
        <v>0</v>
      </c>
      <c r="F15" s="56">
        <v>0</v>
      </c>
      <c r="G15" s="58" t="s">
        <v>547</v>
      </c>
      <c r="H15" s="59" t="s">
        <v>437</v>
      </c>
      <c r="I15" s="57">
        <v>157681</v>
      </c>
      <c r="J15" s="57">
        <v>4433559</v>
      </c>
      <c r="K15" s="57">
        <v>4433559</v>
      </c>
    </row>
    <row r="16" spans="1:11">
      <c r="A16" s="54"/>
      <c r="B16" s="60"/>
      <c r="C16" s="61"/>
      <c r="D16" s="56"/>
      <c r="E16" s="56"/>
      <c r="F16" s="56"/>
      <c r="G16" s="58" t="s">
        <v>548</v>
      </c>
      <c r="H16" s="59" t="s">
        <v>447</v>
      </c>
      <c r="I16" s="57">
        <v>750000</v>
      </c>
      <c r="J16" s="57">
        <v>750000</v>
      </c>
      <c r="K16" s="57">
        <v>750000</v>
      </c>
    </row>
    <row r="17" spans="1:11">
      <c r="A17" s="54" t="s">
        <v>26</v>
      </c>
      <c r="B17" s="60" t="s">
        <v>549</v>
      </c>
      <c r="C17" s="61"/>
      <c r="D17" s="62">
        <f>D10+D11+D12+D13</f>
        <v>46875186</v>
      </c>
      <c r="E17" s="62">
        <f>SUM(E10:E15)</f>
        <v>46264985</v>
      </c>
      <c r="F17" s="62">
        <f>SUM(F10:F15)</f>
        <v>46264985</v>
      </c>
      <c r="G17" s="60" t="s">
        <v>550</v>
      </c>
      <c r="H17" s="60"/>
      <c r="I17" s="63">
        <f>SUM(I10:I16)</f>
        <v>51421000</v>
      </c>
      <c r="J17" s="63">
        <f>SUM(J10:J16)</f>
        <v>46138412</v>
      </c>
      <c r="K17" s="63">
        <f>SUM(K10:K16)</f>
        <v>46138412</v>
      </c>
    </row>
    <row r="18" spans="1:11">
      <c r="A18" s="54" t="s">
        <v>29</v>
      </c>
      <c r="B18" s="60" t="s">
        <v>551</v>
      </c>
      <c r="C18" s="61" t="s">
        <v>270</v>
      </c>
      <c r="D18" s="62">
        <v>4545814</v>
      </c>
      <c r="E18" s="62">
        <v>811083</v>
      </c>
      <c r="F18" s="62">
        <v>811083</v>
      </c>
      <c r="G18" s="60" t="s">
        <v>552</v>
      </c>
      <c r="H18" s="61" t="s">
        <v>529</v>
      </c>
      <c r="I18" s="57">
        <v>0</v>
      </c>
      <c r="J18" s="57">
        <v>859092</v>
      </c>
      <c r="K18" s="57">
        <v>859092</v>
      </c>
    </row>
    <row r="19" spans="1:11">
      <c r="A19" s="54" t="s">
        <v>32</v>
      </c>
      <c r="B19" s="60" t="s">
        <v>553</v>
      </c>
      <c r="C19" s="61"/>
      <c r="D19" s="62">
        <f>D17+D18</f>
        <v>51421000</v>
      </c>
      <c r="E19" s="62">
        <f>SUM(E17:E18)</f>
        <v>47076068</v>
      </c>
      <c r="F19" s="62">
        <f>SUM(F17:F18)</f>
        <v>47076068</v>
      </c>
      <c r="G19" s="60" t="s">
        <v>554</v>
      </c>
      <c r="H19" s="60"/>
      <c r="I19" s="63">
        <f>I17+I18</f>
        <v>51421000</v>
      </c>
      <c r="J19" s="63">
        <f t="shared" ref="J19:K19" si="0">J17+J18</f>
        <v>46997504</v>
      </c>
      <c r="K19" s="63">
        <f t="shared" si="0"/>
        <v>46997504</v>
      </c>
    </row>
    <row r="20" spans="1:11">
      <c r="A20" s="64"/>
      <c r="B20" s="65"/>
      <c r="C20" s="65"/>
      <c r="D20" s="66"/>
      <c r="E20" s="66"/>
      <c r="F20" s="66"/>
      <c r="G20" s="65"/>
      <c r="H20" s="65"/>
    </row>
    <row r="21" spans="1:11" ht="15.75">
      <c r="A21" s="100" t="s">
        <v>555</v>
      </c>
      <c r="B21" s="100"/>
      <c r="C21" s="100"/>
      <c r="D21" s="100"/>
      <c r="E21" s="100"/>
      <c r="F21" s="100"/>
      <c r="G21" s="100"/>
      <c r="H21" s="100"/>
      <c r="I21" s="100"/>
    </row>
    <row r="22" spans="1:11">
      <c r="A22" s="101" t="s">
        <v>564</v>
      </c>
      <c r="B22" s="101"/>
      <c r="C22" s="101"/>
      <c r="D22" s="101"/>
      <c r="E22" s="101"/>
      <c r="F22" s="101"/>
      <c r="G22" s="101"/>
      <c r="H22" s="101"/>
      <c r="I22" s="101"/>
    </row>
    <row r="23" spans="1:11">
      <c r="A23" s="90" t="s">
        <v>3</v>
      </c>
      <c r="B23" s="90"/>
      <c r="C23" s="90"/>
      <c r="D23" s="90"/>
      <c r="E23" s="90"/>
      <c r="F23" s="90"/>
      <c r="G23" s="90"/>
      <c r="H23" s="90"/>
      <c r="I23" s="90"/>
    </row>
    <row r="24" spans="1:11">
      <c r="A24" s="96" t="s">
        <v>4</v>
      </c>
      <c r="B24" s="96" t="s">
        <v>5</v>
      </c>
      <c r="C24" s="96"/>
      <c r="D24" s="96"/>
      <c r="E24" s="52"/>
      <c r="F24" s="52"/>
      <c r="G24" s="96" t="s">
        <v>535</v>
      </c>
      <c r="H24" s="96"/>
      <c r="I24" s="96"/>
      <c r="J24" s="96"/>
      <c r="K24" s="96"/>
    </row>
    <row r="25" spans="1:11">
      <c r="A25" s="102"/>
      <c r="B25" s="96" t="s">
        <v>8</v>
      </c>
      <c r="C25" s="97" t="s">
        <v>6</v>
      </c>
      <c r="D25" s="52" t="s">
        <v>7</v>
      </c>
      <c r="E25" s="51" t="s">
        <v>7</v>
      </c>
      <c r="F25" s="52"/>
      <c r="G25" s="96" t="s">
        <v>8</v>
      </c>
      <c r="H25" s="99" t="s">
        <v>6</v>
      </c>
      <c r="I25" s="52" t="s">
        <v>7</v>
      </c>
      <c r="J25" s="52" t="s">
        <v>7</v>
      </c>
      <c r="K25" s="52"/>
    </row>
    <row r="26" spans="1:11">
      <c r="A26" s="102"/>
      <c r="B26" s="96"/>
      <c r="C26" s="98"/>
      <c r="D26" s="53" t="s">
        <v>9</v>
      </c>
      <c r="E26" s="53" t="s">
        <v>10</v>
      </c>
      <c r="F26" s="53" t="s">
        <v>275</v>
      </c>
      <c r="G26" s="96"/>
      <c r="H26" s="99"/>
      <c r="I26" s="53" t="s">
        <v>9</v>
      </c>
      <c r="J26" s="53" t="s">
        <v>10</v>
      </c>
      <c r="K26" s="53" t="s">
        <v>275</v>
      </c>
    </row>
    <row r="27" spans="1:11" ht="25.5">
      <c r="A27" s="54" t="s">
        <v>11</v>
      </c>
      <c r="B27" s="55" t="s">
        <v>556</v>
      </c>
      <c r="C27" s="54" t="s">
        <v>67</v>
      </c>
      <c r="D27" s="56">
        <v>0</v>
      </c>
      <c r="E27" s="56">
        <v>0</v>
      </c>
      <c r="F27" s="56">
        <v>0</v>
      </c>
      <c r="G27" s="58" t="s">
        <v>557</v>
      </c>
      <c r="H27" s="59" t="s">
        <v>437</v>
      </c>
      <c r="I27" s="56">
        <v>157681</v>
      </c>
      <c r="J27" s="56">
        <v>4433559</v>
      </c>
      <c r="K27" s="56">
        <v>4433559</v>
      </c>
    </row>
    <row r="28" spans="1:11">
      <c r="A28" s="54" t="s">
        <v>14</v>
      </c>
      <c r="B28" s="55" t="s">
        <v>542</v>
      </c>
      <c r="C28" s="54" t="s">
        <v>171</v>
      </c>
      <c r="D28" s="56">
        <v>0</v>
      </c>
      <c r="E28" s="56">
        <v>540000</v>
      </c>
      <c r="F28" s="56">
        <v>540000</v>
      </c>
      <c r="G28" s="58" t="s">
        <v>548</v>
      </c>
      <c r="H28" s="59" t="s">
        <v>447</v>
      </c>
      <c r="I28" s="56">
        <v>750000</v>
      </c>
      <c r="J28" s="56">
        <v>750000</v>
      </c>
      <c r="K28" s="56">
        <v>750000</v>
      </c>
    </row>
    <row r="29" spans="1:11">
      <c r="A29" s="54" t="s">
        <v>17</v>
      </c>
      <c r="B29" s="55" t="s">
        <v>546</v>
      </c>
      <c r="C29" s="54" t="s">
        <v>207</v>
      </c>
      <c r="D29" s="56">
        <v>0</v>
      </c>
      <c r="E29" s="56">
        <v>0</v>
      </c>
      <c r="F29" s="56">
        <v>0</v>
      </c>
      <c r="G29" s="58" t="s">
        <v>558</v>
      </c>
      <c r="H29" s="59" t="s">
        <v>467</v>
      </c>
      <c r="I29" s="56">
        <v>0</v>
      </c>
      <c r="J29" s="56">
        <v>0</v>
      </c>
      <c r="K29" s="56">
        <v>0</v>
      </c>
    </row>
    <row r="30" spans="1:11">
      <c r="A30" s="54" t="s">
        <v>20</v>
      </c>
      <c r="B30" s="60" t="s">
        <v>559</v>
      </c>
      <c r="C30" s="61"/>
      <c r="D30" s="62">
        <v>0</v>
      </c>
      <c r="E30" s="62">
        <f>SUM(E27:E29)</f>
        <v>540000</v>
      </c>
      <c r="F30" s="62">
        <v>540000</v>
      </c>
      <c r="G30" s="60" t="s">
        <v>560</v>
      </c>
      <c r="H30" s="61"/>
      <c r="I30" s="62">
        <f>SUM(I27:I29)</f>
        <v>907681</v>
      </c>
      <c r="J30" s="56">
        <f>SUM(J27:J29)</f>
        <v>5183559</v>
      </c>
      <c r="K30" s="56">
        <f>SUM(K27:K29)</f>
        <v>5183559</v>
      </c>
    </row>
    <row r="31" spans="1:11">
      <c r="A31" s="54" t="s">
        <v>26</v>
      </c>
      <c r="B31" s="60" t="s">
        <v>561</v>
      </c>
      <c r="C31" s="61"/>
      <c r="D31" s="62">
        <f>D30</f>
        <v>0</v>
      </c>
      <c r="E31" s="62">
        <f>SUM(E30)</f>
        <v>540000</v>
      </c>
      <c r="F31" s="62">
        <v>540000</v>
      </c>
      <c r="G31" s="60" t="s">
        <v>562</v>
      </c>
      <c r="H31" s="61"/>
      <c r="I31" s="62">
        <f>I30</f>
        <v>907681</v>
      </c>
      <c r="J31" s="56">
        <f>SUM(J30)</f>
        <v>5183559</v>
      </c>
      <c r="K31" s="56">
        <f>SUM(K30)</f>
        <v>5183559</v>
      </c>
    </row>
    <row r="32" spans="1:11">
      <c r="A32" s="64"/>
      <c r="B32" s="67"/>
      <c r="C32" s="67"/>
      <c r="D32" s="68"/>
      <c r="E32" s="68"/>
      <c r="F32" s="68"/>
    </row>
    <row r="33" spans="1:6">
      <c r="A33" s="64"/>
      <c r="B33" s="65"/>
      <c r="C33" s="65"/>
      <c r="D33" s="66"/>
      <c r="E33" s="66"/>
      <c r="F33" s="66"/>
    </row>
    <row r="34" spans="1:6">
      <c r="A34" s="64"/>
      <c r="B34" s="65"/>
      <c r="C34" s="65"/>
      <c r="D34" s="66"/>
      <c r="E34" s="66"/>
      <c r="F34" s="66"/>
    </row>
    <row r="35" spans="1:6">
      <c r="A35" s="64"/>
      <c r="B35" s="67"/>
      <c r="C35" s="67"/>
      <c r="D35" s="68"/>
      <c r="E35" s="68"/>
      <c r="F35" s="68"/>
    </row>
    <row r="36" spans="1:6">
      <c r="A36" s="64"/>
      <c r="B36" s="65"/>
      <c r="C36" s="65"/>
      <c r="D36" s="66"/>
      <c r="E36" s="66"/>
      <c r="F36" s="66"/>
    </row>
    <row r="37" spans="1:6">
      <c r="A37" s="64"/>
      <c r="B37" s="65"/>
      <c r="C37" s="65"/>
      <c r="D37" s="66"/>
      <c r="E37" s="66"/>
      <c r="F37" s="66"/>
    </row>
    <row r="38" spans="1:6">
      <c r="A38" s="64"/>
      <c r="B38" s="67"/>
      <c r="C38" s="67"/>
      <c r="D38" s="68"/>
      <c r="E38" s="68"/>
      <c r="F38" s="68"/>
    </row>
    <row r="39" spans="1:6">
      <c r="A39" s="64"/>
      <c r="B39" s="65"/>
      <c r="C39" s="65"/>
      <c r="D39" s="66"/>
      <c r="E39" s="66"/>
      <c r="F39" s="66"/>
    </row>
    <row r="40" spans="1:6">
      <c r="A40" s="64"/>
      <c r="B40" s="65"/>
      <c r="C40" s="65"/>
      <c r="D40" s="66"/>
      <c r="E40" s="66"/>
      <c r="F40" s="66"/>
    </row>
    <row r="41" spans="1:6">
      <c r="A41" s="64"/>
      <c r="B41" s="65"/>
      <c r="C41" s="65"/>
      <c r="D41" s="66"/>
      <c r="E41" s="66"/>
      <c r="F41" s="66"/>
    </row>
    <row r="42" spans="1:6">
      <c r="A42" s="64"/>
      <c r="B42" s="65"/>
      <c r="C42" s="65"/>
      <c r="D42" s="66"/>
      <c r="E42" s="66"/>
      <c r="F42" s="66"/>
    </row>
    <row r="43" spans="1:6">
      <c r="A43" s="64"/>
      <c r="B43" s="67"/>
      <c r="C43" s="67"/>
      <c r="D43" s="68"/>
      <c r="E43" s="68"/>
      <c r="F43" s="68"/>
    </row>
  </sheetData>
  <mergeCells count="21">
    <mergeCell ref="G25:G26"/>
    <mergeCell ref="H25:H26"/>
    <mergeCell ref="G8:G9"/>
    <mergeCell ref="H8:H9"/>
    <mergeCell ref="A21:I21"/>
    <mergeCell ref="A22:I22"/>
    <mergeCell ref="A23:I23"/>
    <mergeCell ref="A24:A26"/>
    <mergeCell ref="B24:D24"/>
    <mergeCell ref="G24:K24"/>
    <mergeCell ref="B25:B26"/>
    <mergeCell ref="C25:C26"/>
    <mergeCell ref="A3:I3"/>
    <mergeCell ref="A4:I4"/>
    <mergeCell ref="A5:I5"/>
    <mergeCell ref="A6:I6"/>
    <mergeCell ref="A7:A9"/>
    <mergeCell ref="B7:D7"/>
    <mergeCell ref="G7:K7"/>
    <mergeCell ref="B8:B9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Tartalom</vt:lpstr>
      <vt:lpstr>1.sz. melléklet</vt:lpstr>
      <vt:lpstr>2.sz.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user</cp:lastModifiedBy>
  <dcterms:created xsi:type="dcterms:W3CDTF">2019-05-21T09:29:01Z</dcterms:created>
  <dcterms:modified xsi:type="dcterms:W3CDTF">2019-06-04T18:52:15Z</dcterms:modified>
</cp:coreProperties>
</file>