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555" activeTab="1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<sst xmlns="http://schemas.openxmlformats.org/spreadsheetml/2006/main" count="484" uniqueCount="341">
  <si>
    <t>17</t>
  </si>
  <si>
    <t>01</t>
  </si>
  <si>
    <t>02</t>
  </si>
  <si>
    <t>03</t>
  </si>
  <si>
    <t>04</t>
  </si>
  <si>
    <t>08</t>
  </si>
  <si>
    <t>09</t>
  </si>
  <si>
    <t>01 - K1-K8. Költségvetési kiadások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</si>
  <si>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</si>
  <si>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</si>
  <si>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</si>
  <si>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</si>
  <si>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</si>
  <si>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</si>
  <si>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</si>
  <si>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</si>
  <si>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</si>
  <si>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</si>
  <si>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</si>
  <si>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</si>
  <si>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</si>
  <si>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</si>
  <si>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</si>
  <si>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</si>
  <si>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</si>
  <si>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</si>
  <si>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</si>
  <si>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</si>
  <si>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</si>
  <si>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</si>
  <si>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</si>
  <si>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</si>
  <si>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</si>
  <si>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</si>
  <si>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</si>
  <si>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</si>
  <si>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</si>
  <si>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</si>
  <si>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</si>
  <si>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</si>
  <si>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</si>
  <si>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</si>
  <si>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</si>
  <si>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</si>
  <si>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</si>
  <si>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</si>
  <si>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</si>
  <si>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</si>
  <si>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</si>
  <si>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</si>
  <si>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</si>
  <si>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</si>
  <si>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</si>
  <si>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</si>
  <si>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</si>
  <si>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</si>
  <si>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</si>
  <si>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</si>
  <si>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</si>
  <si>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</si>
  <si>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</si>
  <si>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</si>
  <si>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</si>
  <si>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</si>
  <si>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</si>
  <si>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</si>
  <si>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</si>
  <si>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</si>
  <si>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</si>
  <si>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</si>
  <si>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</si>
  <si>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</si>
  <si>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</si>
  <si>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</si>
  <si>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</si>
  <si>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</si>
  <si>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</si>
  <si>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</si>
  <si>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</si>
  <si>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</si>
  <si>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</si>
  <si>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</si>
  <si>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</si>
  <si>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</si>
  <si>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</si>
  <si>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</si>
  <si>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</si>
  <si>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</si>
  <si>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</si>
  <si>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</si>
  <si>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</si>
  <si>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</si>
  <si>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</si>
  <si>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</si>
  <si>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</si>
  <si>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</si>
  <si>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</si>
  <si>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</si>
  <si>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</si>
  <si>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</si>
  <si>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</si>
  <si>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</si>
  <si>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</si>
  <si>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</si>
  <si>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</si>
  <si>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</si>
  <si>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</si>
  <si>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</si>
  <si>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</si>
  <si>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</si>
  <si>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</si>
  <si>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</si>
  <si>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</si>
  <si>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</si>
  <si>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</si>
  <si>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</si>
  <si>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</si>
  <si>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</si>
  <si>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</si>
  <si>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</si>
  <si>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</si>
  <si>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</si>
  <si>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</si>
  <si>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</si>
  <si>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</si>
  <si>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</si>
  <si>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</si>
  <si>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</si>
  <si>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</si>
  <si>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</si>
  <si>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</si>
  <si>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</si>
  <si>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</si>
  <si>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</si>
  <si>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</si>
  <si>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</si>
  <si>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</si>
  <si>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</si>
  <si>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</si>
  <si>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</si>
  <si>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</si>
  <si>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</si>
  <si>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</si>
  <si>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</si>
  <si>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</si>
  <si>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</si>
  <si>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</si>
  <si>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</si>
  <si>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</si>
  <si>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</si>
  <si>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</si>
  <si>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</si>
  <si>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</si>
  <si>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</si>
  <si>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</si>
  <si>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</si>
  <si>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</si>
  <si>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</si>
  <si>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</si>
  <si>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</si>
  <si>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</si>
  <si>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</si>
  <si>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</si>
  <si>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</si>
  <si>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</si>
  <si>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</si>
  <si>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</si>
  <si>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</si>
  <si>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</si>
  <si>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</si>
  <si>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</si>
  <si>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</si>
  <si>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</si>
  <si>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</si>
  <si>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</si>
  <si>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</si>
  <si>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</si>
  <si>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</si>
  <si>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</si>
  <si>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</si>
  <si>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</si>
  <si>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</si>
  <si>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</si>
  <si>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</si>
  <si>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</si>
  <si>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</si>
  <si>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</si>
  <si>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</si>
  <si>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</si>
  <si>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</si>
  <si>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</si>
  <si>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</si>
  <si>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</si>
  <si>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</si>
  <si>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</si>
  <si>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</si>
  <si>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</si>
  <si>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</si>
  <si>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</si>
  <si>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</si>
  <si>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</si>
  <si>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</si>
  <si>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</si>
  <si>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</si>
  <si>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</si>
  <si>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</si>
  <si>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</si>
  <si>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</si>
  <si>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</si>
  <si>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</si>
  <si>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</si>
  <si>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</si>
  <si>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</si>
  <si>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</si>
  <si>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</si>
  <si>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</si>
  <si>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</si>
  <si>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</si>
  <si>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</si>
  <si>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</si>
  <si>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</si>
  <si>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</si>
  <si>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</si>
  <si>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</si>
  <si>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</si>
  <si>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</si>
  <si>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</si>
  <si>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</si>
  <si>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</si>
  <si>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</si>
  <si>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</si>
  <si>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</si>
  <si>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</si>
  <si>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</si>
  <si>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</si>
  <si>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</si>
  <si>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</si>
  <si>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</si>
  <si>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</si>
  <si>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</si>
  <si>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</si>
  <si>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</si>
  <si>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</si>
  <si>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</si>
  <si>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</si>
  <si>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</si>
  <si>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</si>
  <si>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</si>
  <si>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</si>
  <si>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</si>
  <si>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</si>
  <si>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</si>
  <si>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</si>
  <si>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</si>
  <si>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</si>
  <si>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</si>
  <si>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</si>
  <si>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</si>
  <si>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</si>
  <si>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</si>
  <si>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</si>
  <si>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03 - K9. Finanszírozási kiadások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</si>
  <si>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</si>
  <si>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</si>
  <si>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</si>
  <si>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</si>
  <si>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</si>
  <si>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</si>
  <si>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</si>
  <si>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</si>
  <si>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</si>
  <si>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</si>
  <si>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</si>
  <si>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</si>
  <si>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</si>
  <si>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</si>
  <si>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</si>
  <si>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</si>
  <si>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</si>
  <si>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</si>
  <si>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</si>
  <si>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</si>
  <si>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</si>
  <si>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</si>
  <si>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</si>
  <si>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</si>
  <si>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</si>
  <si>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</si>
  <si>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</si>
  <si>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</si>
  <si>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</si>
  <si>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</si>
  <si>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</si>
  <si>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</si>
  <si>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</si>
  <si>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</si>
  <si>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</si>
  <si>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</si>
  <si>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</si>
  <si>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</si>
  <si>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</si>
  <si>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</si>
  <si>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</si>
  <si>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</si>
  <si>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</si>
  <si>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</si>
  <si>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</si>
  <si>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</si>
  <si>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</si>
  <si>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</si>
  <si>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</si>
  <si>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</si>
  <si>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</si>
  <si>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</si>
  <si>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</si>
  <si>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</si>
  <si>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</si>
  <si>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</si>
  <si>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</si>
  <si>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</si>
  <si>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</si>
  <si>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</si>
  <si>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</si>
  <si>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Sorsz.</t>
  </si>
  <si>
    <t>Munkaadókat terhelő járulékok és szociális hozzájárulási adó (K2)</t>
  </si>
  <si>
    <t>Kurd Község Önkormányzata</t>
  </si>
  <si>
    <t>KIADÁSOK</t>
  </si>
  <si>
    <t>01. tábla</t>
  </si>
  <si>
    <t>03. tábla</t>
  </si>
  <si>
    <t>Kurd Község Önkormányzat bevételek mindösszesen</t>
  </si>
  <si>
    <t>Költségvetési bevételek összesen</t>
  </si>
  <si>
    <t>02. tábla</t>
  </si>
  <si>
    <t>04. tábla</t>
  </si>
  <si>
    <t>Finanszírozási bevételek összesen</t>
  </si>
  <si>
    <t>Kurd Község Önkormányzat kiadások mindösszesen</t>
  </si>
  <si>
    <t>I. sz. módosított előirányzat</t>
  </si>
  <si>
    <t>Módosítás</t>
  </si>
  <si>
    <t>2020. évi költségvetés I. sz. módosítás</t>
  </si>
  <si>
    <t>Kurd Önk. Költségvetési kiadások összesen</t>
  </si>
  <si>
    <t>Kurd Önk. Finanszírozási kiadások összesen</t>
  </si>
  <si>
    <t>BEVÉTELEK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</si>
</sst>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56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1" fillId="19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/>
    </xf>
    <xf numFmtId="3" fontId="5" fillId="16" borderId="10" xfId="0" applyNumberFormat="1" applyFont="1" applyFill="1" applyBorder="1" applyAlignment="1">
      <alignment vertical="center"/>
    </xf>
    <xf numFmtId="0" fontId="7" fillId="16" borderId="10" xfId="0" applyFont="1" applyFill="1" applyBorder="1" applyAlignment="1">
      <alignment vertical="center"/>
    </xf>
    <xf numFmtId="3" fontId="7" fillId="16" borderId="10" xfId="0" applyNumberFormat="1" applyFont="1" applyFill="1" applyBorder="1" applyAlignment="1">
      <alignment vertical="center"/>
    </xf>
    <xf numFmtId="0" fontId="7" fillId="16" borderId="10" xfId="0" applyFont="1" applyFill="1" applyBorder="1" applyAlignment="1">
      <alignment vertical="center" wrapText="1"/>
    </xf>
    <xf numFmtId="0" fontId="10" fillId="16" borderId="10" xfId="0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16" borderId="14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view="pageLayout" workbookViewId="0" topLeftCell="A1">
      <selection activeCell="A2" sqref="A2:E2"/>
    </sheetView>
  </sheetViews>
  <sheetFormatPr defaultColWidth="9.00390625" defaultRowHeight="12.75"/>
  <cols>
    <col min="1" max="1" width="7.75390625" style="1" customWidth="1"/>
    <col min="2" max="2" width="40.75390625" style="1" customWidth="1"/>
    <col min="3" max="5" width="14.75390625" style="1" customWidth="1"/>
    <col min="7" max="7" width="10.125" style="0" bestFit="1" customWidth="1"/>
  </cols>
  <sheetData>
    <row r="1" spans="1:5" ht="15.75">
      <c r="A1" s="25" t="s">
        <v>325</v>
      </c>
      <c r="B1" s="25"/>
      <c r="C1" s="25"/>
      <c r="D1" s="25"/>
      <c r="E1" s="25"/>
    </row>
    <row r="2" spans="1:5" ht="15.75">
      <c r="A2" s="25" t="s">
        <v>337</v>
      </c>
      <c r="B2" s="25"/>
      <c r="C2" s="25"/>
      <c r="D2" s="25"/>
      <c r="E2" s="25"/>
    </row>
    <row r="3" spans="1:5" ht="15.75">
      <c r="A3" s="25" t="s">
        <v>326</v>
      </c>
      <c r="B3" s="25"/>
      <c r="C3" s="25"/>
      <c r="D3" s="25"/>
      <c r="E3" s="25"/>
    </row>
    <row r="5" spans="1:5" ht="19.5" customHeight="1">
      <c r="A5" s="22" t="s">
        <v>7</v>
      </c>
      <c r="B5" s="23"/>
      <c r="C5" s="23"/>
      <c r="D5" s="23"/>
      <c r="E5" s="24"/>
    </row>
    <row r="6" spans="1:5" ht="47.25">
      <c r="A6" s="2" t="s">
        <v>323</v>
      </c>
      <c r="B6" s="2" t="s">
        <v>8</v>
      </c>
      <c r="C6" s="2" t="s">
        <v>9</v>
      </c>
      <c r="D6" s="2" t="s">
        <v>335</v>
      </c>
      <c r="E6" s="11" t="s">
        <v>336</v>
      </c>
    </row>
    <row r="7" spans="1:5" ht="12.75">
      <c r="A7" s="3" t="s">
        <v>1</v>
      </c>
      <c r="B7" s="4" t="s">
        <v>10</v>
      </c>
      <c r="C7" s="5">
        <v>25177710</v>
      </c>
      <c r="D7" s="18">
        <v>24105210</v>
      </c>
      <c r="E7" s="18">
        <f>D7-C7</f>
        <v>-1072500</v>
      </c>
    </row>
    <row r="8" spans="1:5" ht="12.75">
      <c r="A8" s="3" t="s">
        <v>2</v>
      </c>
      <c r="B8" s="4" t="s">
        <v>11</v>
      </c>
      <c r="C8" s="5">
        <v>840000</v>
      </c>
      <c r="D8" s="18">
        <v>840000</v>
      </c>
      <c r="E8" s="18">
        <f aca="true" t="shared" si="0" ref="E8:E71">D8-C8</f>
        <v>0</v>
      </c>
    </row>
    <row r="9" spans="1:5" ht="12.75">
      <c r="A9" s="3" t="s">
        <v>3</v>
      </c>
      <c r="B9" s="4" t="s">
        <v>12</v>
      </c>
      <c r="C9" s="5">
        <v>0</v>
      </c>
      <c r="D9" s="18"/>
      <c r="E9" s="18">
        <f t="shared" si="0"/>
        <v>0</v>
      </c>
    </row>
    <row r="10" spans="1:5" ht="12.75" customHeight="1">
      <c r="A10" s="3" t="s">
        <v>4</v>
      </c>
      <c r="B10" s="4" t="s">
        <v>13</v>
      </c>
      <c r="C10" s="5">
        <v>0</v>
      </c>
      <c r="D10" s="18"/>
      <c r="E10" s="18">
        <f t="shared" si="0"/>
        <v>0</v>
      </c>
    </row>
    <row r="11" spans="1:5" ht="12.75">
      <c r="A11" s="3" t="s">
        <v>14</v>
      </c>
      <c r="B11" s="4" t="s">
        <v>15</v>
      </c>
      <c r="C11" s="5">
        <v>0</v>
      </c>
      <c r="D11" s="18"/>
      <c r="E11" s="18">
        <f t="shared" si="0"/>
        <v>0</v>
      </c>
    </row>
    <row r="12" spans="1:5" ht="12.75">
      <c r="A12" s="3" t="s">
        <v>16</v>
      </c>
      <c r="B12" s="4" t="s">
        <v>17</v>
      </c>
      <c r="C12" s="5">
        <v>0</v>
      </c>
      <c r="D12" s="18"/>
      <c r="E12" s="18">
        <f t="shared" si="0"/>
        <v>0</v>
      </c>
    </row>
    <row r="13" spans="1:5" ht="12.75">
      <c r="A13" s="3" t="s">
        <v>18</v>
      </c>
      <c r="B13" s="4" t="s">
        <v>19</v>
      </c>
      <c r="C13" s="5">
        <v>576000</v>
      </c>
      <c r="D13" s="18">
        <v>576000</v>
      </c>
      <c r="E13" s="18">
        <f t="shared" si="0"/>
        <v>0</v>
      </c>
    </row>
    <row r="14" spans="1:5" ht="12.75">
      <c r="A14" s="3" t="s">
        <v>5</v>
      </c>
      <c r="B14" s="4" t="s">
        <v>20</v>
      </c>
      <c r="C14" s="5">
        <v>0</v>
      </c>
      <c r="D14" s="18"/>
      <c r="E14" s="18">
        <f t="shared" si="0"/>
        <v>0</v>
      </c>
    </row>
    <row r="15" spans="1:5" ht="12.75">
      <c r="A15" s="3" t="s">
        <v>6</v>
      </c>
      <c r="B15" s="4" t="s">
        <v>21</v>
      </c>
      <c r="C15" s="5">
        <v>60000</v>
      </c>
      <c r="D15" s="18">
        <v>60000</v>
      </c>
      <c r="E15" s="18">
        <f t="shared" si="0"/>
        <v>0</v>
      </c>
    </row>
    <row r="16" spans="1:5" ht="12.75">
      <c r="A16" s="3" t="s">
        <v>22</v>
      </c>
      <c r="B16" s="4" t="s">
        <v>23</v>
      </c>
      <c r="C16" s="5">
        <v>72000</v>
      </c>
      <c r="D16" s="18">
        <v>72000</v>
      </c>
      <c r="E16" s="18">
        <f t="shared" si="0"/>
        <v>0</v>
      </c>
    </row>
    <row r="17" spans="1:5" ht="12.75">
      <c r="A17" s="3" t="s">
        <v>24</v>
      </c>
      <c r="B17" s="4" t="s">
        <v>25</v>
      </c>
      <c r="C17" s="5">
        <v>0</v>
      </c>
      <c r="D17" s="18"/>
      <c r="E17" s="18">
        <f t="shared" si="0"/>
        <v>0</v>
      </c>
    </row>
    <row r="18" spans="1:5" ht="12.75">
      <c r="A18" s="3" t="s">
        <v>26</v>
      </c>
      <c r="B18" s="4" t="s">
        <v>27</v>
      </c>
      <c r="C18" s="5">
        <v>0</v>
      </c>
      <c r="D18" s="18"/>
      <c r="E18" s="18">
        <f t="shared" si="0"/>
        <v>0</v>
      </c>
    </row>
    <row r="19" spans="1:5" ht="12.75" customHeight="1">
      <c r="A19" s="3" t="s">
        <v>28</v>
      </c>
      <c r="B19" s="4" t="s">
        <v>29</v>
      </c>
      <c r="C19" s="5">
        <v>0</v>
      </c>
      <c r="D19" s="18"/>
      <c r="E19" s="18">
        <f t="shared" si="0"/>
        <v>0</v>
      </c>
    </row>
    <row r="20" spans="1:5" ht="12.75" customHeight="1">
      <c r="A20" s="6" t="s">
        <v>30</v>
      </c>
      <c r="B20" s="7" t="s">
        <v>31</v>
      </c>
      <c r="C20" s="8">
        <f>SUM(C7:C19)</f>
        <v>26725710</v>
      </c>
      <c r="D20" s="8">
        <f>SUM(D7:D19)</f>
        <v>25653210</v>
      </c>
      <c r="E20" s="21">
        <f t="shared" si="0"/>
        <v>-1072500</v>
      </c>
    </row>
    <row r="21" spans="1:5" ht="12.75">
      <c r="A21" s="3" t="s">
        <v>32</v>
      </c>
      <c r="B21" s="4" t="s">
        <v>33</v>
      </c>
      <c r="C21" s="5">
        <v>9818663</v>
      </c>
      <c r="D21" s="18">
        <v>8810980</v>
      </c>
      <c r="E21" s="18">
        <f t="shared" si="0"/>
        <v>-1007683</v>
      </c>
    </row>
    <row r="22" spans="1:5" ht="38.25">
      <c r="A22" s="3" t="s">
        <v>34</v>
      </c>
      <c r="B22" s="4" t="s">
        <v>35</v>
      </c>
      <c r="C22" s="5">
        <v>1331250</v>
      </c>
      <c r="D22" s="18">
        <v>1375000</v>
      </c>
      <c r="E22" s="18">
        <f t="shared" si="0"/>
        <v>43750</v>
      </c>
    </row>
    <row r="23" spans="1:5" ht="12.75">
      <c r="A23" s="3" t="s">
        <v>0</v>
      </c>
      <c r="B23" s="4" t="s">
        <v>36</v>
      </c>
      <c r="C23" s="5">
        <v>450000</v>
      </c>
      <c r="D23" s="18">
        <v>150000</v>
      </c>
      <c r="E23" s="18">
        <f t="shared" si="0"/>
        <v>-300000</v>
      </c>
    </row>
    <row r="24" spans="1:5" ht="12.75">
      <c r="A24" s="6" t="s">
        <v>37</v>
      </c>
      <c r="B24" s="7" t="s">
        <v>38</v>
      </c>
      <c r="C24" s="8">
        <f>SUM(C21:C23)</f>
        <v>11599913</v>
      </c>
      <c r="D24" s="8">
        <f>SUM(D21:D23)</f>
        <v>10335980</v>
      </c>
      <c r="E24" s="21">
        <f t="shared" si="0"/>
        <v>-1263933</v>
      </c>
    </row>
    <row r="25" spans="1:7" ht="12.75">
      <c r="A25" s="6" t="s">
        <v>39</v>
      </c>
      <c r="B25" s="7" t="s">
        <v>40</v>
      </c>
      <c r="C25" s="8">
        <f>C20+C24</f>
        <v>38325623</v>
      </c>
      <c r="D25" s="8">
        <f>D20+D24</f>
        <v>35989190</v>
      </c>
      <c r="E25" s="21">
        <f t="shared" si="0"/>
        <v>-2336433</v>
      </c>
      <c r="G25" s="9"/>
    </row>
    <row r="26" spans="1:5" ht="12.75" customHeight="1">
      <c r="A26" s="6" t="s">
        <v>41</v>
      </c>
      <c r="B26" s="7" t="s">
        <v>324</v>
      </c>
      <c r="C26" s="8">
        <v>6129440</v>
      </c>
      <c r="D26" s="8">
        <v>5459643</v>
      </c>
      <c r="E26" s="18">
        <f t="shared" si="0"/>
        <v>-669797</v>
      </c>
    </row>
    <row r="27" spans="1:5" ht="12.75">
      <c r="A27" s="3" t="s">
        <v>42</v>
      </c>
      <c r="B27" s="4" t="s">
        <v>43</v>
      </c>
      <c r="C27" s="5">
        <v>285000</v>
      </c>
      <c r="D27" s="18">
        <v>150000</v>
      </c>
      <c r="E27" s="18">
        <f t="shared" si="0"/>
        <v>-135000</v>
      </c>
    </row>
    <row r="28" spans="1:5" ht="12.75">
      <c r="A28" s="3" t="s">
        <v>44</v>
      </c>
      <c r="B28" s="4" t="s">
        <v>45</v>
      </c>
      <c r="C28" s="5">
        <v>5992191</v>
      </c>
      <c r="D28" s="18">
        <v>5637191</v>
      </c>
      <c r="E28" s="18">
        <f t="shared" si="0"/>
        <v>-355000</v>
      </c>
    </row>
    <row r="29" spans="1:5" ht="12.75">
      <c r="A29" s="3" t="s">
        <v>46</v>
      </c>
      <c r="B29" s="4" t="s">
        <v>47</v>
      </c>
      <c r="C29" s="5">
        <v>0</v>
      </c>
      <c r="D29" s="18">
        <v>0</v>
      </c>
      <c r="E29" s="18">
        <f t="shared" si="0"/>
        <v>0</v>
      </c>
    </row>
    <row r="30" spans="1:5" ht="12.75">
      <c r="A30" s="6" t="s">
        <v>48</v>
      </c>
      <c r="B30" s="7" t="s">
        <v>49</v>
      </c>
      <c r="C30" s="8">
        <f>SUM(C27:C29)</f>
        <v>6277191</v>
      </c>
      <c r="D30" s="8">
        <f>SUM(D27:D29)</f>
        <v>5787191</v>
      </c>
      <c r="E30" s="21">
        <f t="shared" si="0"/>
        <v>-490000</v>
      </c>
    </row>
    <row r="31" spans="1:5" ht="12.75">
      <c r="A31" s="3" t="s">
        <v>50</v>
      </c>
      <c r="B31" s="4" t="s">
        <v>51</v>
      </c>
      <c r="C31" s="5">
        <v>633000</v>
      </c>
      <c r="D31" s="18">
        <v>321000</v>
      </c>
      <c r="E31" s="18">
        <f t="shared" si="0"/>
        <v>-312000</v>
      </c>
    </row>
    <row r="32" spans="1:5" ht="12.75">
      <c r="A32" s="3" t="s">
        <v>52</v>
      </c>
      <c r="B32" s="4" t="s">
        <v>53</v>
      </c>
      <c r="C32" s="5">
        <v>867000</v>
      </c>
      <c r="D32" s="18">
        <v>767000</v>
      </c>
      <c r="E32" s="18">
        <f t="shared" si="0"/>
        <v>-100000</v>
      </c>
    </row>
    <row r="33" spans="1:5" ht="12.75">
      <c r="A33" s="6" t="s">
        <v>54</v>
      </c>
      <c r="B33" s="7" t="s">
        <v>55</v>
      </c>
      <c r="C33" s="8">
        <f>SUM(C31:C32)</f>
        <v>1500000</v>
      </c>
      <c r="D33" s="8">
        <f>SUM(D31:D32)</f>
        <v>1088000</v>
      </c>
      <c r="E33" s="21">
        <f t="shared" si="0"/>
        <v>-412000</v>
      </c>
    </row>
    <row r="34" spans="1:5" ht="12.75">
      <c r="A34" s="3" t="s">
        <v>56</v>
      </c>
      <c r="B34" s="4" t="s">
        <v>57</v>
      </c>
      <c r="C34" s="5">
        <v>4475000</v>
      </c>
      <c r="D34" s="18">
        <v>4318000</v>
      </c>
      <c r="E34" s="18">
        <f t="shared" si="0"/>
        <v>-157000</v>
      </c>
    </row>
    <row r="35" spans="1:5" ht="12.75">
      <c r="A35" s="3" t="s">
        <v>58</v>
      </c>
      <c r="B35" s="4" t="s">
        <v>59</v>
      </c>
      <c r="C35" s="5">
        <v>2579136</v>
      </c>
      <c r="D35" s="5">
        <v>2579136</v>
      </c>
      <c r="E35" s="18">
        <f t="shared" si="0"/>
        <v>0</v>
      </c>
    </row>
    <row r="36" spans="1:5" ht="12.75">
      <c r="A36" s="3" t="s">
        <v>60</v>
      </c>
      <c r="B36" s="4" t="s">
        <v>61</v>
      </c>
      <c r="C36" s="5">
        <v>200000</v>
      </c>
      <c r="D36" s="18">
        <v>50000</v>
      </c>
      <c r="E36" s="18">
        <f t="shared" si="0"/>
        <v>-150000</v>
      </c>
    </row>
    <row r="37" spans="1:5" ht="12.75">
      <c r="A37" s="3" t="s">
        <v>62</v>
      </c>
      <c r="B37" s="4" t="s">
        <v>63</v>
      </c>
      <c r="C37" s="5">
        <v>841000</v>
      </c>
      <c r="D37" s="18">
        <v>833000</v>
      </c>
      <c r="E37" s="18">
        <f t="shared" si="0"/>
        <v>-8000</v>
      </c>
    </row>
    <row r="38" spans="1:5" ht="12.75">
      <c r="A38" s="3" t="s">
        <v>64</v>
      </c>
      <c r="B38" s="4" t="s">
        <v>65</v>
      </c>
      <c r="C38" s="5">
        <v>0</v>
      </c>
      <c r="D38" s="18"/>
      <c r="E38" s="18">
        <f t="shared" si="0"/>
        <v>0</v>
      </c>
    </row>
    <row r="39" spans="1:5" ht="25.5">
      <c r="A39" s="3" t="s">
        <v>66</v>
      </c>
      <c r="B39" s="4" t="s">
        <v>67</v>
      </c>
      <c r="C39" s="5">
        <v>288637</v>
      </c>
      <c r="D39" s="5">
        <v>288637</v>
      </c>
      <c r="E39" s="18">
        <f t="shared" si="0"/>
        <v>0</v>
      </c>
    </row>
    <row r="40" spans="1:5" ht="12.75">
      <c r="A40" s="3" t="s">
        <v>68</v>
      </c>
      <c r="B40" s="4" t="s">
        <v>69</v>
      </c>
      <c r="C40" s="5">
        <v>10594695</v>
      </c>
      <c r="D40" s="18">
        <v>9059500</v>
      </c>
      <c r="E40" s="18">
        <f t="shared" si="0"/>
        <v>-1535195</v>
      </c>
    </row>
    <row r="41" spans="1:5" ht="12.75">
      <c r="A41" s="6" t="s">
        <v>70</v>
      </c>
      <c r="B41" s="7" t="s">
        <v>71</v>
      </c>
      <c r="C41" s="8">
        <f>SUM(C34:C40)</f>
        <v>18978468</v>
      </c>
      <c r="D41" s="8">
        <f>SUM(D34:D40)</f>
        <v>17128273</v>
      </c>
      <c r="E41" s="21">
        <f t="shared" si="0"/>
        <v>-1850195</v>
      </c>
    </row>
    <row r="42" spans="1:5" ht="12.75">
      <c r="A42" s="3" t="s">
        <v>72</v>
      </c>
      <c r="B42" s="4" t="s">
        <v>73</v>
      </c>
      <c r="C42" s="5">
        <v>75000</v>
      </c>
      <c r="D42" s="18">
        <v>75000</v>
      </c>
      <c r="E42" s="18">
        <f t="shared" si="0"/>
        <v>0</v>
      </c>
    </row>
    <row r="43" spans="1:5" ht="12.75">
      <c r="A43" s="3" t="s">
        <v>74</v>
      </c>
      <c r="B43" s="4" t="s">
        <v>75</v>
      </c>
      <c r="C43" s="5">
        <v>0</v>
      </c>
      <c r="D43" s="18">
        <v>0</v>
      </c>
      <c r="E43" s="18">
        <f t="shared" si="0"/>
        <v>0</v>
      </c>
    </row>
    <row r="44" spans="1:5" ht="25.5">
      <c r="A44" s="6" t="s">
        <v>76</v>
      </c>
      <c r="B44" s="7" t="s">
        <v>77</v>
      </c>
      <c r="C44" s="8">
        <f>SUM(C42:C43)</f>
        <v>75000</v>
      </c>
      <c r="D44" s="8">
        <f>SUM(D42:D43)</f>
        <v>75000</v>
      </c>
      <c r="E44" s="21">
        <f t="shared" si="0"/>
        <v>0</v>
      </c>
    </row>
    <row r="45" spans="1:5" ht="12.75" customHeight="1">
      <c r="A45" s="3" t="s">
        <v>78</v>
      </c>
      <c r="B45" s="4" t="s">
        <v>79</v>
      </c>
      <c r="C45" s="5">
        <v>6446391</v>
      </c>
      <c r="D45" s="18">
        <v>5703299</v>
      </c>
      <c r="E45" s="18">
        <f t="shared" si="0"/>
        <v>-743092</v>
      </c>
    </row>
    <row r="46" spans="1:5" ht="12.75" customHeight="1">
      <c r="A46" s="3" t="s">
        <v>80</v>
      </c>
      <c r="B46" s="4" t="s">
        <v>81</v>
      </c>
      <c r="C46" s="5">
        <v>0</v>
      </c>
      <c r="D46" s="18">
        <v>0</v>
      </c>
      <c r="E46" s="18">
        <f t="shared" si="0"/>
        <v>0</v>
      </c>
    </row>
    <row r="47" spans="1:5" ht="12.75" customHeight="1">
      <c r="A47" s="3" t="s">
        <v>82</v>
      </c>
      <c r="B47" s="4" t="s">
        <v>83</v>
      </c>
      <c r="C47" s="5">
        <v>13808</v>
      </c>
      <c r="D47" s="18">
        <v>13808</v>
      </c>
      <c r="E47" s="18">
        <f t="shared" si="0"/>
        <v>0</v>
      </c>
    </row>
    <row r="48" spans="1:5" ht="12.75">
      <c r="A48" s="3" t="s">
        <v>84</v>
      </c>
      <c r="B48" s="4" t="s">
        <v>85</v>
      </c>
      <c r="C48" s="5">
        <v>0</v>
      </c>
      <c r="D48" s="18">
        <v>0</v>
      </c>
      <c r="E48" s="18">
        <f t="shared" si="0"/>
        <v>0</v>
      </c>
    </row>
    <row r="49" spans="1:5" ht="12.75">
      <c r="A49" s="3" t="s">
        <v>86</v>
      </c>
      <c r="B49" s="4" t="s">
        <v>87</v>
      </c>
      <c r="C49" s="5">
        <v>254000</v>
      </c>
      <c r="D49" s="18">
        <v>254000</v>
      </c>
      <c r="E49" s="18">
        <f t="shared" si="0"/>
        <v>0</v>
      </c>
    </row>
    <row r="50" spans="1:5" ht="12.75" customHeight="1">
      <c r="A50" s="6" t="s">
        <v>88</v>
      </c>
      <c r="B50" s="7" t="s">
        <v>89</v>
      </c>
      <c r="C50" s="8">
        <f>SUM(C45:C49)</f>
        <v>6714199</v>
      </c>
      <c r="D50" s="8">
        <f>SUM(D45:D49)</f>
        <v>5971107</v>
      </c>
      <c r="E50" s="21">
        <f t="shared" si="0"/>
        <v>-743092</v>
      </c>
    </row>
    <row r="51" spans="1:5" ht="12.75">
      <c r="A51" s="6" t="s">
        <v>90</v>
      </c>
      <c r="B51" s="7" t="s">
        <v>91</v>
      </c>
      <c r="C51" s="8">
        <f>C30+C33+C41+C44+C50</f>
        <v>33544858</v>
      </c>
      <c r="D51" s="8">
        <f>D30+D33+D41+D44+D50</f>
        <v>30049571</v>
      </c>
      <c r="E51" s="18">
        <f t="shared" si="0"/>
        <v>-3495287</v>
      </c>
    </row>
    <row r="52" spans="1:5" ht="12.75">
      <c r="A52" s="3" t="s">
        <v>92</v>
      </c>
      <c r="B52" s="4" t="s">
        <v>93</v>
      </c>
      <c r="C52" s="5">
        <v>0</v>
      </c>
      <c r="D52" s="18">
        <v>0</v>
      </c>
      <c r="E52" s="18">
        <f t="shared" si="0"/>
        <v>0</v>
      </c>
    </row>
    <row r="53" spans="1:5" ht="12.75">
      <c r="A53" s="3" t="s">
        <v>94</v>
      </c>
      <c r="B53" s="4" t="s">
        <v>95</v>
      </c>
      <c r="C53" s="5">
        <v>0</v>
      </c>
      <c r="D53" s="18">
        <v>0</v>
      </c>
      <c r="E53" s="18">
        <f t="shared" si="0"/>
        <v>0</v>
      </c>
    </row>
    <row r="54" spans="1:5" ht="12.75">
      <c r="A54" s="3" t="s">
        <v>96</v>
      </c>
      <c r="B54" s="4" t="s">
        <v>97</v>
      </c>
      <c r="C54" s="5">
        <v>0</v>
      </c>
      <c r="D54" s="18">
        <v>0</v>
      </c>
      <c r="E54" s="18">
        <f t="shared" si="0"/>
        <v>0</v>
      </c>
    </row>
    <row r="55" spans="1:5" ht="12.75" customHeight="1">
      <c r="A55" s="3" t="s">
        <v>98</v>
      </c>
      <c r="B55" s="4" t="s">
        <v>99</v>
      </c>
      <c r="C55" s="5">
        <v>0</v>
      </c>
      <c r="D55" s="18">
        <v>0</v>
      </c>
      <c r="E55" s="18">
        <f t="shared" si="0"/>
        <v>0</v>
      </c>
    </row>
    <row r="56" spans="1:5" ht="12.75" customHeight="1">
      <c r="A56" s="3" t="s">
        <v>100</v>
      </c>
      <c r="B56" s="4" t="s">
        <v>101</v>
      </c>
      <c r="C56" s="5">
        <v>0</v>
      </c>
      <c r="D56" s="18">
        <v>0</v>
      </c>
      <c r="E56" s="18">
        <f t="shared" si="0"/>
        <v>0</v>
      </c>
    </row>
    <row r="57" spans="1:5" ht="12.75">
      <c r="A57" s="3" t="s">
        <v>102</v>
      </c>
      <c r="B57" s="4" t="s">
        <v>103</v>
      </c>
      <c r="C57" s="5">
        <v>0</v>
      </c>
      <c r="D57" s="18">
        <v>0</v>
      </c>
      <c r="E57" s="18">
        <f t="shared" si="0"/>
        <v>0</v>
      </c>
    </row>
    <row r="58" spans="1:5" ht="12.75">
      <c r="A58" s="3" t="s">
        <v>104</v>
      </c>
      <c r="B58" s="4" t="s">
        <v>105</v>
      </c>
      <c r="C58" s="5">
        <v>0</v>
      </c>
      <c r="D58" s="18">
        <v>0</v>
      </c>
      <c r="E58" s="18">
        <f t="shared" si="0"/>
        <v>0</v>
      </c>
    </row>
    <row r="59" spans="1:5" ht="12.75">
      <c r="A59" s="3" t="s">
        <v>106</v>
      </c>
      <c r="B59" s="4" t="s">
        <v>107</v>
      </c>
      <c r="C59" s="5">
        <v>8775000</v>
      </c>
      <c r="D59" s="18">
        <v>8775000</v>
      </c>
      <c r="E59" s="18">
        <f t="shared" si="0"/>
        <v>0</v>
      </c>
    </row>
    <row r="60" spans="1:5" ht="12.75">
      <c r="A60" s="6" t="s">
        <v>108</v>
      </c>
      <c r="B60" s="7" t="s">
        <v>109</v>
      </c>
      <c r="C60" s="8">
        <f>SUM(C52:C59)</f>
        <v>8775000</v>
      </c>
      <c r="D60" s="8">
        <f>SUM(D52:D59)</f>
        <v>8775000</v>
      </c>
      <c r="E60" s="21">
        <f t="shared" si="0"/>
        <v>0</v>
      </c>
    </row>
    <row r="61" spans="1:5" ht="12.75">
      <c r="A61" s="3" t="s">
        <v>110</v>
      </c>
      <c r="B61" s="4" t="s">
        <v>111</v>
      </c>
      <c r="C61" s="5">
        <v>0</v>
      </c>
      <c r="D61" s="18">
        <v>0</v>
      </c>
      <c r="E61" s="18">
        <f t="shared" si="0"/>
        <v>0</v>
      </c>
    </row>
    <row r="62" spans="1:7" ht="25.5">
      <c r="A62" s="3" t="s">
        <v>112</v>
      </c>
      <c r="B62" s="4" t="s">
        <v>113</v>
      </c>
      <c r="C62" s="5">
        <v>989249</v>
      </c>
      <c r="D62" s="18">
        <v>94243</v>
      </c>
      <c r="E62" s="18">
        <f t="shared" si="0"/>
        <v>-895006</v>
      </c>
      <c r="G62" s="9"/>
    </row>
    <row r="63" spans="1:5" ht="25.5">
      <c r="A63" s="3" t="s">
        <v>114</v>
      </c>
      <c r="B63" s="4" t="s">
        <v>115</v>
      </c>
      <c r="C63" s="5">
        <v>0</v>
      </c>
      <c r="D63" s="18">
        <v>0</v>
      </c>
      <c r="E63" s="18">
        <f t="shared" si="0"/>
        <v>0</v>
      </c>
    </row>
    <row r="64" spans="1:5" ht="12.75">
      <c r="A64" s="3" t="s">
        <v>116</v>
      </c>
      <c r="B64" s="4" t="s">
        <v>117</v>
      </c>
      <c r="C64" s="5">
        <v>500000</v>
      </c>
      <c r="D64" s="18">
        <v>500000</v>
      </c>
      <c r="E64" s="18">
        <f t="shared" si="0"/>
        <v>0</v>
      </c>
    </row>
    <row r="65" spans="1:5" ht="12.75">
      <c r="A65" s="6" t="s">
        <v>118</v>
      </c>
      <c r="B65" s="7" t="s">
        <v>119</v>
      </c>
      <c r="C65" s="8">
        <f>SUM(C62:C64)</f>
        <v>1489249</v>
      </c>
      <c r="D65" s="8">
        <f>SUM(D62:D64)</f>
        <v>594243</v>
      </c>
      <c r="E65" s="21">
        <f t="shared" si="0"/>
        <v>-895006</v>
      </c>
    </row>
    <row r="66" spans="1:5" ht="25.5">
      <c r="A66" s="3" t="s">
        <v>120</v>
      </c>
      <c r="B66" s="4" t="s">
        <v>121</v>
      </c>
      <c r="C66" s="5">
        <v>0</v>
      </c>
      <c r="D66" s="18">
        <v>0</v>
      </c>
      <c r="E66" s="18">
        <f t="shared" si="0"/>
        <v>0</v>
      </c>
    </row>
    <row r="67" spans="1:5" ht="38.25">
      <c r="A67" s="3" t="s">
        <v>122</v>
      </c>
      <c r="B67" s="4" t="s">
        <v>123</v>
      </c>
      <c r="C67" s="5">
        <v>0</v>
      </c>
      <c r="D67" s="18">
        <v>0</v>
      </c>
      <c r="E67" s="18">
        <f t="shared" si="0"/>
        <v>0</v>
      </c>
    </row>
    <row r="68" spans="1:5" ht="38.25">
      <c r="A68" s="3" t="s">
        <v>124</v>
      </c>
      <c r="B68" s="4" t="s">
        <v>125</v>
      </c>
      <c r="C68" s="5">
        <v>0</v>
      </c>
      <c r="D68" s="18">
        <v>0</v>
      </c>
      <c r="E68" s="18">
        <f t="shared" si="0"/>
        <v>0</v>
      </c>
    </row>
    <row r="69" spans="1:5" ht="25.5">
      <c r="A69" s="3" t="s">
        <v>126</v>
      </c>
      <c r="B69" s="4" t="s">
        <v>127</v>
      </c>
      <c r="C69" s="5">
        <v>54600401</v>
      </c>
      <c r="D69" s="18">
        <v>52077229</v>
      </c>
      <c r="E69" s="18">
        <f t="shared" si="0"/>
        <v>-2523172</v>
      </c>
    </row>
    <row r="70" spans="1:5" ht="25.5">
      <c r="A70" s="3" t="s">
        <v>128</v>
      </c>
      <c r="B70" s="4" t="s">
        <v>129</v>
      </c>
      <c r="C70" s="5">
        <v>0</v>
      </c>
      <c r="D70" s="18">
        <v>0</v>
      </c>
      <c r="E70" s="18">
        <f t="shared" si="0"/>
        <v>0</v>
      </c>
    </row>
    <row r="71" spans="1:5" ht="38.25">
      <c r="A71" s="3" t="s">
        <v>130</v>
      </c>
      <c r="B71" s="4" t="s">
        <v>131</v>
      </c>
      <c r="C71" s="5">
        <v>885000</v>
      </c>
      <c r="D71" s="18">
        <v>885000</v>
      </c>
      <c r="E71" s="18">
        <f t="shared" si="0"/>
        <v>0</v>
      </c>
    </row>
    <row r="72" spans="1:5" ht="12.75">
      <c r="A72" s="3" t="s">
        <v>132</v>
      </c>
      <c r="B72" s="4" t="s">
        <v>133</v>
      </c>
      <c r="C72" s="5">
        <v>0</v>
      </c>
      <c r="D72" s="18">
        <v>0</v>
      </c>
      <c r="E72" s="18">
        <f aca="true" t="shared" si="1" ref="E72:E101">D72-C72</f>
        <v>0</v>
      </c>
    </row>
    <row r="73" spans="1:5" ht="12.75">
      <c r="A73" s="3" t="s">
        <v>134</v>
      </c>
      <c r="B73" s="4" t="s">
        <v>135</v>
      </c>
      <c r="C73" s="5">
        <v>0</v>
      </c>
      <c r="D73" s="18">
        <v>0</v>
      </c>
      <c r="E73" s="18">
        <f t="shared" si="1"/>
        <v>0</v>
      </c>
    </row>
    <row r="74" spans="1:5" ht="25.5">
      <c r="A74" s="3" t="s">
        <v>136</v>
      </c>
      <c r="B74" s="4" t="s">
        <v>137</v>
      </c>
      <c r="C74" s="5">
        <v>0</v>
      </c>
      <c r="D74" s="18">
        <v>0</v>
      </c>
      <c r="E74" s="18">
        <f t="shared" si="1"/>
        <v>0</v>
      </c>
    </row>
    <row r="75" spans="1:5" ht="12.75" customHeight="1">
      <c r="A75" s="3" t="s">
        <v>138</v>
      </c>
      <c r="B75" s="4" t="s">
        <v>139</v>
      </c>
      <c r="C75" s="5">
        <v>300000</v>
      </c>
      <c r="D75" s="18">
        <v>300000</v>
      </c>
      <c r="E75" s="18">
        <f t="shared" si="1"/>
        <v>0</v>
      </c>
    </row>
    <row r="76" spans="1:5" ht="12.75">
      <c r="A76" s="3" t="s">
        <v>140</v>
      </c>
      <c r="B76" s="4" t="s">
        <v>141</v>
      </c>
      <c r="C76" s="5">
        <v>20208978</v>
      </c>
      <c r="D76" s="18">
        <v>22026793</v>
      </c>
      <c r="E76" s="18">
        <f t="shared" si="1"/>
        <v>1817815</v>
      </c>
    </row>
    <row r="77" spans="1:5" ht="25.5">
      <c r="A77" s="6" t="s">
        <v>142</v>
      </c>
      <c r="B77" s="7" t="s">
        <v>143</v>
      </c>
      <c r="C77" s="8">
        <f>C61+C65+C66+C67+C68+C69+C70+C71+C72+C73+C74+C75+C76</f>
        <v>77483628</v>
      </c>
      <c r="D77" s="8">
        <f>D61+D65+D66+D67+D68+D69+D70+D71+D72+D73+D74+D75+D76</f>
        <v>75883265</v>
      </c>
      <c r="E77" s="21">
        <f t="shared" si="1"/>
        <v>-1600363</v>
      </c>
    </row>
    <row r="78" spans="1:5" ht="12.75">
      <c r="A78" s="3" t="s">
        <v>144</v>
      </c>
      <c r="B78" s="4" t="s">
        <v>145</v>
      </c>
      <c r="C78" s="5">
        <v>0</v>
      </c>
      <c r="D78" s="18">
        <v>0</v>
      </c>
      <c r="E78" s="18">
        <f t="shared" si="1"/>
        <v>0</v>
      </c>
    </row>
    <row r="79" spans="1:5" ht="12.75">
      <c r="A79" s="3" t="s">
        <v>146</v>
      </c>
      <c r="B79" s="4" t="s">
        <v>147</v>
      </c>
      <c r="C79" s="5">
        <v>1456693</v>
      </c>
      <c r="D79" s="18">
        <v>1141732</v>
      </c>
      <c r="E79" s="18">
        <f t="shared" si="1"/>
        <v>-314961</v>
      </c>
    </row>
    <row r="80" spans="1:5" ht="12.75">
      <c r="A80" s="3" t="s">
        <v>148</v>
      </c>
      <c r="B80" s="4" t="s">
        <v>149</v>
      </c>
      <c r="C80" s="5">
        <v>0</v>
      </c>
      <c r="D80" s="18">
        <v>0</v>
      </c>
      <c r="E80" s="18">
        <f t="shared" si="1"/>
        <v>0</v>
      </c>
    </row>
    <row r="81" spans="1:5" ht="12.75">
      <c r="A81" s="3" t="s">
        <v>150</v>
      </c>
      <c r="B81" s="4" t="s">
        <v>151</v>
      </c>
      <c r="C81" s="5">
        <v>3581496</v>
      </c>
      <c r="D81" s="18">
        <v>3857132</v>
      </c>
      <c r="E81" s="18">
        <f t="shared" si="1"/>
        <v>275636</v>
      </c>
    </row>
    <row r="82" spans="1:5" ht="12.75">
      <c r="A82" s="3" t="s">
        <v>152</v>
      </c>
      <c r="B82" s="4" t="s">
        <v>153</v>
      </c>
      <c r="C82" s="5">
        <v>0</v>
      </c>
      <c r="D82" s="18">
        <v>0</v>
      </c>
      <c r="E82" s="18">
        <f t="shared" si="1"/>
        <v>0</v>
      </c>
    </row>
    <row r="83" spans="1:5" ht="12.75" customHeight="1">
      <c r="A83" s="3" t="s">
        <v>154</v>
      </c>
      <c r="B83" s="4" t="s">
        <v>155</v>
      </c>
      <c r="C83" s="5">
        <v>0</v>
      </c>
      <c r="D83" s="18">
        <v>0</v>
      </c>
      <c r="E83" s="18">
        <f t="shared" si="1"/>
        <v>0</v>
      </c>
    </row>
    <row r="84" spans="1:5" ht="12.75" customHeight="1">
      <c r="A84" s="3" t="s">
        <v>156</v>
      </c>
      <c r="B84" s="4" t="s">
        <v>157</v>
      </c>
      <c r="C84" s="5">
        <v>1360311</v>
      </c>
      <c r="D84" s="18">
        <v>1349694</v>
      </c>
      <c r="E84" s="18">
        <f t="shared" si="1"/>
        <v>-10617</v>
      </c>
    </row>
    <row r="85" spans="1:5" ht="12.75">
      <c r="A85" s="6" t="s">
        <v>158</v>
      </c>
      <c r="B85" s="7" t="s">
        <v>159</v>
      </c>
      <c r="C85" s="8">
        <f>SUM(C78:C84)</f>
        <v>6398500</v>
      </c>
      <c r="D85" s="8">
        <f>SUM(D78:D84)</f>
        <v>6348558</v>
      </c>
      <c r="E85" s="21">
        <f t="shared" si="1"/>
        <v>-49942</v>
      </c>
    </row>
    <row r="86" spans="1:5" ht="12.75">
      <c r="A86" s="3" t="s">
        <v>160</v>
      </c>
      <c r="B86" s="4" t="s">
        <v>161</v>
      </c>
      <c r="C86" s="5">
        <v>59987503</v>
      </c>
      <c r="D86" s="18">
        <v>57585928</v>
      </c>
      <c r="E86" s="18">
        <f t="shared" si="1"/>
        <v>-2401575</v>
      </c>
    </row>
    <row r="87" spans="1:5" ht="12.75">
      <c r="A87" s="3" t="s">
        <v>162</v>
      </c>
      <c r="B87" s="4" t="s">
        <v>163</v>
      </c>
      <c r="C87" s="5">
        <v>0</v>
      </c>
      <c r="D87" s="18">
        <v>0</v>
      </c>
      <c r="E87" s="18">
        <f t="shared" si="1"/>
        <v>0</v>
      </c>
    </row>
    <row r="88" spans="1:5" ht="12.75">
      <c r="A88" s="3" t="s">
        <v>164</v>
      </c>
      <c r="B88" s="4" t="s">
        <v>165</v>
      </c>
      <c r="C88" s="5">
        <v>0</v>
      </c>
      <c r="D88" s="18">
        <v>0</v>
      </c>
      <c r="E88" s="18">
        <f t="shared" si="1"/>
        <v>0</v>
      </c>
    </row>
    <row r="89" spans="1:5" ht="12.75" customHeight="1">
      <c r="A89" s="3" t="s">
        <v>166</v>
      </c>
      <c r="B89" s="4" t="s">
        <v>167</v>
      </c>
      <c r="C89" s="5">
        <v>16196626</v>
      </c>
      <c r="D89" s="18">
        <v>15548201</v>
      </c>
      <c r="E89" s="18">
        <f t="shared" si="1"/>
        <v>-648425</v>
      </c>
    </row>
    <row r="90" spans="1:5" ht="12.75">
      <c r="A90" s="6" t="s">
        <v>168</v>
      </c>
      <c r="B90" s="7" t="s">
        <v>169</v>
      </c>
      <c r="C90" s="8">
        <f>SUM(C86:C89)</f>
        <v>76184129</v>
      </c>
      <c r="D90" s="8">
        <f>SUM(D86:D89)</f>
        <v>73134129</v>
      </c>
      <c r="E90" s="21">
        <f t="shared" si="1"/>
        <v>-3050000</v>
      </c>
    </row>
    <row r="91" spans="1:5" ht="25.5">
      <c r="A91" s="3" t="s">
        <v>170</v>
      </c>
      <c r="B91" s="4" t="s">
        <v>171</v>
      </c>
      <c r="C91" s="5">
        <v>0</v>
      </c>
      <c r="D91" s="18">
        <v>0</v>
      </c>
      <c r="E91" s="18">
        <f t="shared" si="1"/>
        <v>0</v>
      </c>
    </row>
    <row r="92" spans="1:5" ht="25.5">
      <c r="A92" s="3" t="s">
        <v>172</v>
      </c>
      <c r="B92" s="4" t="s">
        <v>173</v>
      </c>
      <c r="C92" s="5">
        <v>0</v>
      </c>
      <c r="D92" s="18">
        <v>0</v>
      </c>
      <c r="E92" s="18">
        <f t="shared" si="1"/>
        <v>0</v>
      </c>
    </row>
    <row r="93" spans="1:5" ht="38.25">
      <c r="A93" s="3" t="s">
        <v>174</v>
      </c>
      <c r="B93" s="4" t="s">
        <v>175</v>
      </c>
      <c r="C93" s="5">
        <v>0</v>
      </c>
      <c r="D93" s="18">
        <v>0</v>
      </c>
      <c r="E93" s="18">
        <f t="shared" si="1"/>
        <v>0</v>
      </c>
    </row>
    <row r="94" spans="1:5" ht="12.75" customHeight="1">
      <c r="A94" s="3" t="s">
        <v>176</v>
      </c>
      <c r="B94" s="4" t="s">
        <v>177</v>
      </c>
      <c r="C94" s="5">
        <v>0</v>
      </c>
      <c r="D94" s="18">
        <v>0</v>
      </c>
      <c r="E94" s="18">
        <f t="shared" si="1"/>
        <v>0</v>
      </c>
    </row>
    <row r="95" spans="1:5" ht="25.5">
      <c r="A95" s="3" t="s">
        <v>178</v>
      </c>
      <c r="B95" s="4" t="s">
        <v>179</v>
      </c>
      <c r="C95" s="5">
        <v>0</v>
      </c>
      <c r="D95" s="18">
        <v>0</v>
      </c>
      <c r="E95" s="18">
        <f t="shared" si="1"/>
        <v>0</v>
      </c>
    </row>
    <row r="96" spans="1:5" ht="25.5">
      <c r="A96" s="3" t="s">
        <v>180</v>
      </c>
      <c r="B96" s="4" t="s">
        <v>181</v>
      </c>
      <c r="C96" s="5">
        <v>0</v>
      </c>
      <c r="D96" s="18">
        <v>0</v>
      </c>
      <c r="E96" s="18">
        <f t="shared" si="1"/>
        <v>0</v>
      </c>
    </row>
    <row r="97" spans="1:5" ht="12.75">
      <c r="A97" s="3" t="s">
        <v>182</v>
      </c>
      <c r="B97" s="4" t="s">
        <v>183</v>
      </c>
      <c r="C97" s="5">
        <v>0</v>
      </c>
      <c r="D97" s="18">
        <v>0</v>
      </c>
      <c r="E97" s="18">
        <f t="shared" si="1"/>
        <v>0</v>
      </c>
    </row>
    <row r="98" spans="1:5" ht="25.5">
      <c r="A98" s="3" t="s">
        <v>184</v>
      </c>
      <c r="B98" s="4" t="s">
        <v>185</v>
      </c>
      <c r="C98" s="5">
        <v>0</v>
      </c>
      <c r="D98" s="18">
        <v>0</v>
      </c>
      <c r="E98" s="18">
        <f t="shared" si="1"/>
        <v>0</v>
      </c>
    </row>
    <row r="99" spans="1:5" ht="12.75" customHeight="1">
      <c r="A99" s="3" t="s">
        <v>186</v>
      </c>
      <c r="B99" s="4" t="s">
        <v>187</v>
      </c>
      <c r="C99" s="5">
        <v>0</v>
      </c>
      <c r="D99" s="18">
        <v>0</v>
      </c>
      <c r="E99" s="18">
        <f t="shared" si="1"/>
        <v>0</v>
      </c>
    </row>
    <row r="100" spans="1:5" ht="25.5">
      <c r="A100" s="6" t="s">
        <v>188</v>
      </c>
      <c r="B100" s="7" t="s">
        <v>189</v>
      </c>
      <c r="C100" s="8">
        <v>0</v>
      </c>
      <c r="D100" s="8">
        <v>0</v>
      </c>
      <c r="E100" s="18">
        <f t="shared" si="1"/>
        <v>0</v>
      </c>
    </row>
    <row r="101" spans="1:5" ht="12.75" customHeight="1">
      <c r="A101" s="6" t="s">
        <v>190</v>
      </c>
      <c r="B101" s="7" t="s">
        <v>191</v>
      </c>
      <c r="C101" s="8">
        <f>C25+C26+C51+C60+C77+C85+C90+C100</f>
        <v>246841178</v>
      </c>
      <c r="D101" s="8">
        <f>D25+D26+D51+D60+D77+D85+D90+D100</f>
        <v>235639356</v>
      </c>
      <c r="E101" s="21">
        <f t="shared" si="1"/>
        <v>-11201822</v>
      </c>
    </row>
    <row r="105" spans="1:5" ht="19.5" customHeight="1">
      <c r="A105" s="22" t="s">
        <v>261</v>
      </c>
      <c r="B105" s="23"/>
      <c r="C105" s="23"/>
      <c r="D105" s="23"/>
      <c r="E105" s="24"/>
    </row>
    <row r="106" spans="1:5" ht="47.25">
      <c r="A106" s="2" t="s">
        <v>323</v>
      </c>
      <c r="B106" s="2" t="s">
        <v>8</v>
      </c>
      <c r="C106" s="2" t="s">
        <v>9</v>
      </c>
      <c r="D106" s="2" t="s">
        <v>335</v>
      </c>
      <c r="E106" s="11" t="s">
        <v>336</v>
      </c>
    </row>
    <row r="107" spans="1:5" ht="25.5">
      <c r="A107" s="3" t="s">
        <v>1</v>
      </c>
      <c r="B107" s="4" t="s">
        <v>262</v>
      </c>
      <c r="C107" s="5">
        <v>0</v>
      </c>
      <c r="D107" s="18">
        <v>0</v>
      </c>
      <c r="E107" s="18">
        <f>D107-C107</f>
        <v>0</v>
      </c>
    </row>
    <row r="108" spans="1:5" ht="25.5">
      <c r="A108" s="3" t="s">
        <v>2</v>
      </c>
      <c r="B108" s="4" t="s">
        <v>263</v>
      </c>
      <c r="C108" s="5">
        <v>0</v>
      </c>
      <c r="D108" s="18">
        <v>0</v>
      </c>
      <c r="E108" s="18">
        <f aca="true" t="shared" si="2" ref="E108:E136">D108-C108</f>
        <v>0</v>
      </c>
    </row>
    <row r="109" spans="1:5" ht="25.5">
      <c r="A109" s="3" t="s">
        <v>3</v>
      </c>
      <c r="B109" s="4" t="s">
        <v>264</v>
      </c>
      <c r="C109" s="5">
        <v>0</v>
      </c>
      <c r="D109" s="18">
        <v>0</v>
      </c>
      <c r="E109" s="18">
        <f t="shared" si="2"/>
        <v>0</v>
      </c>
    </row>
    <row r="110" spans="1:5" ht="25.5">
      <c r="A110" s="6" t="s">
        <v>4</v>
      </c>
      <c r="B110" s="7" t="s">
        <v>265</v>
      </c>
      <c r="C110" s="8">
        <v>0</v>
      </c>
      <c r="D110" s="8">
        <v>0</v>
      </c>
      <c r="E110" s="21">
        <f t="shared" si="2"/>
        <v>0</v>
      </c>
    </row>
    <row r="111" spans="1:5" ht="25.5">
      <c r="A111" s="3" t="s">
        <v>14</v>
      </c>
      <c r="B111" s="4" t="s">
        <v>266</v>
      </c>
      <c r="C111" s="5">
        <v>0</v>
      </c>
      <c r="D111" s="18">
        <v>0</v>
      </c>
      <c r="E111" s="18">
        <f t="shared" si="2"/>
        <v>0</v>
      </c>
    </row>
    <row r="112" spans="1:5" ht="25.5">
      <c r="A112" s="3" t="s">
        <v>16</v>
      </c>
      <c r="B112" s="4" t="s">
        <v>267</v>
      </c>
      <c r="C112" s="5">
        <v>0</v>
      </c>
      <c r="D112" s="18">
        <v>0</v>
      </c>
      <c r="E112" s="18">
        <f t="shared" si="2"/>
        <v>0</v>
      </c>
    </row>
    <row r="113" spans="1:5" ht="12.75">
      <c r="A113" s="3" t="s">
        <v>18</v>
      </c>
      <c r="B113" s="4" t="s">
        <v>268</v>
      </c>
      <c r="C113" s="5">
        <v>0</v>
      </c>
      <c r="D113" s="18">
        <v>0</v>
      </c>
      <c r="E113" s="18">
        <f t="shared" si="2"/>
        <v>0</v>
      </c>
    </row>
    <row r="114" spans="1:5" ht="25.5">
      <c r="A114" s="3" t="s">
        <v>5</v>
      </c>
      <c r="B114" s="4" t="s">
        <v>269</v>
      </c>
      <c r="C114" s="5">
        <v>0</v>
      </c>
      <c r="D114" s="18">
        <v>0</v>
      </c>
      <c r="E114" s="18">
        <f t="shared" si="2"/>
        <v>0</v>
      </c>
    </row>
    <row r="115" spans="1:5" ht="12.75">
      <c r="A115" s="3" t="s">
        <v>6</v>
      </c>
      <c r="B115" s="4" t="s">
        <v>270</v>
      </c>
      <c r="C115" s="5">
        <v>0</v>
      </c>
      <c r="D115" s="18">
        <v>0</v>
      </c>
      <c r="E115" s="18">
        <f t="shared" si="2"/>
        <v>0</v>
      </c>
    </row>
    <row r="116" spans="1:5" ht="25.5">
      <c r="A116" s="3" t="s">
        <v>22</v>
      </c>
      <c r="B116" s="4" t="s">
        <v>271</v>
      </c>
      <c r="C116" s="5">
        <v>0</v>
      </c>
      <c r="D116" s="18">
        <v>0</v>
      </c>
      <c r="E116" s="18">
        <f t="shared" si="2"/>
        <v>0</v>
      </c>
    </row>
    <row r="117" spans="1:5" ht="25.5">
      <c r="A117" s="6" t="s">
        <v>24</v>
      </c>
      <c r="B117" s="7" t="s">
        <v>272</v>
      </c>
      <c r="C117" s="8">
        <v>0</v>
      </c>
      <c r="D117" s="8">
        <v>0</v>
      </c>
      <c r="E117" s="21">
        <f t="shared" si="2"/>
        <v>0</v>
      </c>
    </row>
    <row r="118" spans="1:5" ht="25.5">
      <c r="A118" s="3" t="s">
        <v>26</v>
      </c>
      <c r="B118" s="4" t="s">
        <v>273</v>
      </c>
      <c r="C118" s="5">
        <v>0</v>
      </c>
      <c r="D118" s="18">
        <v>0</v>
      </c>
      <c r="E118" s="18">
        <f t="shared" si="2"/>
        <v>0</v>
      </c>
    </row>
    <row r="119" spans="1:5" ht="25.5">
      <c r="A119" s="3" t="s">
        <v>28</v>
      </c>
      <c r="B119" s="4" t="s">
        <v>274</v>
      </c>
      <c r="C119" s="5">
        <v>5927546</v>
      </c>
      <c r="D119" s="18">
        <v>5927546</v>
      </c>
      <c r="E119" s="18">
        <f t="shared" si="2"/>
        <v>0</v>
      </c>
    </row>
    <row r="120" spans="1:5" ht="25.5">
      <c r="A120" s="3" t="s">
        <v>30</v>
      </c>
      <c r="B120" s="4" t="s">
        <v>275</v>
      </c>
      <c r="C120" s="5">
        <v>52176276</v>
      </c>
      <c r="D120" s="18">
        <v>54799274</v>
      </c>
      <c r="E120" s="18">
        <f t="shared" si="2"/>
        <v>2622998</v>
      </c>
    </row>
    <row r="121" spans="1:5" ht="25.5">
      <c r="A121" s="3" t="s">
        <v>32</v>
      </c>
      <c r="B121" s="4" t="s">
        <v>276</v>
      </c>
      <c r="C121" s="5">
        <v>0</v>
      </c>
      <c r="D121" s="18">
        <v>0</v>
      </c>
      <c r="E121" s="18">
        <f t="shared" si="2"/>
        <v>0</v>
      </c>
    </row>
    <row r="122" spans="1:5" ht="12.75">
      <c r="A122" s="3" t="s">
        <v>34</v>
      </c>
      <c r="B122" s="4" t="s">
        <v>277</v>
      </c>
      <c r="C122" s="5">
        <v>0</v>
      </c>
      <c r="D122" s="18">
        <v>0</v>
      </c>
      <c r="E122" s="18">
        <f t="shared" si="2"/>
        <v>0</v>
      </c>
    </row>
    <row r="123" spans="1:5" ht="25.5">
      <c r="A123" s="3" t="s">
        <v>0</v>
      </c>
      <c r="B123" s="4" t="s">
        <v>278</v>
      </c>
      <c r="C123" s="5">
        <v>0</v>
      </c>
      <c r="D123" s="18">
        <v>0</v>
      </c>
      <c r="E123" s="18">
        <f t="shared" si="2"/>
        <v>0</v>
      </c>
    </row>
    <row r="124" spans="1:5" ht="25.5">
      <c r="A124" s="3" t="s">
        <v>37</v>
      </c>
      <c r="B124" s="4" t="s">
        <v>279</v>
      </c>
      <c r="C124" s="5">
        <v>0</v>
      </c>
      <c r="D124" s="18">
        <v>0</v>
      </c>
      <c r="E124" s="18">
        <f t="shared" si="2"/>
        <v>0</v>
      </c>
    </row>
    <row r="125" spans="1:5" ht="25.5">
      <c r="A125" s="3" t="s">
        <v>39</v>
      </c>
      <c r="B125" s="4" t="s">
        <v>280</v>
      </c>
      <c r="C125" s="5">
        <v>0</v>
      </c>
      <c r="D125" s="18">
        <v>0</v>
      </c>
      <c r="E125" s="18">
        <f t="shared" si="2"/>
        <v>0</v>
      </c>
    </row>
    <row r="126" spans="1:5" ht="12.75">
      <c r="A126" s="6" t="s">
        <v>41</v>
      </c>
      <c r="B126" s="7" t="s">
        <v>281</v>
      </c>
      <c r="C126" s="8">
        <f>SUM(C124:C125)</f>
        <v>0</v>
      </c>
      <c r="D126" s="8">
        <f>SUM(D124:D125)</f>
        <v>0</v>
      </c>
      <c r="E126" s="18">
        <f t="shared" si="2"/>
        <v>0</v>
      </c>
    </row>
    <row r="127" spans="1:5" ht="25.5">
      <c r="A127" s="6" t="s">
        <v>42</v>
      </c>
      <c r="B127" s="7" t="s">
        <v>282</v>
      </c>
      <c r="C127" s="8">
        <f>C110+C117+C118+C119+C120+C121+C122+C123+C126</f>
        <v>58103822</v>
      </c>
      <c r="D127" s="8">
        <f>D110+D117+D118+D119+D120+D121+D122+D123+D126</f>
        <v>60726820</v>
      </c>
      <c r="E127" s="21">
        <f t="shared" si="2"/>
        <v>2622998</v>
      </c>
    </row>
    <row r="128" spans="1:5" ht="25.5">
      <c r="A128" s="3" t="s">
        <v>44</v>
      </c>
      <c r="B128" s="4" t="s">
        <v>283</v>
      </c>
      <c r="C128" s="5">
        <v>0</v>
      </c>
      <c r="D128" s="18">
        <v>0</v>
      </c>
      <c r="E128" s="18">
        <f t="shared" si="2"/>
        <v>0</v>
      </c>
    </row>
    <row r="129" spans="1:5" ht="25.5">
      <c r="A129" s="3" t="s">
        <v>46</v>
      </c>
      <c r="B129" s="4" t="s">
        <v>284</v>
      </c>
      <c r="C129" s="5">
        <v>0</v>
      </c>
      <c r="D129" s="18">
        <v>0</v>
      </c>
      <c r="E129" s="18">
        <f t="shared" si="2"/>
        <v>0</v>
      </c>
    </row>
    <row r="130" spans="1:5" ht="12.75">
      <c r="A130" s="3" t="s">
        <v>48</v>
      </c>
      <c r="B130" s="4" t="s">
        <v>285</v>
      </c>
      <c r="C130" s="5">
        <v>0</v>
      </c>
      <c r="D130" s="18">
        <v>0</v>
      </c>
      <c r="E130" s="18">
        <f t="shared" si="2"/>
        <v>0</v>
      </c>
    </row>
    <row r="131" spans="1:5" ht="38.25">
      <c r="A131" s="3" t="s">
        <v>50</v>
      </c>
      <c r="B131" s="4" t="s">
        <v>286</v>
      </c>
      <c r="C131" s="5">
        <v>0</v>
      </c>
      <c r="D131" s="18">
        <v>0</v>
      </c>
      <c r="E131" s="18">
        <f t="shared" si="2"/>
        <v>0</v>
      </c>
    </row>
    <row r="132" spans="1:5" ht="25.5">
      <c r="A132" s="3" t="s">
        <v>52</v>
      </c>
      <c r="B132" s="4" t="s">
        <v>287</v>
      </c>
      <c r="C132" s="5">
        <v>0</v>
      </c>
      <c r="D132" s="18">
        <v>0</v>
      </c>
      <c r="E132" s="18">
        <f t="shared" si="2"/>
        <v>0</v>
      </c>
    </row>
    <row r="133" spans="1:5" ht="25.5">
      <c r="A133" s="6" t="s">
        <v>54</v>
      </c>
      <c r="B133" s="7" t="s">
        <v>288</v>
      </c>
      <c r="C133" s="8">
        <f>SUM(C128:C132)</f>
        <v>0</v>
      </c>
      <c r="D133" s="8">
        <f>SUM(D128:D132)</f>
        <v>0</v>
      </c>
      <c r="E133" s="18">
        <f t="shared" si="2"/>
        <v>0</v>
      </c>
    </row>
    <row r="134" spans="1:5" ht="25.5">
      <c r="A134" s="3" t="s">
        <v>56</v>
      </c>
      <c r="B134" s="4" t="s">
        <v>289</v>
      </c>
      <c r="C134" s="5">
        <v>0</v>
      </c>
      <c r="D134" s="18">
        <v>0</v>
      </c>
      <c r="E134" s="18">
        <f t="shared" si="2"/>
        <v>0</v>
      </c>
    </row>
    <row r="135" spans="1:5" ht="12.75">
      <c r="A135" s="3" t="s">
        <v>58</v>
      </c>
      <c r="B135" s="4" t="s">
        <v>290</v>
      </c>
      <c r="C135" s="5">
        <v>0</v>
      </c>
      <c r="D135" s="18">
        <v>0</v>
      </c>
      <c r="E135" s="18">
        <f t="shared" si="2"/>
        <v>0</v>
      </c>
    </row>
    <row r="136" spans="1:5" ht="12.75">
      <c r="A136" s="6" t="s">
        <v>60</v>
      </c>
      <c r="B136" s="7" t="s">
        <v>291</v>
      </c>
      <c r="C136" s="8">
        <f>C127+C133+C134+C135</f>
        <v>58103822</v>
      </c>
      <c r="D136" s="8">
        <f>D127+D133+D134+D135</f>
        <v>60726820</v>
      </c>
      <c r="E136" s="21">
        <f t="shared" si="2"/>
        <v>2622998</v>
      </c>
    </row>
    <row r="137" spans="4:5" ht="12.75">
      <c r="D137" s="20"/>
      <c r="E137" s="20"/>
    </row>
    <row r="138" spans="4:5" ht="12.75">
      <c r="D138" s="20"/>
      <c r="E138" s="20"/>
    </row>
    <row r="139" spans="1:5" ht="19.5" customHeight="1">
      <c r="A139" s="17" t="s">
        <v>327</v>
      </c>
      <c r="B139" s="12" t="s">
        <v>338</v>
      </c>
      <c r="C139" s="13">
        <f>C101</f>
        <v>246841178</v>
      </c>
      <c r="D139" s="13">
        <f>D101</f>
        <v>235639356</v>
      </c>
      <c r="E139" s="13">
        <f>D139-C139</f>
        <v>-11201822</v>
      </c>
    </row>
    <row r="140" spans="1:5" ht="19.5" customHeight="1">
      <c r="A140" s="17" t="s">
        <v>328</v>
      </c>
      <c r="B140" s="12" t="s">
        <v>339</v>
      </c>
      <c r="C140" s="13">
        <f>C136</f>
        <v>58103822</v>
      </c>
      <c r="D140" s="13">
        <f>D136</f>
        <v>60726820</v>
      </c>
      <c r="E140" s="13">
        <f>D140-C140</f>
        <v>2622998</v>
      </c>
    </row>
    <row r="141" spans="1:5" ht="31.5">
      <c r="A141" s="14"/>
      <c r="B141" s="16" t="s">
        <v>334</v>
      </c>
      <c r="C141" s="15">
        <f>SUM(C139:C140)</f>
        <v>304945000</v>
      </c>
      <c r="D141" s="15">
        <f>SUM(D139:D140)</f>
        <v>296366176</v>
      </c>
      <c r="E141" s="15">
        <f>D141-C141</f>
        <v>-8578824</v>
      </c>
    </row>
  </sheetData>
  <sheetProtection/>
  <mergeCells count="5">
    <mergeCell ref="A5:E5"/>
    <mergeCell ref="A105:E105"/>
    <mergeCell ref="A1:E1"/>
    <mergeCell ref="A3:E3"/>
    <mergeCell ref="A2:E2"/>
  </mergeCells>
  <printOptions/>
  <pageMargins left="0.7480314960629921" right="0.7480314960629921" top="0.984251968503937" bottom="0.7874015748031497" header="0.5118110236220472" footer="0.5118110236220472"/>
  <pageSetup fitToHeight="0" fitToWidth="1" horizontalDpi="300" verticalDpi="300" orientation="portrait" scale="98" r:id="rId1"/>
  <headerFooter alignWithMargins="0">
    <oddHeader>&amp;C&amp;"Arial CE,Félkövér"&amp;12 1.A. melléklet
az 5/2020. (VII.02.) önkormányzati rendelethez&amp;RÉrték típus: Forint</oddHeader>
  </headerFooter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view="pageLayout" workbookViewId="0" topLeftCell="A1">
      <selection activeCell="C6" sqref="C6"/>
    </sheetView>
  </sheetViews>
  <sheetFormatPr defaultColWidth="9.00390625" defaultRowHeight="12.75"/>
  <cols>
    <col min="1" max="1" width="7.75390625" style="1" customWidth="1"/>
    <col min="2" max="2" width="40.75390625" style="1" customWidth="1"/>
    <col min="3" max="5" width="14.75390625" style="1" customWidth="1"/>
  </cols>
  <sheetData>
    <row r="1" spans="1:5" ht="15.75">
      <c r="A1" s="25" t="s">
        <v>325</v>
      </c>
      <c r="B1" s="25"/>
      <c r="C1" s="25"/>
      <c r="D1" s="25"/>
      <c r="E1" s="25"/>
    </row>
    <row r="2" spans="1:5" ht="15.75">
      <c r="A2" s="25" t="s">
        <v>337</v>
      </c>
      <c r="B2" s="25"/>
      <c r="C2" s="25"/>
      <c r="D2" s="25"/>
      <c r="E2" s="25"/>
    </row>
    <row r="3" spans="1:5" ht="15.75">
      <c r="A3" s="25" t="s">
        <v>340</v>
      </c>
      <c r="B3" s="25"/>
      <c r="C3" s="25"/>
      <c r="D3" s="25"/>
      <c r="E3" s="25"/>
    </row>
    <row r="5" spans="1:5" ht="19.5" customHeight="1">
      <c r="A5" s="26" t="s">
        <v>192</v>
      </c>
      <c r="B5" s="27"/>
      <c r="C5" s="27"/>
      <c r="D5" s="27"/>
      <c r="E5" s="27"/>
    </row>
    <row r="6" spans="1:5" ht="47.25">
      <c r="A6" s="2"/>
      <c r="B6" s="2" t="s">
        <v>8</v>
      </c>
      <c r="C6" s="2" t="s">
        <v>9</v>
      </c>
      <c r="D6" s="2" t="s">
        <v>335</v>
      </c>
      <c r="E6" s="11" t="s">
        <v>336</v>
      </c>
    </row>
    <row r="7" spans="1:5" ht="12.75" customHeight="1">
      <c r="A7" s="3" t="s">
        <v>1</v>
      </c>
      <c r="B7" s="4" t="s">
        <v>193</v>
      </c>
      <c r="C7" s="5">
        <v>86010557</v>
      </c>
      <c r="D7" s="18">
        <v>88540920</v>
      </c>
      <c r="E7" s="18">
        <f>D7-C7</f>
        <v>2530363</v>
      </c>
    </row>
    <row r="8" spans="1:5" ht="25.5">
      <c r="A8" s="3" t="s">
        <v>2</v>
      </c>
      <c r="B8" s="4" t="s">
        <v>194</v>
      </c>
      <c r="C8" s="5">
        <v>32939900</v>
      </c>
      <c r="D8" s="18">
        <v>31560980</v>
      </c>
      <c r="E8" s="18">
        <f aca="true" t="shared" si="0" ref="E8:E71">D8-C8</f>
        <v>-1378920</v>
      </c>
    </row>
    <row r="9" spans="1:5" ht="25.5" customHeight="1">
      <c r="A9" s="3" t="s">
        <v>3</v>
      </c>
      <c r="B9" s="4" t="s">
        <v>195</v>
      </c>
      <c r="C9" s="5">
        <v>27438179</v>
      </c>
      <c r="D9" s="18">
        <v>27272779</v>
      </c>
      <c r="E9" s="18">
        <f t="shared" si="0"/>
        <v>-165400</v>
      </c>
    </row>
    <row r="10" spans="1:5" ht="12.75" customHeight="1">
      <c r="A10" s="3" t="s">
        <v>4</v>
      </c>
      <c r="B10" s="4" t="s">
        <v>196</v>
      </c>
      <c r="C10" s="5">
        <v>1800000</v>
      </c>
      <c r="D10" s="18">
        <v>1800000</v>
      </c>
      <c r="E10" s="18">
        <f t="shared" si="0"/>
        <v>0</v>
      </c>
    </row>
    <row r="11" spans="1:5" ht="25.5">
      <c r="A11" s="3" t="s">
        <v>14</v>
      </c>
      <c r="B11" s="4" t="s">
        <v>197</v>
      </c>
      <c r="C11" s="5">
        <v>0</v>
      </c>
      <c r="D11" s="18">
        <v>0</v>
      </c>
      <c r="E11" s="18">
        <f t="shared" si="0"/>
        <v>0</v>
      </c>
    </row>
    <row r="12" spans="1:5" ht="12.75">
      <c r="A12" s="3" t="s">
        <v>16</v>
      </c>
      <c r="B12" s="4" t="s">
        <v>198</v>
      </c>
      <c r="C12" s="5">
        <v>0</v>
      </c>
      <c r="D12" s="18">
        <v>338567</v>
      </c>
      <c r="E12" s="18">
        <f t="shared" si="0"/>
        <v>338567</v>
      </c>
    </row>
    <row r="13" spans="1:5" ht="12.75" customHeight="1">
      <c r="A13" s="6" t="s">
        <v>18</v>
      </c>
      <c r="B13" s="7" t="s">
        <v>199</v>
      </c>
      <c r="C13" s="8">
        <f>SUM(C7:C12)</f>
        <v>148188636</v>
      </c>
      <c r="D13" s="21">
        <f>SUM(D7:D12)</f>
        <v>149513246</v>
      </c>
      <c r="E13" s="21">
        <f t="shared" si="0"/>
        <v>1324610</v>
      </c>
    </row>
    <row r="14" spans="1:5" ht="12.75">
      <c r="A14" s="3" t="s">
        <v>5</v>
      </c>
      <c r="B14" s="4" t="s">
        <v>200</v>
      </c>
      <c r="C14" s="5">
        <v>0</v>
      </c>
      <c r="D14" s="18">
        <v>0</v>
      </c>
      <c r="E14" s="18">
        <f t="shared" si="0"/>
        <v>0</v>
      </c>
    </row>
    <row r="15" spans="1:5" ht="25.5" customHeight="1">
      <c r="A15" s="3" t="s">
        <v>6</v>
      </c>
      <c r="B15" s="4" t="s">
        <v>201</v>
      </c>
      <c r="C15" s="5">
        <v>0</v>
      </c>
      <c r="D15" s="18">
        <v>0</v>
      </c>
      <c r="E15" s="18">
        <f t="shared" si="0"/>
        <v>0</v>
      </c>
    </row>
    <row r="16" spans="1:5" ht="25.5" customHeight="1">
      <c r="A16" s="3" t="s">
        <v>22</v>
      </c>
      <c r="B16" s="4" t="s">
        <v>202</v>
      </c>
      <c r="C16" s="5">
        <v>0</v>
      </c>
      <c r="D16" s="18">
        <v>0</v>
      </c>
      <c r="E16" s="18">
        <f t="shared" si="0"/>
        <v>0</v>
      </c>
    </row>
    <row r="17" spans="1:5" ht="25.5" customHeight="1">
      <c r="A17" s="3" t="s">
        <v>24</v>
      </c>
      <c r="B17" s="4" t="s">
        <v>203</v>
      </c>
      <c r="C17" s="5">
        <v>0</v>
      </c>
      <c r="D17" s="18">
        <v>0</v>
      </c>
      <c r="E17" s="18">
        <f t="shared" si="0"/>
        <v>0</v>
      </c>
    </row>
    <row r="18" spans="1:5" ht="25.5">
      <c r="A18" s="3" t="s">
        <v>26</v>
      </c>
      <c r="B18" s="4" t="s">
        <v>204</v>
      </c>
      <c r="C18" s="5">
        <v>26039507</v>
      </c>
      <c r="D18" s="18">
        <v>17851651</v>
      </c>
      <c r="E18" s="18">
        <f t="shared" si="0"/>
        <v>-8187856</v>
      </c>
    </row>
    <row r="19" spans="1:5" ht="25.5">
      <c r="A19" s="6" t="s">
        <v>28</v>
      </c>
      <c r="B19" s="7" t="s">
        <v>205</v>
      </c>
      <c r="C19" s="8">
        <f>C13+C14+C15+C16+C17+C18</f>
        <v>174228143</v>
      </c>
      <c r="D19" s="8">
        <f>D13+D14+D15+D16+D17+D18</f>
        <v>167364897</v>
      </c>
      <c r="E19" s="21">
        <f t="shared" si="0"/>
        <v>-6863246</v>
      </c>
    </row>
    <row r="20" spans="1:5" ht="12.75" customHeight="1">
      <c r="A20" s="3" t="s">
        <v>30</v>
      </c>
      <c r="B20" s="4" t="s">
        <v>206</v>
      </c>
      <c r="C20" s="5">
        <v>0</v>
      </c>
      <c r="D20" s="18">
        <v>0</v>
      </c>
      <c r="E20" s="18">
        <f t="shared" si="0"/>
        <v>0</v>
      </c>
    </row>
    <row r="21" spans="1:5" ht="25.5" customHeight="1">
      <c r="A21" s="3" t="s">
        <v>32</v>
      </c>
      <c r="B21" s="4" t="s">
        <v>207</v>
      </c>
      <c r="C21" s="5">
        <v>0</v>
      </c>
      <c r="D21" s="18">
        <v>0</v>
      </c>
      <c r="E21" s="18">
        <f t="shared" si="0"/>
        <v>0</v>
      </c>
    </row>
    <row r="22" spans="1:5" ht="25.5" customHeight="1">
      <c r="A22" s="3" t="s">
        <v>34</v>
      </c>
      <c r="B22" s="4" t="s">
        <v>208</v>
      </c>
      <c r="C22" s="5">
        <v>0</v>
      </c>
      <c r="D22" s="18">
        <v>0</v>
      </c>
      <c r="E22" s="18">
        <f t="shared" si="0"/>
        <v>0</v>
      </c>
    </row>
    <row r="23" spans="1:5" ht="25.5" customHeight="1">
      <c r="A23" s="3" t="s">
        <v>0</v>
      </c>
      <c r="B23" s="4" t="s">
        <v>209</v>
      </c>
      <c r="C23" s="5">
        <v>0</v>
      </c>
      <c r="D23" s="18">
        <v>0</v>
      </c>
      <c r="E23" s="18">
        <f t="shared" si="0"/>
        <v>0</v>
      </c>
    </row>
    <row r="24" spans="1:5" ht="25.5">
      <c r="A24" s="3" t="s">
        <v>37</v>
      </c>
      <c r="B24" s="4" t="s">
        <v>210</v>
      </c>
      <c r="C24" s="5">
        <v>6356629</v>
      </c>
      <c r="D24" s="18">
        <f>6356629+250000</f>
        <v>6606629</v>
      </c>
      <c r="E24" s="18">
        <f t="shared" si="0"/>
        <v>250000</v>
      </c>
    </row>
    <row r="25" spans="1:5" ht="25.5">
      <c r="A25" s="6" t="s">
        <v>39</v>
      </c>
      <c r="B25" s="7" t="s">
        <v>211</v>
      </c>
      <c r="C25" s="8">
        <f>SUM(C20:C24)</f>
        <v>6356629</v>
      </c>
      <c r="D25" s="8">
        <f>SUM(D20:D24)</f>
        <v>6606629</v>
      </c>
      <c r="E25" s="21">
        <f t="shared" si="0"/>
        <v>250000</v>
      </c>
    </row>
    <row r="26" spans="1:5" ht="12.75">
      <c r="A26" s="3" t="s">
        <v>41</v>
      </c>
      <c r="B26" s="4" t="s">
        <v>212</v>
      </c>
      <c r="C26" s="5">
        <v>0</v>
      </c>
      <c r="D26" s="18">
        <v>0</v>
      </c>
      <c r="E26" s="18">
        <f t="shared" si="0"/>
        <v>0</v>
      </c>
    </row>
    <row r="27" spans="1:5" ht="12.75">
      <c r="A27" s="3" t="s">
        <v>42</v>
      </c>
      <c r="B27" s="4" t="s">
        <v>213</v>
      </c>
      <c r="C27" s="5">
        <v>0</v>
      </c>
      <c r="D27" s="18">
        <v>0</v>
      </c>
      <c r="E27" s="18">
        <f t="shared" si="0"/>
        <v>0</v>
      </c>
    </row>
    <row r="28" spans="1:5" ht="12.75">
      <c r="A28" s="6" t="s">
        <v>44</v>
      </c>
      <c r="B28" s="7" t="s">
        <v>214</v>
      </c>
      <c r="C28" s="8">
        <v>0</v>
      </c>
      <c r="D28" s="8">
        <v>0</v>
      </c>
      <c r="E28" s="18">
        <f t="shared" si="0"/>
        <v>0</v>
      </c>
    </row>
    <row r="29" spans="1:5" ht="12.75">
      <c r="A29" s="3" t="s">
        <v>46</v>
      </c>
      <c r="B29" s="4" t="s">
        <v>215</v>
      </c>
      <c r="C29" s="5">
        <v>0</v>
      </c>
      <c r="D29" s="18">
        <v>0</v>
      </c>
      <c r="E29" s="18">
        <f t="shared" si="0"/>
        <v>0</v>
      </c>
    </row>
    <row r="30" spans="1:5" ht="25.5">
      <c r="A30" s="3" t="s">
        <v>48</v>
      </c>
      <c r="B30" s="4" t="s">
        <v>216</v>
      </c>
      <c r="C30" s="5">
        <v>0</v>
      </c>
      <c r="D30" s="18">
        <v>0</v>
      </c>
      <c r="E30" s="18">
        <f t="shared" si="0"/>
        <v>0</v>
      </c>
    </row>
    <row r="31" spans="1:5" ht="12.75">
      <c r="A31" s="3" t="s">
        <v>50</v>
      </c>
      <c r="B31" s="4" t="s">
        <v>217</v>
      </c>
      <c r="C31" s="5">
        <v>5800000</v>
      </c>
      <c r="D31" s="5">
        <v>5800000</v>
      </c>
      <c r="E31" s="18">
        <f t="shared" si="0"/>
        <v>0</v>
      </c>
    </row>
    <row r="32" spans="1:5" ht="12.75">
      <c r="A32" s="3" t="s">
        <v>52</v>
      </c>
      <c r="B32" s="4" t="s">
        <v>218</v>
      </c>
      <c r="C32" s="5">
        <v>14700000</v>
      </c>
      <c r="D32" s="5">
        <v>14700000</v>
      </c>
      <c r="E32" s="18">
        <f t="shared" si="0"/>
        <v>0</v>
      </c>
    </row>
    <row r="33" spans="1:5" ht="12.75">
      <c r="A33" s="3" t="s">
        <v>54</v>
      </c>
      <c r="B33" s="4" t="s">
        <v>219</v>
      </c>
      <c r="C33" s="5">
        <v>0</v>
      </c>
      <c r="D33" s="18">
        <v>0</v>
      </c>
      <c r="E33" s="18">
        <f t="shared" si="0"/>
        <v>0</v>
      </c>
    </row>
    <row r="34" spans="1:5" ht="12.75" customHeight="1">
      <c r="A34" s="3" t="s">
        <v>56</v>
      </c>
      <c r="B34" s="4" t="s">
        <v>220</v>
      </c>
      <c r="C34" s="5">
        <v>0</v>
      </c>
      <c r="D34" s="18">
        <v>0</v>
      </c>
      <c r="E34" s="18">
        <f t="shared" si="0"/>
        <v>0</v>
      </c>
    </row>
    <row r="35" spans="1:5" ht="12.75">
      <c r="A35" s="3" t="s">
        <v>58</v>
      </c>
      <c r="B35" s="4" t="s">
        <v>221</v>
      </c>
      <c r="C35" s="5">
        <v>2700000</v>
      </c>
      <c r="D35" s="18">
        <v>0</v>
      </c>
      <c r="E35" s="18">
        <f t="shared" si="0"/>
        <v>-2700000</v>
      </c>
    </row>
    <row r="36" spans="1:5" ht="12.75">
      <c r="A36" s="3" t="s">
        <v>60</v>
      </c>
      <c r="B36" s="4" t="s">
        <v>222</v>
      </c>
      <c r="C36" s="5">
        <v>1300000</v>
      </c>
      <c r="D36" s="5">
        <v>1300000</v>
      </c>
      <c r="E36" s="18">
        <f t="shared" si="0"/>
        <v>0</v>
      </c>
    </row>
    <row r="37" spans="1:5" ht="12.75" customHeight="1">
      <c r="A37" s="6" t="s">
        <v>62</v>
      </c>
      <c r="B37" s="7" t="s">
        <v>223</v>
      </c>
      <c r="C37" s="8">
        <f>SUM(C32:C36)</f>
        <v>18700000</v>
      </c>
      <c r="D37" s="8">
        <f>SUM(D32:D36)</f>
        <v>16000000</v>
      </c>
      <c r="E37" s="21">
        <f t="shared" si="0"/>
        <v>-2700000</v>
      </c>
    </row>
    <row r="38" spans="1:5" ht="12.75">
      <c r="A38" s="3" t="s">
        <v>64</v>
      </c>
      <c r="B38" s="4" t="s">
        <v>224</v>
      </c>
      <c r="C38" s="5">
        <v>1620000</v>
      </c>
      <c r="D38" s="5">
        <v>1620000</v>
      </c>
      <c r="E38" s="18">
        <f t="shared" si="0"/>
        <v>0</v>
      </c>
    </row>
    <row r="39" spans="1:5" ht="12.75">
      <c r="A39" s="6" t="s">
        <v>66</v>
      </c>
      <c r="B39" s="7" t="s">
        <v>225</v>
      </c>
      <c r="C39" s="8">
        <f>C28+C29+C30+C31+C37+C38</f>
        <v>26120000</v>
      </c>
      <c r="D39" s="8">
        <f>D28+D29+D30+D31+D37+D38</f>
        <v>23420000</v>
      </c>
      <c r="E39" s="21">
        <f t="shared" si="0"/>
        <v>-2700000</v>
      </c>
    </row>
    <row r="40" spans="1:5" ht="12.75">
      <c r="A40" s="3" t="s">
        <v>68</v>
      </c>
      <c r="B40" s="4" t="s">
        <v>226</v>
      </c>
      <c r="C40" s="5">
        <v>600000</v>
      </c>
      <c r="D40" s="18">
        <v>600000</v>
      </c>
      <c r="E40" s="18">
        <f t="shared" si="0"/>
        <v>0</v>
      </c>
    </row>
    <row r="41" spans="1:5" ht="12.75">
      <c r="A41" s="3" t="s">
        <v>70</v>
      </c>
      <c r="B41" s="4" t="s">
        <v>227</v>
      </c>
      <c r="C41" s="5">
        <v>0</v>
      </c>
      <c r="D41" s="18">
        <v>0</v>
      </c>
      <c r="E41" s="18">
        <f t="shared" si="0"/>
        <v>0</v>
      </c>
    </row>
    <row r="42" spans="1:5" ht="12.75">
      <c r="A42" s="3" t="s">
        <v>72</v>
      </c>
      <c r="B42" s="4" t="s">
        <v>228</v>
      </c>
      <c r="C42" s="5">
        <v>1558000</v>
      </c>
      <c r="D42" s="18">
        <v>1558000</v>
      </c>
      <c r="E42" s="18">
        <f t="shared" si="0"/>
        <v>0</v>
      </c>
    </row>
    <row r="43" spans="1:5" ht="12.75">
      <c r="A43" s="3" t="s">
        <v>74</v>
      </c>
      <c r="B43" s="4" t="s">
        <v>229</v>
      </c>
      <c r="C43" s="5">
        <v>4815100</v>
      </c>
      <c r="D43" s="18">
        <v>4815100</v>
      </c>
      <c r="E43" s="18">
        <f t="shared" si="0"/>
        <v>0</v>
      </c>
    </row>
    <row r="44" spans="1:5" ht="12.75">
      <c r="A44" s="3" t="s">
        <v>76</v>
      </c>
      <c r="B44" s="4" t="s">
        <v>230</v>
      </c>
      <c r="C44" s="5">
        <v>3196104</v>
      </c>
      <c r="D44" s="18">
        <v>3196104</v>
      </c>
      <c r="E44" s="18">
        <f t="shared" si="0"/>
        <v>0</v>
      </c>
    </row>
    <row r="45" spans="1:5" ht="12.75">
      <c r="A45" s="3" t="s">
        <v>78</v>
      </c>
      <c r="B45" s="4" t="s">
        <v>231</v>
      </c>
      <c r="C45" s="5">
        <v>0</v>
      </c>
      <c r="D45" s="18">
        <v>0</v>
      </c>
      <c r="E45" s="18">
        <f t="shared" si="0"/>
        <v>0</v>
      </c>
    </row>
    <row r="46" spans="1:5" ht="12.75">
      <c r="A46" s="3" t="s">
        <v>80</v>
      </c>
      <c r="B46" s="4" t="s">
        <v>232</v>
      </c>
      <c r="C46" s="5">
        <v>0</v>
      </c>
      <c r="D46" s="18">
        <v>0</v>
      </c>
      <c r="E46" s="18">
        <f t="shared" si="0"/>
        <v>0</v>
      </c>
    </row>
    <row r="47" spans="1:5" ht="12.75" customHeight="1">
      <c r="A47" s="3" t="s">
        <v>82</v>
      </c>
      <c r="B47" s="4" t="s">
        <v>233</v>
      </c>
      <c r="C47" s="5">
        <v>0</v>
      </c>
      <c r="D47" s="18">
        <v>0</v>
      </c>
      <c r="E47" s="18">
        <f t="shared" si="0"/>
        <v>0</v>
      </c>
    </row>
    <row r="48" spans="1:5" ht="12.75" customHeight="1">
      <c r="A48" s="3" t="s">
        <v>84</v>
      </c>
      <c r="B48" s="4" t="s">
        <v>234</v>
      </c>
      <c r="C48" s="5">
        <v>0</v>
      </c>
      <c r="D48" s="18">
        <v>0</v>
      </c>
      <c r="E48" s="18">
        <f t="shared" si="0"/>
        <v>0</v>
      </c>
    </row>
    <row r="49" spans="1:5" ht="12.75" customHeight="1">
      <c r="A49" s="6" t="s">
        <v>86</v>
      </c>
      <c r="B49" s="7" t="s">
        <v>235</v>
      </c>
      <c r="C49" s="8">
        <f>SUM(C47:C48)</f>
        <v>0</v>
      </c>
      <c r="D49" s="8">
        <f>SUM(D47:D48)</f>
        <v>0</v>
      </c>
      <c r="E49" s="21">
        <f t="shared" si="0"/>
        <v>0</v>
      </c>
    </row>
    <row r="50" spans="1:5" ht="12.75" customHeight="1">
      <c r="A50" s="3" t="s">
        <v>88</v>
      </c>
      <c r="B50" s="4" t="s">
        <v>236</v>
      </c>
      <c r="C50" s="5">
        <v>0</v>
      </c>
      <c r="D50" s="18">
        <v>0</v>
      </c>
      <c r="E50" s="18">
        <f t="shared" si="0"/>
        <v>0</v>
      </c>
    </row>
    <row r="51" spans="1:5" ht="12.75">
      <c r="A51" s="3" t="s">
        <v>90</v>
      </c>
      <c r="B51" s="4" t="s">
        <v>237</v>
      </c>
      <c r="C51" s="5">
        <v>0</v>
      </c>
      <c r="D51" s="18">
        <v>0</v>
      </c>
      <c r="E51" s="18">
        <f t="shared" si="0"/>
        <v>0</v>
      </c>
    </row>
    <row r="52" spans="1:5" ht="12.75" customHeight="1">
      <c r="A52" s="6" t="s">
        <v>92</v>
      </c>
      <c r="B52" s="7" t="s">
        <v>238</v>
      </c>
      <c r="C52" s="8">
        <f>SUM(C50:C51)</f>
        <v>0</v>
      </c>
      <c r="D52" s="8">
        <f>SUM(D50:D51)</f>
        <v>0</v>
      </c>
      <c r="E52" s="18">
        <f t="shared" si="0"/>
        <v>0</v>
      </c>
    </row>
    <row r="53" spans="1:5" ht="12.75">
      <c r="A53" s="3" t="s">
        <v>94</v>
      </c>
      <c r="B53" s="4" t="s">
        <v>239</v>
      </c>
      <c r="C53" s="5">
        <v>0</v>
      </c>
      <c r="D53" s="18">
        <v>0</v>
      </c>
      <c r="E53" s="18">
        <f t="shared" si="0"/>
        <v>0</v>
      </c>
    </row>
    <row r="54" spans="1:5" ht="12.75">
      <c r="A54" s="3" t="s">
        <v>96</v>
      </c>
      <c r="B54" s="4" t="s">
        <v>240</v>
      </c>
      <c r="C54" s="5">
        <v>0</v>
      </c>
      <c r="D54" s="18">
        <v>0</v>
      </c>
      <c r="E54" s="18">
        <f t="shared" si="0"/>
        <v>0</v>
      </c>
    </row>
    <row r="55" spans="1:5" ht="12.75" customHeight="1">
      <c r="A55" s="6" t="s">
        <v>98</v>
      </c>
      <c r="B55" s="7" t="s">
        <v>241</v>
      </c>
      <c r="C55" s="8">
        <f>C40+C41+C42+C43+C44+C45+C46+C49+C52+C53+C54</f>
        <v>10169204</v>
      </c>
      <c r="D55" s="8">
        <f>D40+D41+D42+D43+D44+D45+D46+D49+D52+D53+D54</f>
        <v>10169204</v>
      </c>
      <c r="E55" s="21">
        <f t="shared" si="0"/>
        <v>0</v>
      </c>
    </row>
    <row r="56" spans="1:5" ht="12.75">
      <c r="A56" s="3" t="s">
        <v>100</v>
      </c>
      <c r="B56" s="4" t="s">
        <v>242</v>
      </c>
      <c r="C56" s="5">
        <v>0</v>
      </c>
      <c r="D56" s="18">
        <v>0</v>
      </c>
      <c r="E56" s="18">
        <f t="shared" si="0"/>
        <v>0</v>
      </c>
    </row>
    <row r="57" spans="1:5" ht="12.75">
      <c r="A57" s="3" t="s">
        <v>102</v>
      </c>
      <c r="B57" s="4" t="s">
        <v>243</v>
      </c>
      <c r="C57" s="5">
        <v>0</v>
      </c>
      <c r="D57" s="18">
        <v>0</v>
      </c>
      <c r="E57" s="18">
        <f t="shared" si="0"/>
        <v>0</v>
      </c>
    </row>
    <row r="58" spans="1:5" ht="12.75">
      <c r="A58" s="3" t="s">
        <v>104</v>
      </c>
      <c r="B58" s="4" t="s">
        <v>244</v>
      </c>
      <c r="C58" s="5">
        <v>0</v>
      </c>
      <c r="D58" s="18">
        <v>0</v>
      </c>
      <c r="E58" s="18">
        <f t="shared" si="0"/>
        <v>0</v>
      </c>
    </row>
    <row r="59" spans="1:5" ht="12.75">
      <c r="A59" s="3" t="s">
        <v>106</v>
      </c>
      <c r="B59" s="4" t="s">
        <v>245</v>
      </c>
      <c r="C59" s="5">
        <v>0</v>
      </c>
      <c r="D59" s="18">
        <v>0</v>
      </c>
      <c r="E59" s="18">
        <f t="shared" si="0"/>
        <v>0</v>
      </c>
    </row>
    <row r="60" spans="1:5" ht="12.75" customHeight="1">
      <c r="A60" s="3" t="s">
        <v>108</v>
      </c>
      <c r="B60" s="4" t="s">
        <v>246</v>
      </c>
      <c r="C60" s="5">
        <v>0</v>
      </c>
      <c r="D60" s="18">
        <v>0</v>
      </c>
      <c r="E60" s="18">
        <f t="shared" si="0"/>
        <v>0</v>
      </c>
    </row>
    <row r="61" spans="1:5" ht="12.75">
      <c r="A61" s="6" t="s">
        <v>110</v>
      </c>
      <c r="B61" s="7" t="s">
        <v>247</v>
      </c>
      <c r="C61" s="8">
        <f>SUM(C56:C60)</f>
        <v>0</v>
      </c>
      <c r="D61" s="8">
        <f>SUM(D56:D60)</f>
        <v>0</v>
      </c>
      <c r="E61" s="21">
        <f t="shared" si="0"/>
        <v>0</v>
      </c>
    </row>
    <row r="62" spans="1:5" ht="25.5" customHeight="1">
      <c r="A62" s="3" t="s">
        <v>112</v>
      </c>
      <c r="B62" s="4" t="s">
        <v>248</v>
      </c>
      <c r="C62" s="5">
        <v>0</v>
      </c>
      <c r="D62" s="18">
        <v>0</v>
      </c>
      <c r="E62" s="18">
        <f t="shared" si="0"/>
        <v>0</v>
      </c>
    </row>
    <row r="63" spans="1:5" ht="25.5">
      <c r="A63" s="3" t="s">
        <v>114</v>
      </c>
      <c r="B63" s="4" t="s">
        <v>249</v>
      </c>
      <c r="C63" s="5">
        <v>0</v>
      </c>
      <c r="D63" s="18">
        <v>0</v>
      </c>
      <c r="E63" s="18">
        <f t="shared" si="0"/>
        <v>0</v>
      </c>
    </row>
    <row r="64" spans="1:5" ht="25.5" customHeight="1">
      <c r="A64" s="3" t="s">
        <v>116</v>
      </c>
      <c r="B64" s="4" t="s">
        <v>250</v>
      </c>
      <c r="C64" s="5">
        <v>0</v>
      </c>
      <c r="D64" s="18">
        <v>0</v>
      </c>
      <c r="E64" s="18">
        <f t="shared" si="0"/>
        <v>0</v>
      </c>
    </row>
    <row r="65" spans="1:5" ht="25.5" customHeight="1">
      <c r="A65" s="3" t="s">
        <v>118</v>
      </c>
      <c r="B65" s="4" t="s">
        <v>251</v>
      </c>
      <c r="C65" s="5">
        <v>300000</v>
      </c>
      <c r="D65" s="18">
        <v>300000</v>
      </c>
      <c r="E65" s="18">
        <f t="shared" si="0"/>
        <v>0</v>
      </c>
    </row>
    <row r="66" spans="1:5" ht="12.75">
      <c r="A66" s="3" t="s">
        <v>120</v>
      </c>
      <c r="B66" s="4" t="s">
        <v>252</v>
      </c>
      <c r="C66" s="5">
        <v>0</v>
      </c>
      <c r="D66" s="18">
        <v>0</v>
      </c>
      <c r="E66" s="18">
        <f t="shared" si="0"/>
        <v>0</v>
      </c>
    </row>
    <row r="67" spans="1:5" ht="12.75" customHeight="1">
      <c r="A67" s="6" t="s">
        <v>122</v>
      </c>
      <c r="B67" s="7" t="s">
        <v>253</v>
      </c>
      <c r="C67" s="8">
        <f>SUM(C62:C66)</f>
        <v>300000</v>
      </c>
      <c r="D67" s="8">
        <f>SUM(D62:D66)</f>
        <v>300000</v>
      </c>
      <c r="E67" s="21">
        <f t="shared" si="0"/>
        <v>0</v>
      </c>
    </row>
    <row r="68" spans="1:5" ht="25.5" customHeight="1">
      <c r="A68" s="3" t="s">
        <v>124</v>
      </c>
      <c r="B68" s="4" t="s">
        <v>254</v>
      </c>
      <c r="C68" s="5">
        <v>0</v>
      </c>
      <c r="D68" s="18">
        <v>0</v>
      </c>
      <c r="E68" s="18">
        <f t="shared" si="0"/>
        <v>0</v>
      </c>
    </row>
    <row r="69" spans="1:5" ht="25.5">
      <c r="A69" s="3" t="s">
        <v>126</v>
      </c>
      <c r="B69" s="4" t="s">
        <v>255</v>
      </c>
      <c r="C69" s="5">
        <v>0</v>
      </c>
      <c r="D69" s="18">
        <v>0</v>
      </c>
      <c r="E69" s="18">
        <f t="shared" si="0"/>
        <v>0</v>
      </c>
    </row>
    <row r="70" spans="1:5" ht="38.25">
      <c r="A70" s="3" t="s">
        <v>128</v>
      </c>
      <c r="B70" s="4" t="s">
        <v>256</v>
      </c>
      <c r="C70" s="5">
        <v>0</v>
      </c>
      <c r="D70" s="18">
        <v>0</v>
      </c>
      <c r="E70" s="18">
        <f t="shared" si="0"/>
        <v>0</v>
      </c>
    </row>
    <row r="71" spans="1:5" ht="38.25">
      <c r="A71" s="3" t="s">
        <v>130</v>
      </c>
      <c r="B71" s="4" t="s">
        <v>257</v>
      </c>
      <c r="C71" s="5">
        <v>500000</v>
      </c>
      <c r="D71" s="18">
        <v>700000</v>
      </c>
      <c r="E71" s="18">
        <f t="shared" si="0"/>
        <v>200000</v>
      </c>
    </row>
    <row r="72" spans="1:5" ht="12.75">
      <c r="A72" s="3" t="s">
        <v>132</v>
      </c>
      <c r="B72" s="4" t="s">
        <v>258</v>
      </c>
      <c r="C72" s="5">
        <v>0</v>
      </c>
      <c r="D72" s="18">
        <v>530000</v>
      </c>
      <c r="E72" s="18">
        <f>D72-C72</f>
        <v>530000</v>
      </c>
    </row>
    <row r="73" spans="1:5" ht="12.75" customHeight="1">
      <c r="A73" s="6" t="s">
        <v>134</v>
      </c>
      <c r="B73" s="7" t="s">
        <v>259</v>
      </c>
      <c r="C73" s="8">
        <f>SUM(C68:C72)</f>
        <v>500000</v>
      </c>
      <c r="D73" s="8">
        <f>SUM(D68:D72)</f>
        <v>1230000</v>
      </c>
      <c r="E73" s="21">
        <f>D73-C73</f>
        <v>730000</v>
      </c>
    </row>
    <row r="74" spans="1:5" ht="12.75" customHeight="1">
      <c r="A74" s="6" t="s">
        <v>136</v>
      </c>
      <c r="B74" s="7" t="s">
        <v>260</v>
      </c>
      <c r="C74" s="8">
        <f>C19+C25+C39+C55+C61+C67+C73</f>
        <v>217673976</v>
      </c>
      <c r="D74" s="8">
        <f>D19+D25+D39+D55+D61+D67+D73</f>
        <v>209090730</v>
      </c>
      <c r="E74" s="21">
        <f>D74-C74</f>
        <v>-8583246</v>
      </c>
    </row>
    <row r="78" spans="1:5" ht="19.5" customHeight="1">
      <c r="A78" s="28" t="s">
        <v>292</v>
      </c>
      <c r="B78" s="29"/>
      <c r="C78" s="29"/>
      <c r="D78" s="29"/>
      <c r="E78" s="29"/>
    </row>
    <row r="79" spans="1:5" ht="47.25">
      <c r="A79" s="2"/>
      <c r="B79" s="2" t="s">
        <v>8</v>
      </c>
      <c r="C79" s="2" t="s">
        <v>9</v>
      </c>
      <c r="D79" s="2" t="s">
        <v>335</v>
      </c>
      <c r="E79" s="11" t="s">
        <v>336</v>
      </c>
    </row>
    <row r="80" spans="1:5" ht="25.5">
      <c r="A80" s="3" t="s">
        <v>1</v>
      </c>
      <c r="B80" s="4" t="s">
        <v>293</v>
      </c>
      <c r="C80" s="5">
        <v>0</v>
      </c>
      <c r="D80" s="10">
        <v>0</v>
      </c>
      <c r="E80" s="18">
        <f>D80-C80</f>
        <v>0</v>
      </c>
    </row>
    <row r="81" spans="1:5" ht="25.5">
      <c r="A81" s="3" t="s">
        <v>2</v>
      </c>
      <c r="B81" s="4" t="s">
        <v>294</v>
      </c>
      <c r="C81" s="5">
        <v>0</v>
      </c>
      <c r="D81" s="18">
        <v>0</v>
      </c>
      <c r="E81" s="18">
        <f aca="true" t="shared" si="1" ref="E81:E109">D81-C81</f>
        <v>0</v>
      </c>
    </row>
    <row r="82" spans="1:5" ht="25.5">
      <c r="A82" s="3" t="s">
        <v>3</v>
      </c>
      <c r="B82" s="4" t="s">
        <v>295</v>
      </c>
      <c r="C82" s="5">
        <v>0</v>
      </c>
      <c r="D82" s="18">
        <v>0</v>
      </c>
      <c r="E82" s="18">
        <f t="shared" si="1"/>
        <v>0</v>
      </c>
    </row>
    <row r="83" spans="1:5" ht="12.75" customHeight="1">
      <c r="A83" s="6" t="s">
        <v>4</v>
      </c>
      <c r="B83" s="7" t="s">
        <v>296</v>
      </c>
      <c r="C83" s="8">
        <f>SUM(C80:C82)</f>
        <v>0</v>
      </c>
      <c r="D83" s="8">
        <f>SUM(D80:D82)</f>
        <v>0</v>
      </c>
      <c r="E83" s="21">
        <f t="shared" si="1"/>
        <v>0</v>
      </c>
    </row>
    <row r="84" spans="1:5" ht="25.5">
      <c r="A84" s="3" t="s">
        <v>14</v>
      </c>
      <c r="B84" s="4" t="s">
        <v>297</v>
      </c>
      <c r="C84" s="5">
        <v>0</v>
      </c>
      <c r="D84" s="18">
        <v>0</v>
      </c>
      <c r="E84" s="18">
        <f t="shared" si="1"/>
        <v>0</v>
      </c>
    </row>
    <row r="85" spans="1:5" ht="25.5">
      <c r="A85" s="3" t="s">
        <v>16</v>
      </c>
      <c r="B85" s="4" t="s">
        <v>298</v>
      </c>
      <c r="C85" s="5">
        <v>0</v>
      </c>
      <c r="D85" s="18">
        <v>0</v>
      </c>
      <c r="E85" s="18">
        <f t="shared" si="1"/>
        <v>0</v>
      </c>
    </row>
    <row r="86" spans="1:5" ht="12.75" customHeight="1">
      <c r="A86" s="3" t="s">
        <v>18</v>
      </c>
      <c r="B86" s="4" t="s">
        <v>299</v>
      </c>
      <c r="C86" s="5">
        <v>0</v>
      </c>
      <c r="D86" s="18">
        <v>0</v>
      </c>
      <c r="E86" s="21">
        <f t="shared" si="1"/>
        <v>0</v>
      </c>
    </row>
    <row r="87" spans="1:5" ht="25.5">
      <c r="A87" s="3" t="s">
        <v>5</v>
      </c>
      <c r="B87" s="4" t="s">
        <v>300</v>
      </c>
      <c r="C87" s="5">
        <v>0</v>
      </c>
      <c r="D87" s="18">
        <v>0</v>
      </c>
      <c r="E87" s="21">
        <f t="shared" si="1"/>
        <v>0</v>
      </c>
    </row>
    <row r="88" spans="1:5" ht="25.5">
      <c r="A88" s="6" t="s">
        <v>6</v>
      </c>
      <c r="B88" s="7" t="s">
        <v>301</v>
      </c>
      <c r="C88" s="8">
        <f>SUM(C84:C87)</f>
        <v>0</v>
      </c>
      <c r="D88" s="8">
        <f>SUM(D84:D87)</f>
        <v>0</v>
      </c>
      <c r="E88" s="21">
        <f t="shared" si="1"/>
        <v>0</v>
      </c>
    </row>
    <row r="89" spans="1:5" ht="25.5">
      <c r="A89" s="3" t="s">
        <v>22</v>
      </c>
      <c r="B89" s="4" t="s">
        <v>302</v>
      </c>
      <c r="C89" s="5">
        <v>87271024</v>
      </c>
      <c r="D89" s="18">
        <v>87275446</v>
      </c>
      <c r="E89" s="18">
        <f t="shared" si="1"/>
        <v>4422</v>
      </c>
    </row>
    <row r="90" spans="1:5" ht="25.5">
      <c r="A90" s="3" t="s">
        <v>24</v>
      </c>
      <c r="B90" s="4" t="s">
        <v>303</v>
      </c>
      <c r="C90" s="5">
        <v>0</v>
      </c>
      <c r="D90" s="18">
        <v>0</v>
      </c>
      <c r="E90" s="18">
        <f t="shared" si="1"/>
        <v>0</v>
      </c>
    </row>
    <row r="91" spans="1:5" ht="12.75">
      <c r="A91" s="6" t="s">
        <v>26</v>
      </c>
      <c r="B91" s="7" t="s">
        <v>304</v>
      </c>
      <c r="C91" s="8">
        <f>SUM(C89:C90)</f>
        <v>87271024</v>
      </c>
      <c r="D91" s="8">
        <f>SUM(D89:D90)</f>
        <v>87275446</v>
      </c>
      <c r="E91" s="21">
        <f t="shared" si="1"/>
        <v>4422</v>
      </c>
    </row>
    <row r="92" spans="1:5" ht="12.75">
      <c r="A92" s="3" t="s">
        <v>28</v>
      </c>
      <c r="B92" s="4" t="s">
        <v>305</v>
      </c>
      <c r="C92" s="5">
        <v>0</v>
      </c>
      <c r="D92" s="18">
        <v>0</v>
      </c>
      <c r="E92" s="18">
        <f t="shared" si="1"/>
        <v>0</v>
      </c>
    </row>
    <row r="93" spans="1:5" ht="25.5">
      <c r="A93" s="3" t="s">
        <v>30</v>
      </c>
      <c r="B93" s="4" t="s">
        <v>306</v>
      </c>
      <c r="C93" s="5">
        <v>0</v>
      </c>
      <c r="D93" s="18">
        <v>0</v>
      </c>
      <c r="E93" s="18">
        <f t="shared" si="1"/>
        <v>0</v>
      </c>
    </row>
    <row r="94" spans="1:5" ht="12.75">
      <c r="A94" s="3" t="s">
        <v>32</v>
      </c>
      <c r="B94" s="4" t="s">
        <v>307</v>
      </c>
      <c r="C94" s="5">
        <v>0</v>
      </c>
      <c r="D94" s="18">
        <v>0</v>
      </c>
      <c r="E94" s="18">
        <f t="shared" si="1"/>
        <v>0</v>
      </c>
    </row>
    <row r="95" spans="1:5" ht="12.75">
      <c r="A95" s="3" t="s">
        <v>34</v>
      </c>
      <c r="B95" s="4" t="s">
        <v>308</v>
      </c>
      <c r="C95" s="5">
        <v>0</v>
      </c>
      <c r="D95" s="18">
        <v>0</v>
      </c>
      <c r="E95" s="18">
        <f t="shared" si="1"/>
        <v>0</v>
      </c>
    </row>
    <row r="96" spans="1:5" ht="25.5">
      <c r="A96" s="3" t="s">
        <v>0</v>
      </c>
      <c r="B96" s="4" t="s">
        <v>309</v>
      </c>
      <c r="C96" s="5">
        <v>0</v>
      </c>
      <c r="D96" s="18">
        <v>0</v>
      </c>
      <c r="E96" s="18">
        <f t="shared" si="1"/>
        <v>0</v>
      </c>
    </row>
    <row r="97" spans="1:5" ht="25.5">
      <c r="A97" s="3" t="s">
        <v>37</v>
      </c>
      <c r="B97" s="4" t="s">
        <v>310</v>
      </c>
      <c r="C97" s="5">
        <v>0</v>
      </c>
      <c r="D97" s="18">
        <v>0</v>
      </c>
      <c r="E97" s="18">
        <f t="shared" si="1"/>
        <v>0</v>
      </c>
    </row>
    <row r="98" spans="1:5" ht="25.5">
      <c r="A98" s="3" t="s">
        <v>39</v>
      </c>
      <c r="B98" s="4" t="s">
        <v>311</v>
      </c>
      <c r="C98" s="5">
        <v>0</v>
      </c>
      <c r="D98" s="18">
        <v>0</v>
      </c>
      <c r="E98" s="18">
        <f t="shared" si="1"/>
        <v>0</v>
      </c>
    </row>
    <row r="99" spans="1:5" ht="12.75">
      <c r="A99" s="6" t="s">
        <v>41</v>
      </c>
      <c r="B99" s="7" t="s">
        <v>312</v>
      </c>
      <c r="C99" s="8">
        <f>SUM(C97:C98)</f>
        <v>0</v>
      </c>
      <c r="D99" s="8">
        <f>SUM(D97:D98)</f>
        <v>0</v>
      </c>
      <c r="E99" s="18">
        <f t="shared" si="1"/>
        <v>0</v>
      </c>
    </row>
    <row r="100" spans="1:5" ht="25.5">
      <c r="A100" s="6" t="s">
        <v>42</v>
      </c>
      <c r="B100" s="7" t="s">
        <v>313</v>
      </c>
      <c r="C100" s="8">
        <f>C83+C88+C91+C92+C93+C94+C95+C96+C99</f>
        <v>87271024</v>
      </c>
      <c r="D100" s="8">
        <f>D83+D88+D91+D92+D93+D94+D95+D96+D99</f>
        <v>87275446</v>
      </c>
      <c r="E100" s="21">
        <f t="shared" si="1"/>
        <v>4422</v>
      </c>
    </row>
    <row r="101" spans="1:5" ht="25.5">
      <c r="A101" s="3" t="s">
        <v>44</v>
      </c>
      <c r="B101" s="4" t="s">
        <v>314</v>
      </c>
      <c r="C101" s="5">
        <v>0</v>
      </c>
      <c r="D101" s="18">
        <v>0</v>
      </c>
      <c r="E101" s="18">
        <f t="shared" si="1"/>
        <v>0</v>
      </c>
    </row>
    <row r="102" spans="1:5" ht="25.5">
      <c r="A102" s="3" t="s">
        <v>46</v>
      </c>
      <c r="B102" s="4" t="s">
        <v>315</v>
      </c>
      <c r="C102" s="5">
        <v>0</v>
      </c>
      <c r="D102" s="18">
        <v>0</v>
      </c>
      <c r="E102" s="18">
        <f t="shared" si="1"/>
        <v>0</v>
      </c>
    </row>
    <row r="103" spans="1:5" ht="12.75">
      <c r="A103" s="3" t="s">
        <v>48</v>
      </c>
      <c r="B103" s="4" t="s">
        <v>316</v>
      </c>
      <c r="C103" s="5">
        <v>0</v>
      </c>
      <c r="D103" s="18">
        <v>0</v>
      </c>
      <c r="E103" s="18">
        <f t="shared" si="1"/>
        <v>0</v>
      </c>
    </row>
    <row r="104" spans="1:5" ht="25.5">
      <c r="A104" s="3" t="s">
        <v>50</v>
      </c>
      <c r="B104" s="4" t="s">
        <v>317</v>
      </c>
      <c r="C104" s="5">
        <v>0</v>
      </c>
      <c r="D104" s="18">
        <v>0</v>
      </c>
      <c r="E104" s="18">
        <f t="shared" si="1"/>
        <v>0</v>
      </c>
    </row>
    <row r="105" spans="1:5" ht="25.5">
      <c r="A105" s="3" t="s">
        <v>52</v>
      </c>
      <c r="B105" s="4" t="s">
        <v>318</v>
      </c>
      <c r="C105" s="5">
        <v>0</v>
      </c>
      <c r="D105" s="18">
        <v>0</v>
      </c>
      <c r="E105" s="18">
        <f t="shared" si="1"/>
        <v>0</v>
      </c>
    </row>
    <row r="106" spans="1:5" ht="25.5">
      <c r="A106" s="6" t="s">
        <v>54</v>
      </c>
      <c r="B106" s="7" t="s">
        <v>319</v>
      </c>
      <c r="C106" s="8">
        <f>SUM(C101:C105)</f>
        <v>0</v>
      </c>
      <c r="D106" s="8">
        <f>SUM(D101:D105)</f>
        <v>0</v>
      </c>
      <c r="E106" s="18">
        <f t="shared" si="1"/>
        <v>0</v>
      </c>
    </row>
    <row r="107" spans="1:5" ht="12.75" customHeight="1">
      <c r="A107" s="3" t="s">
        <v>56</v>
      </c>
      <c r="B107" s="4" t="s">
        <v>320</v>
      </c>
      <c r="C107" s="5">
        <v>0</v>
      </c>
      <c r="D107" s="18">
        <v>0</v>
      </c>
      <c r="E107" s="21">
        <f t="shared" si="1"/>
        <v>0</v>
      </c>
    </row>
    <row r="108" spans="1:5" ht="12.75">
      <c r="A108" s="3" t="s">
        <v>58</v>
      </c>
      <c r="B108" s="4" t="s">
        <v>321</v>
      </c>
      <c r="C108" s="5">
        <v>0</v>
      </c>
      <c r="D108" s="18">
        <v>0</v>
      </c>
      <c r="E108" s="21">
        <f t="shared" si="1"/>
        <v>0</v>
      </c>
    </row>
    <row r="109" spans="1:5" ht="12.75">
      <c r="A109" s="6" t="s">
        <v>60</v>
      </c>
      <c r="B109" s="7" t="s">
        <v>322</v>
      </c>
      <c r="C109" s="8">
        <f>C100+C106+C107+C108</f>
        <v>87271024</v>
      </c>
      <c r="D109" s="8">
        <f>D100+D106+D107+D108</f>
        <v>87275446</v>
      </c>
      <c r="E109" s="21">
        <f t="shared" si="1"/>
        <v>4422</v>
      </c>
    </row>
    <row r="110" spans="3:5" ht="12.75">
      <c r="C110" s="19"/>
      <c r="D110" s="20"/>
      <c r="E110" s="20"/>
    </row>
    <row r="111" spans="3:5" ht="12.75">
      <c r="C111" s="19"/>
      <c r="D111" s="20"/>
      <c r="E111" s="20"/>
    </row>
    <row r="112" spans="1:5" ht="15.75">
      <c r="A112" s="17" t="s">
        <v>331</v>
      </c>
      <c r="B112" s="12" t="s">
        <v>330</v>
      </c>
      <c r="C112" s="13">
        <f>C74</f>
        <v>217673976</v>
      </c>
      <c r="D112" s="13">
        <f>D74</f>
        <v>209090730</v>
      </c>
      <c r="E112" s="13">
        <f>D112-C112</f>
        <v>-8583246</v>
      </c>
    </row>
    <row r="113" spans="1:5" ht="15.75">
      <c r="A113" s="17" t="s">
        <v>332</v>
      </c>
      <c r="B113" s="12" t="s">
        <v>333</v>
      </c>
      <c r="C113" s="13">
        <f>C109</f>
        <v>87271024</v>
      </c>
      <c r="D113" s="13">
        <f>D109</f>
        <v>87275446</v>
      </c>
      <c r="E113" s="13">
        <f>D113-C113</f>
        <v>4422</v>
      </c>
    </row>
    <row r="114" spans="1:5" ht="31.5">
      <c r="A114" s="14"/>
      <c r="B114" s="16" t="s">
        <v>329</v>
      </c>
      <c r="C114" s="15">
        <f>SUM(C112:C113)</f>
        <v>304945000</v>
      </c>
      <c r="D114" s="15">
        <f>SUM(D112:D113)</f>
        <v>296366176</v>
      </c>
      <c r="E114" s="15">
        <f>D114-C114</f>
        <v>-8578824</v>
      </c>
    </row>
  </sheetData>
  <sheetProtection/>
  <mergeCells count="5">
    <mergeCell ref="A5:E5"/>
    <mergeCell ref="A78:E78"/>
    <mergeCell ref="A1:E1"/>
    <mergeCell ref="A2:E2"/>
    <mergeCell ref="A3:E3"/>
  </mergeCells>
  <printOptions/>
  <pageMargins left="0.7480314960629921" right="0.7480314960629921" top="0.984251968503937" bottom="0.7874015748031497" header="0.5118110236220472" footer="0.5118110236220472"/>
  <pageSetup fitToHeight="0" fitToWidth="1" horizontalDpi="300" verticalDpi="300" orientation="portrait" scale="98" r:id="rId1"/>
  <headerFooter alignWithMargins="0">
    <oddHeader>&amp;C 1.A. melléklet
az 5/2020. (VII.02.) önkormányzati rendelethez&amp;RÉrték típus: Forint</oddHead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User5</cp:lastModifiedBy>
  <cp:lastPrinted>2020-06-30T12:40:49Z</cp:lastPrinted>
  <dcterms:created xsi:type="dcterms:W3CDTF">2010-05-29T08:47:41Z</dcterms:created>
  <dcterms:modified xsi:type="dcterms:W3CDTF">2020-06-30T12:41:12Z</dcterms:modified>
  <cp:category/>
  <cp:version/>
  <cp:contentType/>
  <cp:contentStatus/>
</cp:coreProperties>
</file>