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0" windowWidth="11355" windowHeight="6030" activeTab="0"/>
  </bookViews>
  <sheets>
    <sheet name="szakfeladatos költségvetés" sheetId="1" r:id="rId1"/>
  </sheets>
  <definedNames>
    <definedName name="_xlnm.Print_Area" localSheetId="0">'szakfeladatos költségvetés'!$A$1:$E$503</definedName>
  </definedNames>
  <calcPr fullCalcOnLoad="1"/>
</workbook>
</file>

<file path=xl/sharedStrings.xml><?xml version="1.0" encoding="utf-8"?>
<sst xmlns="http://schemas.openxmlformats.org/spreadsheetml/2006/main" count="523" uniqueCount="314">
  <si>
    <t>megnevezés</t>
  </si>
  <si>
    <t>számla-szám</t>
  </si>
  <si>
    <t>54-57.    DOLOGI KIADÁSOK</t>
  </si>
  <si>
    <t>Készletbeszerzések</t>
  </si>
  <si>
    <t>Irodaszer, nyomtatvány</t>
  </si>
  <si>
    <t>Irodaszer, nyomtatvány beszerzés kiadási előirányzatának teljesítése</t>
  </si>
  <si>
    <t>543 összesen:</t>
  </si>
  <si>
    <t>Könyv, folyóírat, egyéb információhordozó</t>
  </si>
  <si>
    <t>544 összesen:</t>
  </si>
  <si>
    <t xml:space="preserve">Szakmai anyag, kisértékű számítástechnikai eszközök, szellemi termékek </t>
  </si>
  <si>
    <t>547 összesen:</t>
  </si>
  <si>
    <t>Egyéb készletek</t>
  </si>
  <si>
    <t>Egyéb készletek kiadási előirányzatának teljesítése</t>
  </si>
  <si>
    <t>* karbantartáshoz szükséges anyagok</t>
  </si>
  <si>
    <t>* takarítószer</t>
  </si>
  <si>
    <t>549 összesen:</t>
  </si>
  <si>
    <t>Szolgáltatások</t>
  </si>
  <si>
    <t>Kommunikációs szolgáltatások</t>
  </si>
  <si>
    <t>551 összesen:</t>
  </si>
  <si>
    <t>Különféle szolgáltatások</t>
  </si>
  <si>
    <t>Különféle szolgáltatási kiadások teljesítése</t>
  </si>
  <si>
    <t>Gázenergia szolgáltatások</t>
  </si>
  <si>
    <t>Villamosenergia szolgáltatások</t>
  </si>
  <si>
    <t>Víz- és csatornadíjak</t>
  </si>
  <si>
    <t>Karbantartási, kisjavítási szolgáltatások kiadásai</t>
  </si>
  <si>
    <t>Egyéb üzemeltetési, fenntartási szolgáltatások</t>
  </si>
  <si>
    <t>552 összesen:</t>
  </si>
  <si>
    <t>Általános forgalmi adó kiadások</t>
  </si>
  <si>
    <t>Általános forgalmi adó kiadásai előirányzat teljesítése</t>
  </si>
  <si>
    <t>Vásárolt termékek és szolgáltatások általános forgalmi adója</t>
  </si>
  <si>
    <t>561 összesen:</t>
  </si>
  <si>
    <t>Kiküldetés, reprezentáció, reklám kiadási előirányzat teljesítése</t>
  </si>
  <si>
    <t>562 összesen:</t>
  </si>
  <si>
    <t>Egyéb folyó kiadások</t>
  </si>
  <si>
    <t>Adók, díjak, egyéb befizetések</t>
  </si>
  <si>
    <t>572 összesen:</t>
  </si>
  <si>
    <t>54-57</t>
  </si>
  <si>
    <t>Munka-, védőruha beszerzés</t>
  </si>
  <si>
    <t>Munka-, védőruha beszerzés kiadási előirányzat teljesítése</t>
  </si>
  <si>
    <t>548 összesen:</t>
  </si>
  <si>
    <t>*Kazán, biztonsági rendszer karbantartás</t>
  </si>
  <si>
    <t>*Kéményseprés</t>
  </si>
  <si>
    <t>* Épület karbantartás, meszelés</t>
  </si>
  <si>
    <t>Üzemanyag,fűtési anyag beszerzése</t>
  </si>
  <si>
    <t>Hajtó- és kenőanyag beszerzés</t>
  </si>
  <si>
    <t>546 összesen:</t>
  </si>
  <si>
    <t>* Utak karbantartása</t>
  </si>
  <si>
    <t xml:space="preserve">Könyvbeszerzés </t>
  </si>
  <si>
    <t>Folyóiratbeszerzés</t>
  </si>
  <si>
    <t>Szállítási szolgáltatás</t>
  </si>
  <si>
    <t xml:space="preserve">Reprezentációs kiadások </t>
  </si>
  <si>
    <t>* épület biztosítás</t>
  </si>
  <si>
    <t>Egyéb információhordozó</t>
  </si>
  <si>
    <t>Adatátviteli célú távközlési díjak (telefon, fax)</t>
  </si>
  <si>
    <t>Rendszeres személyi juttatások</t>
  </si>
  <si>
    <t>Alapilletmények előirányzatának teljesítése</t>
  </si>
  <si>
    <t>Egyéb bérrendszer  munkabére</t>
  </si>
  <si>
    <t>511 összesen</t>
  </si>
  <si>
    <t>Munkavégzéshez kapcsolódó juttatások</t>
  </si>
  <si>
    <t>Jutalom előirányzata</t>
  </si>
  <si>
    <t>Személyhez kapcsolódó költségtérítések</t>
  </si>
  <si>
    <t>Személyhez kapcsolódó költségtérítések előirányzatának teljesítése</t>
  </si>
  <si>
    <t>514 összesen:</t>
  </si>
  <si>
    <t>Állományba nem tartozók juttatása</t>
  </si>
  <si>
    <t>Állományba nem tartozók juttatásai</t>
  </si>
  <si>
    <t>522 össesen:</t>
  </si>
  <si>
    <t>Társadalombiztosítási járulék</t>
  </si>
  <si>
    <t>Társadalombiztosítási járulék kiadási előirányzatának teljesítése</t>
  </si>
  <si>
    <t>531 összesen:</t>
  </si>
  <si>
    <t>Munkaadói járulék</t>
  </si>
  <si>
    <t>Munkaadói járulék előirányzatának teljesítése</t>
  </si>
  <si>
    <t>532 összesen:</t>
  </si>
  <si>
    <t>Egészségügyi hozzájárulás</t>
  </si>
  <si>
    <t>Egészségügyi hozzájárulás előirányzatának teljesítése</t>
  </si>
  <si>
    <t>533 összesen:</t>
  </si>
  <si>
    <t>Táppénz-hozzájárulás</t>
  </si>
  <si>
    <t>Táppénz-hozzájárulás előirányzatának teljesítése</t>
  </si>
  <si>
    <t>534 összesen:</t>
  </si>
  <si>
    <t>Általános forgalmi adó kiadási előirányzat teljesítése</t>
  </si>
  <si>
    <t>Dologi kiadások</t>
  </si>
  <si>
    <t>szeméttároló edény , zsák</t>
  </si>
  <si>
    <t>512 összesen</t>
  </si>
  <si>
    <t>Külső személyi juttatások</t>
  </si>
  <si>
    <t>DOLOGI KIADÁSOK</t>
  </si>
  <si>
    <t>Munkaadókat terhelő járulékok</t>
  </si>
  <si>
    <t>54-57. DOLOGI KIADÁSOK</t>
  </si>
  <si>
    <t>54-57. DOLOGI KIADÁS ÖSSZESEN</t>
  </si>
  <si>
    <t xml:space="preserve"> MUNKAADÓKAT TERHELŐ JÁRULÉKOK ÖSSZESEN:</t>
  </si>
  <si>
    <t xml:space="preserve"> Munkaadókat terhelő járulékok</t>
  </si>
  <si>
    <t xml:space="preserve">Villamosenergia szolgáltatás </t>
  </si>
  <si>
    <t>Lakásfenntartási támogatás</t>
  </si>
  <si>
    <t>583 összesen</t>
  </si>
  <si>
    <t>Köztemetés</t>
  </si>
  <si>
    <t>ÖNKORMÁNYZAT ÖSSZESEN</t>
  </si>
  <si>
    <t xml:space="preserve"> 52  KÜLSŐ SZEMÉLYI JUTTATÁSOK</t>
  </si>
  <si>
    <t>Egyéb bérjellegű kifizetések</t>
  </si>
  <si>
    <t>513 összesen</t>
  </si>
  <si>
    <t>Egyéb bér, önkéntes biztosítási pénztár befizetés (1000,- x 12 hó)</t>
  </si>
  <si>
    <t>Üdülési hozzájárulás</t>
  </si>
  <si>
    <t xml:space="preserve">Működési célú pénzeszközátadás </t>
  </si>
  <si>
    <t>38 összesen</t>
  </si>
  <si>
    <t xml:space="preserve">                                                                                                                     37 összesen</t>
  </si>
  <si>
    <t>37-38</t>
  </si>
  <si>
    <t>Vásárolt közszolgáltatások</t>
  </si>
  <si>
    <t>553 összesen:</t>
  </si>
  <si>
    <t>Egyéb különféle dologi  kiadások</t>
  </si>
  <si>
    <t>563 összesen</t>
  </si>
  <si>
    <t xml:space="preserve">Vásárolt közszolgáltatások </t>
  </si>
  <si>
    <t xml:space="preserve">Reklám és propaganda kiadások </t>
  </si>
  <si>
    <t>54-57. DOLOGI KIADÁSOK ÖSSZESEN:</t>
  </si>
  <si>
    <t>38. PÉNZESZKÖZÁTADÁSOK ÖSSZESEN:</t>
  </si>
  <si>
    <t>51 - 52. SZEMÉLYI JUTTATÁSOK ÖSSZESEN</t>
  </si>
  <si>
    <t>53. MUNKAADÓKAT TERHELŐ JÁRULÉKOK ÖSSZESEN:</t>
  </si>
  <si>
    <t xml:space="preserve">Ruházati költségtérítés </t>
  </si>
  <si>
    <t xml:space="preserve">Étkezési hozzájárulás 1 fő x 6.000,- Ft  </t>
  </si>
  <si>
    <t>51 RENDSZERES SZEMÉLYI JUTTATÁSOK</t>
  </si>
  <si>
    <t>200 000,- x 0,3% = 6 000,-</t>
  </si>
  <si>
    <t>3 fő x 1.950 x 12 hónap egészségügyi hozzájárulás = 70.200,-</t>
  </si>
  <si>
    <t>* fénymásoló papír, nyomtatvány</t>
  </si>
  <si>
    <t>Egyéb kommunikációs szolgáltatás igénybevétele (webtárhely)</t>
  </si>
  <si>
    <t xml:space="preserve">Villamosenergia szolgáltatások </t>
  </si>
  <si>
    <t>* üzemorvos</t>
  </si>
  <si>
    <t xml:space="preserve">Egyéb különféle dologi  kiadások </t>
  </si>
  <si>
    <t xml:space="preserve">          * Vértesaljai Vizi Társulat Mór</t>
  </si>
  <si>
    <t xml:space="preserve">          * Mór Városi Önkormányzat Honvédelmi feladatok</t>
  </si>
  <si>
    <t xml:space="preserve">          * Fejér Megyei Területfejlesztési Társulás</t>
  </si>
  <si>
    <t xml:space="preserve">          * Bicske Város Önkormányzatának hétvégi orvosi ügyelet </t>
  </si>
  <si>
    <t>Működési célú pénzeszközátadás Többcélú Kistérségi Önkormányzati Társulás Bicske tagdíj</t>
  </si>
  <si>
    <t>Működési célú pénzeszközátadás Többcélú Kistérségi Önkormányzati Társulás Bicske szabálysértési feladatok</t>
  </si>
  <si>
    <t>Egyéb építmények felújítása ÁFA</t>
  </si>
  <si>
    <t>Részmunkaidőben foglalkoztatottak rendszeres személyi juttatások</t>
  </si>
  <si>
    <t>Részmunkaidőben foglalkoztatottak nem rendszeres személyi juttatások</t>
  </si>
  <si>
    <t>516 összesen</t>
  </si>
  <si>
    <t>Megbízási díjak</t>
  </si>
  <si>
    <t xml:space="preserve">52. KÜLSŐ SZEMÉLYI JUTATÁSOK </t>
  </si>
  <si>
    <t>Társadalom - és szociálpolitikai juttatások, támogatások</t>
  </si>
  <si>
    <t>Önkormányzatok által folyósított ellátások</t>
  </si>
  <si>
    <t>Működési célú pénzeszközátadás államháztartáson kívülre</t>
  </si>
  <si>
    <t>Működési célú pénzeszköz átadás non-profit szervezeteknek</t>
  </si>
  <si>
    <t>37 - 38. MŰKÖDÉSI CÉLÚ PÉNZESZKÖZÁTADÁSOK ÖSSZESEN:</t>
  </si>
  <si>
    <t>Felhalmozási célú pénzeszközátadás államháztartáson kívülre</t>
  </si>
  <si>
    <t>37-38. MŰKÖDÉSI ÉS FELHALMOZÁSI CÉLÚ PÉNZESZKÖZÁTADÁSOK ÖSSZESEN:</t>
  </si>
  <si>
    <t>FELHALMOZÁSI CÉLÚ PÉNZESZKÖZÁTADÁS ÖSSZESEN:                                                         38 összesen:</t>
  </si>
  <si>
    <t xml:space="preserve"> ÁTADOTT PÉNZESZKÖZÖK, TÁMOGATÁSOK</t>
  </si>
  <si>
    <t>Részmunkaidős egyéb bérrendszer hatálya alá tartozó munkabére</t>
  </si>
  <si>
    <t>516 összesen:</t>
  </si>
  <si>
    <t>51. - 52. SZEMÉLYI JUTTATÁSOK ÖSSZESEN:</t>
  </si>
  <si>
    <t>51. RENDSZERES SZEMÉLYI JUTTATÁSOK</t>
  </si>
  <si>
    <t>* tisztítószerek, karbantartáshoz szükséges anyagok</t>
  </si>
  <si>
    <t>MUNKAADÓKAT TERHELŐ JÁRULÉKOK</t>
  </si>
  <si>
    <t>1. SZÁMLAOSZTÁLY ÖSSZESEN</t>
  </si>
  <si>
    <t>Gázenergiaszolgáltatás igénybevétele</t>
  </si>
  <si>
    <t>Különféle szolgáltatások igénybevétele</t>
  </si>
  <si>
    <t xml:space="preserve">Szolgáltatások </t>
  </si>
  <si>
    <t>Egyéb üzemeltetési, fenntartási szolgáltatások (biztonságtechn. szolg., tűzoltókészülék ell.)</t>
  </si>
  <si>
    <t>Működési célú pénzeszköz átadás államháztartáson kívülre</t>
  </si>
  <si>
    <t>Működési célú pénzeszközátadás non-profit szervezeteknek, Sportegyesület támogatás</t>
  </si>
  <si>
    <t>* Útkarbantartás szolgáltatás megrendelése (árok tisztítása, hóeltakarítás)</t>
  </si>
  <si>
    <t>Vegyszer</t>
  </si>
  <si>
    <t xml:space="preserve">Víz-és csatornadíjak </t>
  </si>
  <si>
    <t>Reklám és propaganda kiadások (2066 Kisbíró újság, önkormányzati rendezvények)</t>
  </si>
  <si>
    <t>* karbantartáshoz szükséges anyagok, tábla</t>
  </si>
  <si>
    <t>1. BERUHÁZÁSOK, FELÚJÍTÁSOK ÖSSZESEN:</t>
  </si>
  <si>
    <t>Ingatlan felújítás Áfá-ja</t>
  </si>
  <si>
    <t>11. BERUHÁZÁSOK, FEJLESZTÉSEK ÖSSZESEN:</t>
  </si>
  <si>
    <t>113  BERUHÁZÁSOK, FEJLESZTÉSEK ÖSSZESEN:</t>
  </si>
  <si>
    <t xml:space="preserve">Hajtó- és kenőanyag beszerzés (fűnyírás) </t>
  </si>
  <si>
    <t>KÖLTSÉGVETÉS ÖSSZESEN:</t>
  </si>
  <si>
    <t>Egyéb építmények járda felújítása 2011.év</t>
  </si>
  <si>
    <t>5221101 HELYI KÖZÚTAK, HIDAK LÉTESÍTÉSE, FELÚJÍTÁSA</t>
  </si>
  <si>
    <t>5221101  HELYI KÖZUTAK, HIDAK KARBANTARTÁSA, FELÚJÍTÁSA ÖSSZESEN:</t>
  </si>
  <si>
    <t>43. FELHALMOZÁSI CÉLÚ PÉNESZKÖZÁTADÁS ÖSSZESEN:</t>
  </si>
  <si>
    <t>54.- 57. DOLOGI KIADÁSOK ÖSSZESEN:</t>
  </si>
  <si>
    <t>Fejlesztések , beruházások</t>
  </si>
  <si>
    <t>11-18.szla</t>
  </si>
  <si>
    <t>Szakmai anyag, kis értékű tárgyi eszközök, szellemi termékek beszerzése (többfunkciós fénymásoló, mini hifi)</t>
  </si>
  <si>
    <t>Pénzügyi Szolgáltatások</t>
  </si>
  <si>
    <t>Nem adatátviteli célú távközlési díjak (internet)</t>
  </si>
  <si>
    <t>* Egyéb bérleti lizingdíj</t>
  </si>
  <si>
    <t>Vásárolt közszolgáltatások : vadkárbecslés, hitel garancia díj, ügyvédi díjak, hitelesítés</t>
  </si>
  <si>
    <t>Pénzügyi Szolgáltatások: Bankköltség, jutalék</t>
  </si>
  <si>
    <t>Különféle adók, díjak, egyéb befizetések (vagyonbiztosítás,pályázati díjak, biztosítás stb. 2009. évi állami támogatás visszafizetése)</t>
  </si>
  <si>
    <t>* egyéb szolgáltatások helyszírajz, tulajdoni lap, postaköltség, bélyeg</t>
  </si>
  <si>
    <t>563 összesen:</t>
  </si>
  <si>
    <t>Működési célú pénzeszközátadás Többcélú Kistérségi Társulás Családsegítő- és Gyermekjóléti Szolgálat Mikrotársulás</t>
  </si>
  <si>
    <t xml:space="preserve">          * Működési célú pénzeszközátadás Körjegyzőséghez lakosságszám alapján</t>
  </si>
  <si>
    <t xml:space="preserve">          * Működési célú pénzeszközátadás Szár Intézményekhez gyermeklétszám alapján</t>
  </si>
  <si>
    <t>Kamatkiadás</t>
  </si>
  <si>
    <t>Kamatkiadás államháztartáson kívülről</t>
  </si>
  <si>
    <t xml:space="preserve">          *  Működési célú pénzeszközátadás TÖOSZ: 20,- Ft / lakosságszám</t>
  </si>
  <si>
    <t>8414031 VÁROS ÉS KÖZSÉGGAZDÁLKODÁSI TEVÉKENYSÉG</t>
  </si>
  <si>
    <t xml:space="preserve">Egyéb üzemeltetési, fenntartási szolgáltatások(Karácsonyi díszkivílágítás,  Foglalkoztatás eü. Díj. </t>
  </si>
  <si>
    <t>Karbantartás- kisjavítási szolgáltatások</t>
  </si>
  <si>
    <t>9603021  KÖZTEMETŐ FENNTARTÁSI FELADAT</t>
  </si>
  <si>
    <t>9603021 KÖZTEMETŐ FENNTARTÁS ÖSSZESEN:</t>
  </si>
  <si>
    <t>8414021 KÖZVILÁGÍTÁSI FELADATOK</t>
  </si>
  <si>
    <t>8414021 KÖZVILÁGÍTÁSI FELADATOK ÖSSZESEN</t>
  </si>
  <si>
    <t>Szállítási szolgáltatás Vértes Volán Zrt. szerződés, egyéb szállítási szolgáltatás)</t>
  </si>
  <si>
    <t>88211 ÖNKORMÁNYZATI RENDSZERES PÉNZBELI ELLÁTÁSOK</t>
  </si>
  <si>
    <t>8821291 EGYÉB ÖNKORMÁNYZATI ESETI PÉNZBELI ELLÁTÁSOK</t>
  </si>
  <si>
    <t>8821291 EGYÉB ÖNKORMÁNYZATI ESETI PÉNZBELI ELLÁTÁSOK ÖSSZESEN:</t>
  </si>
  <si>
    <t>Bursa Hungarica</t>
  </si>
  <si>
    <t>Nyári gyermekétkeztetés</t>
  </si>
  <si>
    <t>Ingyenes étkeztetés</t>
  </si>
  <si>
    <t>8822031 KÖZTEMETÉS ÖSSZESEN:</t>
  </si>
  <si>
    <t>8822031 KÖZTEMETÉS</t>
  </si>
  <si>
    <t xml:space="preserve">8822021 KÖZGYÓGYELLÁTÁS </t>
  </si>
  <si>
    <t>8822021 KÖZGYÓGYELLÁTÁS ÖSSZESEN:</t>
  </si>
  <si>
    <t>Közgyógyellátás</t>
  </si>
  <si>
    <t>8821111 RENDSZERES SZOCIÁLIS SEGÉLY</t>
  </si>
  <si>
    <t>8821131 LAKÁSFENNTARTÁSI TÁMOGATÁS NORMATÍV ALAPON</t>
  </si>
  <si>
    <t>8821131 LAKÁSFENNTARTÁSI TÁMOGATÁS NORMATÍV ALAPON ÖSSZESEN:</t>
  </si>
  <si>
    <t>8821111 RENDSZERES SZOCIÁLIS SEGÉLY ÖSSZESEN:</t>
  </si>
  <si>
    <t xml:space="preserve"> 8414031 VÁROS ÉS KÖZSÉGGAZDÁLKODÁSI TEVÉKENYSÉG ÖSSZESEN:</t>
  </si>
  <si>
    <t>3700001 SZENNYVIZ GYŰJTÉSE, TISZTÍTÁSA, KEZELÉSE</t>
  </si>
  <si>
    <t>3700001 SZENNYVIZ GYŰJTÉSE, TISZTÍTÁSA, KEZELÉSE ÖSSZESEN:</t>
  </si>
  <si>
    <t xml:space="preserve"> DOLOGI KIADÁSOK ÖSSZESEN:</t>
  </si>
  <si>
    <t>Egyéb építmények felújítása (Testületi döntés alapján hálózatfejlesztés)</t>
  </si>
  <si>
    <t>3811031TELEPÜLÉSI HULLADÉK VEGYES (ömlesztett) BEGYŰJTÉSE, SZÁLLÍTÁSA, ÁTRAKÁSA</t>
  </si>
  <si>
    <t>Egyéb üzemeltetési, fenntartási szolgáltatások : szóróanyag, konténer</t>
  </si>
  <si>
    <t>9105011  KÖZMŰVELŐDÉSI TEVÉKENYSÉGEK ÉS TÁMOGATÁSUK ÖSSZESEN:</t>
  </si>
  <si>
    <t>Részmunkaidős egyéb sajátos juttatások</t>
  </si>
  <si>
    <t>Hajtó- és kenőanyag beszerzés, vegyszer</t>
  </si>
  <si>
    <t>9329181 MINDENFÉLE MÁSHOVÁ NEM SOROLHATÓ SZABADIDŐS SZOLGÁLTATÁS</t>
  </si>
  <si>
    <t>9329181 MINDENFÉLE MÁSHOVÁ NEM SOROLHATÓ SZABADIDŐS SZOLGÁLTATÁS ÖSSZESEN:</t>
  </si>
  <si>
    <t>Szellemi termékek ÁFA-ja</t>
  </si>
  <si>
    <t>Tiszteletdíj 1 fő alpolgármester 1 x 20 000,-  Ft x 12 hó = 240 000,-</t>
  </si>
  <si>
    <t>910501-1  KÖZMŰVELŐDÉSI TEVÉKENYSÉGEK ÉS TÁMOGATÁSUK</t>
  </si>
  <si>
    <t>381103-1 TELEPÜLÉSI HULLADÉK VEGYES (ömlesztett) BEGYŰJTÉSE, SZÁLLÍTÁSA, ÁTRAKÁSA ÖSSZESEN:</t>
  </si>
  <si>
    <t>Egyéb építmények felújítása ÁFA 2011. év</t>
  </si>
  <si>
    <t>Pénzügyi szolgáltatások igénybevétele</t>
  </si>
  <si>
    <t>Karbantartási, kisjavítási szolgáltatások kiadásai (a teljesítés Szőlőhegy utca karb)</t>
  </si>
  <si>
    <t>Fűnyíró tarktor beszerzés beszerzés</t>
  </si>
  <si>
    <t>Polgármester költségtérítése 12 X 45 000,- =                                       540 000,-</t>
  </si>
  <si>
    <t>Étkezési utalván 5 000,- Ft/hó</t>
  </si>
  <si>
    <t>Támogatás értékű működési célú pénzeszközátadás önkormányzatoknak</t>
  </si>
  <si>
    <t xml:space="preserve">          * Duna Vértes Köze Hulladékgazdálkodási Társulás tagdíj                                                                                      </t>
  </si>
  <si>
    <t>Részletes elemi költségvetés (szakfeladatonként)</t>
  </si>
  <si>
    <t>Rendszeres szociális segély 10 % 1fő</t>
  </si>
  <si>
    <t>Foglalkoztatást helyetesítő támogatás (10 %) 2 fő</t>
  </si>
  <si>
    <t>Ravatalozó pályázattal kapcsolatos fejlesztési kiadások ÁFA</t>
  </si>
  <si>
    <t>Ravatalozó pályázattal kapcsolatos fejlesztési kiadások (pályázat)</t>
  </si>
  <si>
    <t>Épület felújítása Tájház fejlesztés ÁFA-ja</t>
  </si>
  <si>
    <t>Tiszteletdíj 4 fő képviselő 4 x 20 000,-  Ft x 12 hó = 960 000,-</t>
  </si>
  <si>
    <t>2013. évi terv</t>
  </si>
  <si>
    <t>Bérkompenzáció</t>
  </si>
  <si>
    <t>Különféle adók, díjak, egyéb befiz. Szja étkezési után</t>
  </si>
  <si>
    <t>Különféle adók, díjak, egyéb befiz. Szja étkezési utalv.</t>
  </si>
  <si>
    <t>Egyéb építmények felújítása: 3 db buszöböl</t>
  </si>
  <si>
    <t>Működési célú pénzeszközátadás OSZI Családsegítő- és Gyermekjóléti Szolgálat</t>
  </si>
  <si>
    <t>Működési célú pénzeszköz átadás háztartásnak Születési támogatás</t>
  </si>
  <si>
    <t>Beruházás ÁFA</t>
  </si>
  <si>
    <t xml:space="preserve"> Egyéb építmény vásárlása (Endresz u. víz- és csatorna tervek)</t>
  </si>
  <si>
    <t>Egyéb építmény felújítása (Közpark és játszótér)</t>
  </si>
  <si>
    <t>Felhalmozáési célú pénzeszközátadás</t>
  </si>
  <si>
    <t>Sportöltöző felújítás hozzájárulás</t>
  </si>
  <si>
    <t xml:space="preserve">          *  Működési célú pénzeszközátadás Csákvár Társulás (belsőellenőr, gyepmester)</t>
  </si>
  <si>
    <t>8411121 ÖNKORMÁNYZATI JOGALKOTÁS</t>
  </si>
  <si>
    <t>Tartalék</t>
  </si>
  <si>
    <t>TARTALÉK</t>
  </si>
  <si>
    <t xml:space="preserve">8411121 ÖNKORMÁNYZATOK ELSZÁMOLÁSAI ÖSSZESEN: </t>
  </si>
  <si>
    <t>2013. évi teljesítés</t>
  </si>
  <si>
    <t>Karbantartás,kisjavítás</t>
  </si>
  <si>
    <t>(szennyvíz tiszt.rendszer fejl)</t>
  </si>
  <si>
    <t>Vásárolt közszolgáltatás</t>
  </si>
  <si>
    <t>Áfa</t>
  </si>
  <si>
    <t>Szakmai anyag (forgalomtech.tükör)</t>
  </si>
  <si>
    <t>2014.terv</t>
  </si>
  <si>
    <t xml:space="preserve">Szellemi termékek vásárlása </t>
  </si>
  <si>
    <t xml:space="preserve">Épületek felújítása Tájház felújítása </t>
  </si>
  <si>
    <t xml:space="preserve">          *  Működési célú pénzeszközátadás Nemz.Önk,Újbarok</t>
  </si>
  <si>
    <t xml:space="preserve">          *  Működési célú pénzeszközátadás T.K.T.(Vértes,Önkr.szöv.tagdíj )</t>
  </si>
  <si>
    <t>Felhalmozási célú pénzeszköz átadás önk.(busz önrész)</t>
  </si>
  <si>
    <t>Kisértékű tárgyi eszköz(Tájház konyhabútor)</t>
  </si>
  <si>
    <t>ÁHT.kív.tov.száml.szolg.</t>
  </si>
  <si>
    <t>Karbantartási, kisjavítási szolgáltatások kiadási(lámpa Endresz utca)</t>
  </si>
  <si>
    <t>Munkaruha</t>
  </si>
  <si>
    <t>Szakmai anyag(porszívó)</t>
  </si>
  <si>
    <t>Egyéb.dologi kiad.</t>
  </si>
  <si>
    <t xml:space="preserve"> 1 fő decemberi illetménye 73.500,- </t>
  </si>
  <si>
    <t>1 fő 2014.havi illetménye 11x 122.000= 1.342.000.-</t>
  </si>
  <si>
    <t xml:space="preserve">1 fő  x  2013. december havi illetménye 1 x 73.500,- = 73500,- </t>
  </si>
  <si>
    <t>1 fő      2014. évi 11 hó x 76.125,- = 837375,-</t>
  </si>
  <si>
    <t>Vásárolt közszolg.</t>
  </si>
  <si>
    <t>Kifizetőt terhelő szja</t>
  </si>
  <si>
    <t>60 000 x 16%  = 9.600,-</t>
  </si>
  <si>
    <t>60000x 14%= 8.400,-</t>
  </si>
  <si>
    <t xml:space="preserve">Polgármester  2014. 11. havi illetménye 11 x 160 000,- Ft =            1 760 000,- </t>
  </si>
  <si>
    <t>Polgármester 2013. december havi illetménye 1 x  160 000,- =          160 000,-</t>
  </si>
  <si>
    <t xml:space="preserve">          *  Működési célú pénzeszközátadás Bodmér Önkormányzatának (gyermek kiséret) 31.750,-*12 hó</t>
  </si>
  <si>
    <t>Civil szervezetek támogatása(Mária Nyugdíjaskiub,Polgárőrség,Saarer Tanzgruppe)</t>
  </si>
  <si>
    <t>1.190.000,- x 27% = 321.300,-</t>
  </si>
  <si>
    <t>Étkezési hozzájárulás (Erzsébet utalvány) 6 000,-/hó = 72 000,- Ft</t>
  </si>
  <si>
    <t>1.485 000,- x 27% =  395.550,- Ft</t>
  </si>
  <si>
    <t>Kifiz.terh.járulék</t>
  </si>
  <si>
    <t>72 000,- x 16% = 11 520,-</t>
  </si>
  <si>
    <t>72000 *14%= 10.080,-</t>
  </si>
  <si>
    <t>Erzsébet utalvány (1fő)</t>
  </si>
  <si>
    <t>Közpark és játszótér felújításának kamat kiad.</t>
  </si>
  <si>
    <t xml:space="preserve">Vásárolt termékek és szolgáltatások általános forgalmi adója 505 000,- Ft x 27 % = 136.350,- Ft </t>
  </si>
  <si>
    <t>2013. terv</t>
  </si>
  <si>
    <t xml:space="preserve">          *  Működési célú pénzeszközátadás Fogorvosi ellátás előző évek(2013) :56.919,-</t>
  </si>
  <si>
    <t>Vásárolt termékek és szolgáltatások általános forgalmi adója (2.120.000.-*27%=572400)</t>
  </si>
  <si>
    <t>Vértes-Gerecse Vidékfejlesztési Társulás tagdíj (Móri Ezer-Jó HACS)</t>
  </si>
  <si>
    <t>Általános forgalmi adó kiadásai előirányzat teljesítése 600 000,- x 27%: 162000,-</t>
  </si>
  <si>
    <t>3 060 000,-Ft x 0.27% =  826200,- Ft</t>
  </si>
  <si>
    <t>Ebből céltartalék : Tájház festés (300EFt) járda felújítás(1350 EFt, Művelődési Ház festése (1350 EFt)</t>
  </si>
  <si>
    <t>Pénzbeli önkormányzati segély létfenntartási gondok esetére</t>
  </si>
  <si>
    <t>Természetbeni önkormányzati segély (tüzifa)</t>
  </si>
  <si>
    <t xml:space="preserve"> 8821221 ÖNKORMÁNYZATI SEGÉLY ÖSSZESEN:</t>
  </si>
  <si>
    <t>8821221 PÉNZBELI ÖNKORMÁNYZATI SEGÉLY</t>
  </si>
  <si>
    <t>Pénzbeli önkormányzati segély temettetésre</t>
  </si>
  <si>
    <t>Önkormányzati segély gyermeket gondozó család létfenntartásának veszélyeztetettsége esetére</t>
  </si>
  <si>
    <t>2. melléklet Újbarok Község Önkormányzatának 2014. évi költségvetéséről szóló 1/2014. (II. 13.)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</si>
</sst>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#,##0\ &quot;Ft&quot;"/>
    <numFmt numFmtId="167" formatCode="#,##0;\-#,##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32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3" fontId="5" fillId="32" borderId="10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3" fontId="5" fillId="32" borderId="12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3" fontId="6" fillId="33" borderId="11" xfId="0" applyNumberFormat="1" applyFont="1" applyFill="1" applyBorder="1" applyAlignment="1">
      <alignment horizontal="right"/>
    </xf>
    <xf numFmtId="3" fontId="6" fillId="32" borderId="11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3" fontId="4" fillId="32" borderId="0" xfId="0" applyNumberFormat="1" applyFont="1" applyFill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5" fillId="32" borderId="16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7" fillId="0" borderId="17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2" xfId="0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/>
    </xf>
    <xf numFmtId="3" fontId="6" fillId="32" borderId="11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/>
    </xf>
    <xf numFmtId="3" fontId="6" fillId="32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justify" wrapText="1"/>
    </xf>
    <xf numFmtId="0" fontId="5" fillId="0" borderId="20" xfId="0" applyFont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15" xfId="0" applyFont="1" applyBorder="1" applyAlignment="1">
      <alignment horizontal="justify" vertical="justify" wrapText="1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justify" vertical="justify" wrapText="1"/>
    </xf>
    <xf numFmtId="0" fontId="6" fillId="33" borderId="22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top"/>
    </xf>
    <xf numFmtId="3" fontId="6" fillId="33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2" xfId="0" applyFont="1" applyFill="1" applyBorder="1" applyAlignment="1">
      <alignment shrinkToFit="1"/>
    </xf>
    <xf numFmtId="0" fontId="6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justify" vertical="justify" wrapText="1"/>
    </xf>
    <xf numFmtId="3" fontId="5" fillId="0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3" fontId="4" fillId="0" borderId="1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justify" shrinkToFit="1"/>
    </xf>
    <xf numFmtId="0" fontId="4" fillId="0" borderId="10" xfId="0" applyFont="1" applyBorder="1" applyAlignment="1">
      <alignment vertical="justify" shrinkToFit="1"/>
    </xf>
    <xf numFmtId="3" fontId="5" fillId="0" borderId="10" xfId="0" applyNumberFormat="1" applyFont="1" applyFill="1" applyBorder="1" applyAlignment="1">
      <alignment vertical="justify" shrinkToFit="1"/>
    </xf>
    <xf numFmtId="0" fontId="5" fillId="0" borderId="12" xfId="0" applyFont="1" applyBorder="1" applyAlignment="1">
      <alignment horizontal="left" vertical="justify" shrinkToFit="1"/>
    </xf>
    <xf numFmtId="0" fontId="5" fillId="0" borderId="12" xfId="0" applyFont="1" applyBorder="1" applyAlignment="1">
      <alignment vertical="justify" shrinkToFit="1"/>
    </xf>
    <xf numFmtId="0" fontId="5" fillId="0" borderId="12" xfId="0" applyFont="1" applyBorder="1" applyAlignment="1">
      <alignment shrinkToFit="1"/>
    </xf>
    <xf numFmtId="165" fontId="6" fillId="0" borderId="12" xfId="0" applyNumberFormat="1" applyFont="1" applyBorder="1" applyAlignment="1">
      <alignment horizontal="center" vertical="center" shrinkToFit="1"/>
    </xf>
    <xf numFmtId="3" fontId="4" fillId="0" borderId="12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justify" shrinkToFit="1"/>
    </xf>
    <xf numFmtId="0" fontId="4" fillId="0" borderId="15" xfId="0" applyFont="1" applyFill="1" applyBorder="1" applyAlignment="1">
      <alignment horizontal="left" vertical="justify" shrinkToFit="1"/>
    </xf>
    <xf numFmtId="3" fontId="4" fillId="0" borderId="15" xfId="0" applyNumberFormat="1" applyFont="1" applyFill="1" applyBorder="1" applyAlignment="1">
      <alignment horizontal="right" vertical="justify" shrinkToFit="1"/>
    </xf>
    <xf numFmtId="0" fontId="4" fillId="0" borderId="11" xfId="0" applyFont="1" applyFill="1" applyBorder="1" applyAlignment="1">
      <alignment horizontal="right" vertical="justify" shrinkToFit="1"/>
    </xf>
    <xf numFmtId="0" fontId="4" fillId="33" borderId="11" xfId="0" applyFont="1" applyFill="1" applyBorder="1" applyAlignment="1">
      <alignment horizontal="left" vertical="justify" shrinkToFit="1"/>
    </xf>
    <xf numFmtId="3" fontId="4" fillId="33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 vertical="justify" shrinkToFit="1"/>
    </xf>
    <xf numFmtId="0" fontId="4" fillId="0" borderId="13" xfId="0" applyFont="1" applyFill="1" applyBorder="1" applyAlignment="1">
      <alignment horizontal="left" vertical="justify" shrinkToFit="1"/>
    </xf>
    <xf numFmtId="3" fontId="4" fillId="0" borderId="13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3" fontId="6" fillId="0" borderId="15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3" fontId="5" fillId="0" borderId="16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5" fillId="0" borderId="12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justify"/>
    </xf>
    <xf numFmtId="3" fontId="6" fillId="0" borderId="12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 vertical="top"/>
    </xf>
    <xf numFmtId="3" fontId="6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6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3" fontId="5" fillId="0" borderId="12" xfId="0" applyNumberFormat="1" applyFont="1" applyFill="1" applyBorder="1" applyAlignment="1">
      <alignment vertical="center"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3" fontId="6" fillId="0" borderId="25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3" fontId="5" fillId="0" borderId="26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3" fontId="5" fillId="32" borderId="26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right" vertical="top"/>
    </xf>
    <xf numFmtId="3" fontId="6" fillId="0" borderId="27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3" fontId="6" fillId="33" borderId="15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6" fillId="33" borderId="28" xfId="0" applyFont="1" applyFill="1" applyBorder="1" applyAlignment="1">
      <alignment horizontal="left" vertical="top"/>
    </xf>
    <xf numFmtId="0" fontId="4" fillId="33" borderId="28" xfId="0" applyFont="1" applyFill="1" applyBorder="1" applyAlignment="1">
      <alignment horizontal="left" vertical="top"/>
    </xf>
    <xf numFmtId="0" fontId="5" fillId="34" borderId="23" xfId="0" applyFont="1" applyFill="1" applyBorder="1" applyAlignment="1">
      <alignment horizontal="left" vertical="top"/>
    </xf>
    <xf numFmtId="0" fontId="5" fillId="34" borderId="29" xfId="0" applyFont="1" applyFill="1" applyBorder="1" applyAlignment="1">
      <alignment horizontal="left"/>
    </xf>
    <xf numFmtId="167" fontId="5" fillId="34" borderId="20" xfId="0" applyNumberFormat="1" applyFont="1" applyFill="1" applyBorder="1" applyAlignment="1">
      <alignment horizontal="right"/>
    </xf>
    <xf numFmtId="167" fontId="6" fillId="35" borderId="19" xfId="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 horizontal="left" vertical="top"/>
    </xf>
    <xf numFmtId="0" fontId="6" fillId="36" borderId="13" xfId="0" applyFont="1" applyFill="1" applyBorder="1" applyAlignment="1">
      <alignment horizontal="left" vertical="top"/>
    </xf>
    <xf numFmtId="167" fontId="6" fillId="36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justify" wrapText="1"/>
    </xf>
    <xf numFmtId="0" fontId="6" fillId="0" borderId="17" xfId="0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left" vertical="justify" shrinkToFit="1"/>
    </xf>
    <xf numFmtId="0" fontId="4" fillId="0" borderId="0" xfId="0" applyFont="1" applyBorder="1" applyAlignment="1">
      <alignment vertical="justify" shrinkToFit="1"/>
    </xf>
    <xf numFmtId="0" fontId="5" fillId="0" borderId="0" xfId="0" applyFont="1" applyBorder="1" applyAlignment="1">
      <alignment vertical="justify" shrinkToFit="1"/>
    </xf>
    <xf numFmtId="0" fontId="5" fillId="0" borderId="15" xfId="0" applyFont="1" applyBorder="1" applyAlignment="1">
      <alignment horizontal="left" vertical="justify" shrinkToFit="1"/>
    </xf>
    <xf numFmtId="0" fontId="6" fillId="0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justify" shrinkToFit="1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3" fontId="4" fillId="33" borderId="11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justify"/>
    </xf>
    <xf numFmtId="0" fontId="6" fillId="0" borderId="12" xfId="0" applyFont="1" applyBorder="1" applyAlignment="1">
      <alignment horizontal="right" vertical="justify"/>
    </xf>
    <xf numFmtId="3" fontId="4" fillId="0" borderId="12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4" fillId="0" borderId="28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vertical="center"/>
    </xf>
    <xf numFmtId="3" fontId="6" fillId="32" borderId="0" xfId="0" applyNumberFormat="1" applyFont="1" applyFill="1" applyBorder="1" applyAlignment="1">
      <alignment vertical="center"/>
    </xf>
    <xf numFmtId="0" fontId="4" fillId="32" borderId="23" xfId="0" applyFont="1" applyFill="1" applyBorder="1" applyAlignment="1">
      <alignment horizontal="left"/>
    </xf>
    <xf numFmtId="3" fontId="6" fillId="0" borderId="23" xfId="0" applyNumberFormat="1" applyFont="1" applyBorder="1" applyAlignment="1">
      <alignment horizontal="right"/>
    </xf>
    <xf numFmtId="3" fontId="6" fillId="32" borderId="12" xfId="0" applyNumberFormat="1" applyFont="1" applyFill="1" applyBorder="1" applyAlignment="1">
      <alignment/>
    </xf>
    <xf numFmtId="0" fontId="6" fillId="0" borderId="23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32" borderId="0" xfId="0" applyFont="1" applyFill="1" applyBorder="1" applyAlignment="1">
      <alignment vertical="top"/>
    </xf>
    <xf numFmtId="3" fontId="6" fillId="32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left" vertical="justify" shrinkToFit="1"/>
    </xf>
    <xf numFmtId="0" fontId="4" fillId="0" borderId="12" xfId="0" applyFont="1" applyBorder="1" applyAlignment="1">
      <alignment vertical="justify" shrinkToFit="1"/>
    </xf>
    <xf numFmtId="0" fontId="5" fillId="0" borderId="23" xfId="0" applyFont="1" applyBorder="1" applyAlignment="1">
      <alignment horizontal="left" vertical="justify" shrinkToFit="1"/>
    </xf>
    <xf numFmtId="0" fontId="5" fillId="0" borderId="11" xfId="0" applyFont="1" applyBorder="1" applyAlignment="1">
      <alignment horizontal="left" vertical="justify" shrinkToFit="1"/>
    </xf>
    <xf numFmtId="0" fontId="4" fillId="33" borderId="11" xfId="0" applyFont="1" applyFill="1" applyBorder="1" applyAlignment="1">
      <alignment vertical="justify" shrinkToFit="1"/>
    </xf>
    <xf numFmtId="0" fontId="5" fillId="0" borderId="13" xfId="0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/>
    </xf>
    <xf numFmtId="0" fontId="7" fillId="0" borderId="12" xfId="0" applyFont="1" applyBorder="1" applyAlignment="1">
      <alignment horizontal="left" vertical="justify"/>
    </xf>
    <xf numFmtId="0" fontId="5" fillId="0" borderId="30" xfId="0" applyFont="1" applyBorder="1" applyAlignment="1">
      <alignment horizontal="left" vertical="top"/>
    </xf>
    <xf numFmtId="3" fontId="6" fillId="0" borderId="24" xfId="0" applyNumberFormat="1" applyFont="1" applyBorder="1" applyAlignment="1">
      <alignment horizontal="right"/>
    </xf>
    <xf numFmtId="3" fontId="6" fillId="0" borderId="24" xfId="0" applyNumberFormat="1" applyFont="1" applyFill="1" applyBorder="1" applyAlignment="1">
      <alignment/>
    </xf>
    <xf numFmtId="3" fontId="4" fillId="32" borderId="12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32" borderId="15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3" fontId="6" fillId="33" borderId="13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 horizontal="right" vertical="top"/>
    </xf>
    <xf numFmtId="0" fontId="5" fillId="0" borderId="17" xfId="0" applyFont="1" applyBorder="1" applyAlignment="1">
      <alignment horizontal="left" vertical="top"/>
    </xf>
    <xf numFmtId="3" fontId="6" fillId="0" borderId="17" xfId="0" applyNumberFormat="1" applyFont="1" applyBorder="1" applyAlignment="1">
      <alignment horizontal="right"/>
    </xf>
    <xf numFmtId="3" fontId="5" fillId="32" borderId="17" xfId="0" applyNumberFormat="1" applyFont="1" applyFill="1" applyBorder="1" applyAlignment="1">
      <alignment/>
    </xf>
    <xf numFmtId="0" fontId="6" fillId="2" borderId="28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3" fontId="5" fillId="32" borderId="0" xfId="0" applyNumberFormat="1" applyFont="1" applyFill="1" applyAlignment="1">
      <alignment/>
    </xf>
    <xf numFmtId="0" fontId="6" fillId="37" borderId="11" xfId="0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5" fillId="4" borderId="0" xfId="0" applyNumberFormat="1" applyFont="1" applyFill="1" applyAlignment="1">
      <alignment/>
    </xf>
    <xf numFmtId="167" fontId="6" fillId="35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28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0" fontId="4" fillId="33" borderId="28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3" fontId="6" fillId="33" borderId="28" xfId="0" applyNumberFormat="1" applyFont="1" applyFill="1" applyBorder="1" applyAlignment="1">
      <alignment horizontal="right" vertical="center"/>
    </xf>
    <xf numFmtId="3" fontId="6" fillId="33" borderId="22" xfId="0" applyNumberFormat="1" applyFont="1" applyFill="1" applyBorder="1" applyAlignment="1">
      <alignment horizontal="right" vertical="center"/>
    </xf>
    <xf numFmtId="0" fontId="6" fillId="35" borderId="31" xfId="0" applyFont="1" applyFill="1" applyBorder="1" applyAlignment="1">
      <alignment horizontal="left" vertical="top"/>
    </xf>
    <xf numFmtId="0" fontId="6" fillId="35" borderId="32" xfId="0" applyFont="1" applyFill="1" applyBorder="1" applyAlignment="1">
      <alignment horizontal="left" vertical="top"/>
    </xf>
    <xf numFmtId="0" fontId="6" fillId="33" borderId="28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5" borderId="28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6" fillId="33" borderId="28" xfId="0" applyNumberFormat="1" applyFont="1" applyFill="1" applyBorder="1" applyAlignment="1">
      <alignment horizontal="left"/>
    </xf>
    <xf numFmtId="3" fontId="6" fillId="33" borderId="22" xfId="0" applyNumberFormat="1" applyFont="1" applyFill="1" applyBorder="1" applyAlignment="1">
      <alignment horizontal="left"/>
    </xf>
    <xf numFmtId="0" fontId="4" fillId="33" borderId="28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8"/>
  <sheetViews>
    <sheetView tabSelected="1" view="pageBreakPreview" zoomScale="75" zoomScaleNormal="80" zoomScaleSheetLayoutView="75" zoomScalePageLayoutView="0" workbookViewId="0" topLeftCell="A1">
      <selection activeCell="A2" sqref="A2:B2"/>
    </sheetView>
  </sheetViews>
  <sheetFormatPr defaultColWidth="9.140625" defaultRowHeight="12.75"/>
  <cols>
    <col min="1" max="1" width="10.421875" style="9" customWidth="1"/>
    <col min="2" max="2" width="108.421875" style="9" customWidth="1"/>
    <col min="3" max="3" width="14.28125" style="276" customWidth="1"/>
    <col min="4" max="4" width="13.7109375" style="276" customWidth="1"/>
    <col min="5" max="5" width="13.28125" style="276" customWidth="1"/>
  </cols>
  <sheetData>
    <row r="1" spans="1:5" ht="24" customHeight="1">
      <c r="A1" s="278" t="s">
        <v>313</v>
      </c>
      <c r="B1" s="8"/>
      <c r="C1" s="9"/>
      <c r="D1" s="9"/>
      <c r="E1" s="9"/>
    </row>
    <row r="2" spans="1:5" ht="25.5" customHeight="1" thickBot="1">
      <c r="A2" s="295" t="s">
        <v>237</v>
      </c>
      <c r="B2" s="295"/>
      <c r="C2" s="9"/>
      <c r="D2" s="9"/>
      <c r="E2" s="9"/>
    </row>
    <row r="3" spans="1:5" ht="16.5" thickBot="1">
      <c r="A3" s="282" t="s">
        <v>214</v>
      </c>
      <c r="B3" s="283"/>
      <c r="C3" s="10"/>
      <c r="D3" s="10"/>
      <c r="E3" s="10"/>
    </row>
    <row r="4" spans="1:5" ht="32.25" thickBot="1">
      <c r="A4" s="11" t="s">
        <v>1</v>
      </c>
      <c r="B4" s="12" t="s">
        <v>0</v>
      </c>
      <c r="C4" s="13" t="s">
        <v>300</v>
      </c>
      <c r="D4" s="13" t="s">
        <v>261</v>
      </c>
      <c r="E4" s="13" t="s">
        <v>267</v>
      </c>
    </row>
    <row r="5" spans="1:5" ht="15">
      <c r="A5" s="14">
        <v>1164</v>
      </c>
      <c r="B5" s="15" t="s">
        <v>217</v>
      </c>
      <c r="C5" s="16">
        <v>315000</v>
      </c>
      <c r="D5" s="16">
        <v>0</v>
      </c>
      <c r="E5" s="16">
        <v>500000</v>
      </c>
    </row>
    <row r="6" spans="1:5" ht="15.75" thickBot="1">
      <c r="A6" s="17">
        <v>181221</v>
      </c>
      <c r="B6" s="15" t="s">
        <v>163</v>
      </c>
      <c r="C6" s="18">
        <v>85000</v>
      </c>
      <c r="D6" s="18">
        <v>0</v>
      </c>
      <c r="E6" s="18">
        <v>135000</v>
      </c>
    </row>
    <row r="7" spans="1:5" ht="16.5" thickBot="1">
      <c r="A7" s="17"/>
      <c r="B7" s="19" t="s">
        <v>164</v>
      </c>
      <c r="C7" s="20">
        <f>SUM(C5:C6)</f>
        <v>400000</v>
      </c>
      <c r="D7" s="20">
        <f>SUM(D5:D6)</f>
        <v>0</v>
      </c>
      <c r="E7" s="20">
        <f>SUM(E5:E6)</f>
        <v>635000</v>
      </c>
    </row>
    <row r="8" spans="1:5" ht="18.75" customHeight="1">
      <c r="A8" s="21">
        <v>55</v>
      </c>
      <c r="B8" s="22" t="s">
        <v>262</v>
      </c>
      <c r="C8" s="18"/>
      <c r="D8" s="18"/>
      <c r="E8" s="18"/>
    </row>
    <row r="9" spans="1:5" ht="18" customHeight="1">
      <c r="A9" s="23">
        <v>55228</v>
      </c>
      <c r="B9" s="24" t="s">
        <v>263</v>
      </c>
      <c r="C9" s="25"/>
      <c r="D9" s="25">
        <v>50000</v>
      </c>
      <c r="E9" s="25">
        <v>0</v>
      </c>
    </row>
    <row r="10" spans="1:5" ht="18" customHeight="1">
      <c r="A10" s="26">
        <v>5532</v>
      </c>
      <c r="B10" s="27" t="s">
        <v>264</v>
      </c>
      <c r="C10" s="25">
        <v>0</v>
      </c>
      <c r="D10" s="25">
        <v>0</v>
      </c>
      <c r="E10" s="25">
        <v>0</v>
      </c>
    </row>
    <row r="11" spans="1:5" ht="15">
      <c r="A11" s="26"/>
      <c r="B11" s="27"/>
      <c r="C11" s="25"/>
      <c r="D11" s="25"/>
      <c r="E11" s="25"/>
    </row>
    <row r="12" spans="1:5" ht="15.75" thickBot="1">
      <c r="A12" s="28">
        <v>561211</v>
      </c>
      <c r="B12" s="9" t="s">
        <v>265</v>
      </c>
      <c r="C12" s="25"/>
      <c r="D12" s="25">
        <v>14000</v>
      </c>
      <c r="E12" s="25">
        <v>0</v>
      </c>
    </row>
    <row r="13" spans="1:5" ht="15.75" customHeight="1" thickBot="1">
      <c r="A13" s="29"/>
      <c r="B13" s="30" t="s">
        <v>216</v>
      </c>
      <c r="C13" s="31"/>
      <c r="D13" s="31"/>
      <c r="E13" s="31"/>
    </row>
    <row r="14" spans="1:5" ht="21" customHeight="1" thickBot="1">
      <c r="A14" s="279" t="s">
        <v>215</v>
      </c>
      <c r="B14" s="280"/>
      <c r="C14" s="32">
        <f>C7</f>
        <v>400000</v>
      </c>
      <c r="D14" s="32">
        <f>D9+D12+D7</f>
        <v>64000</v>
      </c>
      <c r="E14" s="32">
        <f>E7</f>
        <v>635000</v>
      </c>
    </row>
    <row r="15" spans="1:5" s="2" customFormat="1" ht="22.5" customHeight="1" thickBot="1">
      <c r="A15" s="33"/>
      <c r="B15" s="34"/>
      <c r="C15" s="35"/>
      <c r="D15" s="35"/>
      <c r="E15" s="35"/>
    </row>
    <row r="16" spans="1:5" ht="16.5" thickBot="1">
      <c r="A16" s="282" t="s">
        <v>218</v>
      </c>
      <c r="B16" s="283"/>
      <c r="C16" s="10"/>
      <c r="D16" s="10"/>
      <c r="E16" s="10"/>
    </row>
    <row r="17" spans="1:5" ht="16.5" thickBot="1">
      <c r="A17" s="36" t="s">
        <v>2</v>
      </c>
      <c r="B17" s="37"/>
      <c r="C17" s="38"/>
      <c r="D17" s="38"/>
      <c r="E17" s="38"/>
    </row>
    <row r="18" spans="1:5" ht="32.25" thickBot="1">
      <c r="A18" s="39" t="s">
        <v>1</v>
      </c>
      <c r="B18" s="12" t="s">
        <v>0</v>
      </c>
      <c r="C18" s="40" t="s">
        <v>244</v>
      </c>
      <c r="D18" s="40" t="s">
        <v>261</v>
      </c>
      <c r="E18" s="13" t="s">
        <v>267</v>
      </c>
    </row>
    <row r="19" spans="1:5" ht="15">
      <c r="A19" s="41">
        <v>549</v>
      </c>
      <c r="B19" s="42" t="s">
        <v>11</v>
      </c>
      <c r="C19" s="43"/>
      <c r="D19" s="43"/>
      <c r="E19" s="43"/>
    </row>
    <row r="20" spans="1:5" s="2" customFormat="1" ht="16.5" customHeight="1">
      <c r="A20" s="26">
        <v>5492</v>
      </c>
      <c r="B20" s="27" t="s">
        <v>12</v>
      </c>
      <c r="C20" s="44">
        <v>50000</v>
      </c>
      <c r="D20" s="44">
        <v>150000</v>
      </c>
      <c r="E20" s="44">
        <v>120000</v>
      </c>
    </row>
    <row r="21" spans="1:5" s="2" customFormat="1" ht="19.5" customHeight="1">
      <c r="A21" s="26"/>
      <c r="B21" s="27" t="s">
        <v>80</v>
      </c>
      <c r="C21" s="45"/>
      <c r="D21" s="45"/>
      <c r="E21" s="45"/>
    </row>
    <row r="22" spans="1:5" s="2" customFormat="1" ht="15.75" customHeight="1">
      <c r="A22" s="46"/>
      <c r="B22" s="47" t="s">
        <v>15</v>
      </c>
      <c r="C22" s="45">
        <f>SUM(C20:C21)</f>
        <v>50000</v>
      </c>
      <c r="D22" s="45"/>
      <c r="E22" s="45"/>
    </row>
    <row r="23" spans="1:5" s="2" customFormat="1" ht="15.75" customHeight="1">
      <c r="A23" s="23">
        <v>552</v>
      </c>
      <c r="B23" s="24" t="s">
        <v>19</v>
      </c>
      <c r="C23" s="44"/>
      <c r="D23" s="44"/>
      <c r="E23" s="44"/>
    </row>
    <row r="24" spans="1:5" s="2" customFormat="1" ht="18" customHeight="1">
      <c r="A24" s="26">
        <v>55229</v>
      </c>
      <c r="B24" s="27" t="s">
        <v>219</v>
      </c>
      <c r="C24" s="44">
        <v>100000</v>
      </c>
      <c r="D24" s="44">
        <v>50000</v>
      </c>
      <c r="E24" s="44">
        <v>50000</v>
      </c>
    </row>
    <row r="25" spans="1:5" s="2" customFormat="1" ht="18.75" customHeight="1">
      <c r="A25" s="46"/>
      <c r="B25" s="47" t="s">
        <v>26</v>
      </c>
      <c r="C25" s="45">
        <f>SUM(C24)</f>
        <v>100000</v>
      </c>
      <c r="D25" s="45"/>
      <c r="E25" s="45"/>
    </row>
    <row r="26" spans="1:5" ht="15.75">
      <c r="A26" s="23">
        <v>561</v>
      </c>
      <c r="B26" s="24" t="s">
        <v>27</v>
      </c>
      <c r="C26" s="45"/>
      <c r="D26" s="45"/>
      <c r="E26" s="45"/>
    </row>
    <row r="27" spans="1:5" ht="15">
      <c r="A27" s="26">
        <v>56121</v>
      </c>
      <c r="B27" s="27" t="s">
        <v>29</v>
      </c>
      <c r="C27" s="44">
        <v>41000</v>
      </c>
      <c r="D27" s="44">
        <v>55000</v>
      </c>
      <c r="E27" s="44">
        <v>50000</v>
      </c>
    </row>
    <row r="28" spans="1:5" ht="16.5" thickBot="1">
      <c r="A28" s="46"/>
      <c r="B28" s="47" t="s">
        <v>30</v>
      </c>
      <c r="C28" s="45">
        <f>SUM(C27)</f>
        <v>41000</v>
      </c>
      <c r="D28" s="45"/>
      <c r="E28" s="45"/>
    </row>
    <row r="29" spans="1:5" ht="16.5" thickBot="1">
      <c r="A29" s="282" t="s">
        <v>228</v>
      </c>
      <c r="B29" s="283"/>
      <c r="C29" s="48">
        <f>C22+C25+C28</f>
        <v>191000</v>
      </c>
      <c r="D29" s="48">
        <f>D20+D24+D27</f>
        <v>255000</v>
      </c>
      <c r="E29" s="48">
        <f>E20+E24+E27</f>
        <v>220000</v>
      </c>
    </row>
    <row r="30" spans="1:5" ht="25.5" customHeight="1" thickBot="1">
      <c r="A30" s="8"/>
      <c r="B30" s="8"/>
      <c r="C30" s="9"/>
      <c r="D30" s="9"/>
      <c r="E30" s="9"/>
    </row>
    <row r="31" spans="1:5" ht="54.75" customHeight="1" thickBot="1">
      <c r="A31" s="49" t="s">
        <v>169</v>
      </c>
      <c r="B31" s="50"/>
      <c r="C31" s="51" t="s">
        <v>244</v>
      </c>
      <c r="D31" s="51" t="s">
        <v>261</v>
      </c>
      <c r="E31" s="51" t="s">
        <v>267</v>
      </c>
    </row>
    <row r="32" spans="1:5" ht="19.5" customHeight="1">
      <c r="A32" s="52" t="s">
        <v>174</v>
      </c>
      <c r="B32" s="53" t="s">
        <v>173</v>
      </c>
      <c r="C32" s="54"/>
      <c r="D32" s="54"/>
      <c r="E32" s="54"/>
    </row>
    <row r="33" spans="1:5" ht="24.75" customHeight="1">
      <c r="A33" s="55"/>
      <c r="B33" s="56" t="s">
        <v>248</v>
      </c>
      <c r="C33" s="57">
        <v>787000</v>
      </c>
      <c r="D33" s="57">
        <v>938000</v>
      </c>
      <c r="E33" s="57"/>
    </row>
    <row r="34" spans="1:5" ht="19.5" customHeight="1">
      <c r="A34" s="55">
        <v>181221</v>
      </c>
      <c r="B34" s="58" t="s">
        <v>129</v>
      </c>
      <c r="C34" s="57">
        <v>213000</v>
      </c>
      <c r="D34" s="57">
        <v>253000</v>
      </c>
      <c r="E34" s="57"/>
    </row>
    <row r="35" spans="1:5" ht="19.5" customHeight="1">
      <c r="A35" s="55">
        <v>1234</v>
      </c>
      <c r="B35" s="56" t="s">
        <v>168</v>
      </c>
      <c r="C35" s="57"/>
      <c r="D35" s="57"/>
      <c r="E35" s="57"/>
    </row>
    <row r="36" spans="1:5" ht="19.5" customHeight="1" thickBot="1">
      <c r="A36" s="59">
        <v>181221</v>
      </c>
      <c r="B36" s="60" t="s">
        <v>229</v>
      </c>
      <c r="C36" s="57"/>
      <c r="D36" s="57"/>
      <c r="E36" s="57"/>
    </row>
    <row r="37" spans="1:5" ht="20.25" customHeight="1" thickBot="1">
      <c r="A37" s="61"/>
      <c r="B37" s="62" t="s">
        <v>162</v>
      </c>
      <c r="C37" s="20">
        <f>SUM(C33:C36)</f>
        <v>1000000</v>
      </c>
      <c r="D37" s="20">
        <f>D33+D34</f>
        <v>1191000</v>
      </c>
      <c r="E37" s="20">
        <v>0</v>
      </c>
    </row>
    <row r="38" spans="1:5" ht="16.5" thickBot="1">
      <c r="A38" s="63"/>
      <c r="B38" s="30" t="s">
        <v>171</v>
      </c>
      <c r="C38" s="64">
        <f>C37</f>
        <v>1000000</v>
      </c>
      <c r="D38" s="64">
        <f>D37</f>
        <v>1191000</v>
      </c>
      <c r="E38" s="64">
        <v>0</v>
      </c>
    </row>
    <row r="39" spans="1:5" ht="15.75">
      <c r="A39" s="296" t="s">
        <v>2</v>
      </c>
      <c r="B39" s="296"/>
      <c r="C39" s="45"/>
      <c r="D39" s="45"/>
      <c r="E39" s="45"/>
    </row>
    <row r="40" spans="1:5" ht="15.75">
      <c r="A40" s="21">
        <v>54</v>
      </c>
      <c r="B40" s="22" t="s">
        <v>3</v>
      </c>
      <c r="C40" s="65"/>
      <c r="D40" s="65"/>
      <c r="E40" s="65"/>
    </row>
    <row r="41" spans="1:5" ht="15">
      <c r="A41" s="23">
        <v>546</v>
      </c>
      <c r="B41" s="66" t="s">
        <v>43</v>
      </c>
      <c r="C41" s="44"/>
      <c r="D41" s="44"/>
      <c r="E41" s="44"/>
    </row>
    <row r="42" spans="1:5" ht="19.5" customHeight="1">
      <c r="A42" s="26">
        <v>5462</v>
      </c>
      <c r="B42" s="67" t="s">
        <v>44</v>
      </c>
      <c r="C42" s="44"/>
      <c r="D42" s="44"/>
      <c r="E42" s="44"/>
    </row>
    <row r="43" spans="1:5" ht="18" customHeight="1">
      <c r="A43" s="23">
        <v>549</v>
      </c>
      <c r="B43" s="24" t="s">
        <v>11</v>
      </c>
      <c r="C43" s="44"/>
      <c r="D43" s="44"/>
      <c r="E43" s="44"/>
    </row>
    <row r="44" spans="1:5" ht="15">
      <c r="A44" s="26">
        <v>5492</v>
      </c>
      <c r="B44" s="27" t="s">
        <v>12</v>
      </c>
      <c r="C44" s="44">
        <v>10000</v>
      </c>
      <c r="D44" s="44"/>
      <c r="E44" s="44">
        <v>10000</v>
      </c>
    </row>
    <row r="45" spans="1:5" ht="15">
      <c r="A45" s="26"/>
      <c r="B45" s="27" t="s">
        <v>161</v>
      </c>
      <c r="C45" s="44"/>
      <c r="D45" s="44"/>
      <c r="E45" s="44"/>
    </row>
    <row r="46" spans="1:5" ht="15">
      <c r="A46" s="26">
        <v>54721</v>
      </c>
      <c r="B46" s="27" t="s">
        <v>266</v>
      </c>
      <c r="C46" s="44"/>
      <c r="D46" s="44">
        <v>65000</v>
      </c>
      <c r="E46" s="44"/>
    </row>
    <row r="47" spans="1:5" ht="15.75">
      <c r="A47" s="68">
        <v>55</v>
      </c>
      <c r="B47" s="69" t="s">
        <v>16</v>
      </c>
      <c r="C47" s="44"/>
      <c r="D47" s="44"/>
      <c r="E47" s="44"/>
    </row>
    <row r="48" spans="1:5" s="7" customFormat="1" ht="15">
      <c r="A48" s="70">
        <v>5552</v>
      </c>
      <c r="B48" s="71" t="s">
        <v>283</v>
      </c>
      <c r="C48" s="44"/>
      <c r="D48" s="44">
        <v>60000</v>
      </c>
      <c r="E48" s="44"/>
    </row>
    <row r="49" spans="1:5" ht="15">
      <c r="A49" s="26">
        <v>55228</v>
      </c>
      <c r="B49" s="27" t="s">
        <v>231</v>
      </c>
      <c r="C49" s="44">
        <v>50000</v>
      </c>
      <c r="D49" s="44"/>
      <c r="E49" s="44">
        <v>90000</v>
      </c>
    </row>
    <row r="50" spans="1:5" ht="15">
      <c r="A50" s="26"/>
      <c r="B50" s="27" t="s">
        <v>46</v>
      </c>
      <c r="C50" s="44"/>
      <c r="D50" s="44"/>
      <c r="E50" s="44"/>
    </row>
    <row r="51" spans="1:5" ht="15">
      <c r="A51" s="26">
        <v>55229</v>
      </c>
      <c r="B51" s="27" t="s">
        <v>25</v>
      </c>
      <c r="C51" s="44">
        <v>80000</v>
      </c>
      <c r="D51" s="44">
        <v>88000</v>
      </c>
      <c r="E51" s="44"/>
    </row>
    <row r="52" spans="1:5" ht="15">
      <c r="A52" s="26"/>
      <c r="B52" s="27" t="s">
        <v>157</v>
      </c>
      <c r="C52" s="44"/>
      <c r="D52" s="44"/>
      <c r="E52" s="44"/>
    </row>
    <row r="53" spans="1:5" ht="15">
      <c r="A53" s="26">
        <v>5562</v>
      </c>
      <c r="B53" s="27" t="s">
        <v>230</v>
      </c>
      <c r="C53" s="44">
        <v>20000</v>
      </c>
      <c r="D53" s="44"/>
      <c r="E53" s="44"/>
    </row>
    <row r="54" spans="1:5" ht="15.75">
      <c r="A54" s="68">
        <v>56</v>
      </c>
      <c r="B54" s="69" t="s">
        <v>19</v>
      </c>
      <c r="C54" s="44"/>
      <c r="D54" s="44"/>
      <c r="E54" s="44"/>
    </row>
    <row r="55" spans="1:5" ht="15">
      <c r="A55" s="23">
        <v>561</v>
      </c>
      <c r="B55" s="24" t="s">
        <v>27</v>
      </c>
      <c r="C55" s="44"/>
      <c r="D55" s="44"/>
      <c r="E55" s="44"/>
    </row>
    <row r="56" spans="1:5" ht="15.75" thickBot="1">
      <c r="A56" s="26">
        <v>56121</v>
      </c>
      <c r="B56" s="27" t="s">
        <v>29</v>
      </c>
      <c r="C56" s="72">
        <v>43000</v>
      </c>
      <c r="D56" s="72">
        <v>58000</v>
      </c>
      <c r="E56" s="72">
        <v>27000</v>
      </c>
    </row>
    <row r="57" spans="1:5" ht="16.5" thickBot="1">
      <c r="A57" s="73"/>
      <c r="B57" s="30" t="s">
        <v>172</v>
      </c>
      <c r="C57" s="64">
        <f>SUM(C39:C56)</f>
        <v>203000</v>
      </c>
      <c r="D57" s="64">
        <f>D44+D46+D51+D56</f>
        <v>211000</v>
      </c>
      <c r="E57" s="64">
        <f>E44+E49+E56</f>
        <v>127000</v>
      </c>
    </row>
    <row r="58" spans="1:5" ht="21" customHeight="1" thickBot="1">
      <c r="A58" s="297" t="s">
        <v>170</v>
      </c>
      <c r="B58" s="298"/>
      <c r="C58" s="64">
        <f>C38+C57</f>
        <v>1203000</v>
      </c>
      <c r="D58" s="64">
        <f>D46+D56+D38+D44+D51+D48</f>
        <v>1462000</v>
      </c>
      <c r="E58" s="64">
        <f>E57</f>
        <v>127000</v>
      </c>
    </row>
    <row r="59" spans="1:5" s="1" customFormat="1" ht="21" customHeight="1">
      <c r="A59" s="74"/>
      <c r="B59" s="74"/>
      <c r="C59" s="75"/>
      <c r="D59" s="75"/>
      <c r="E59" s="75"/>
    </row>
    <row r="60" spans="1:5" s="1" customFormat="1" ht="21" customHeight="1" thickBot="1">
      <c r="A60" s="74"/>
      <c r="B60" s="74"/>
      <c r="C60" s="75"/>
      <c r="D60" s="75"/>
      <c r="E60" s="75"/>
    </row>
    <row r="61" spans="1:5" ht="30" customHeight="1" thickBot="1">
      <c r="A61" s="299" t="s">
        <v>257</v>
      </c>
      <c r="B61" s="300"/>
      <c r="C61" s="76"/>
      <c r="D61" s="76"/>
      <c r="E61" s="76"/>
    </row>
    <row r="62" spans="1:5" ht="48" customHeight="1" thickBot="1">
      <c r="A62" s="39" t="s">
        <v>1</v>
      </c>
      <c r="B62" s="77" t="s">
        <v>0</v>
      </c>
      <c r="C62" s="78" t="s">
        <v>244</v>
      </c>
      <c r="D62" s="78" t="s">
        <v>261</v>
      </c>
      <c r="E62" s="13" t="s">
        <v>267</v>
      </c>
    </row>
    <row r="63" spans="1:5" ht="22.5" customHeight="1">
      <c r="A63" s="79">
        <v>1134</v>
      </c>
      <c r="B63" s="80" t="s">
        <v>268</v>
      </c>
      <c r="C63" s="81"/>
      <c r="D63" s="81">
        <v>391000</v>
      </c>
      <c r="E63" s="81"/>
    </row>
    <row r="64" spans="1:5" ht="18.75" customHeight="1">
      <c r="A64" s="82"/>
      <c r="B64" s="83"/>
      <c r="C64" s="57"/>
      <c r="D64" s="57"/>
      <c r="E64" s="57"/>
    </row>
    <row r="65" spans="1:5" ht="18.75" customHeight="1">
      <c r="A65" s="82">
        <v>1243</v>
      </c>
      <c r="B65" s="83" t="s">
        <v>269</v>
      </c>
      <c r="C65" s="57"/>
      <c r="D65" s="57">
        <v>600000</v>
      </c>
      <c r="E65" s="57"/>
    </row>
    <row r="66" spans="1:5" ht="18.75" customHeight="1">
      <c r="A66" s="84"/>
      <c r="B66" s="83"/>
      <c r="C66" s="57"/>
      <c r="D66" s="57"/>
      <c r="E66" s="57"/>
    </row>
    <row r="67" spans="1:5" ht="18.75" customHeight="1">
      <c r="A67" s="84">
        <v>1311</v>
      </c>
      <c r="B67" s="83" t="s">
        <v>232</v>
      </c>
      <c r="C67" s="57"/>
      <c r="D67" s="57"/>
      <c r="E67" s="57"/>
    </row>
    <row r="68" spans="1:5" ht="18.75" customHeight="1">
      <c r="A68" s="84"/>
      <c r="B68" s="83"/>
      <c r="C68" s="57"/>
      <c r="D68" s="57"/>
      <c r="E68" s="57"/>
    </row>
    <row r="69" spans="1:5" ht="20.25" customHeight="1">
      <c r="A69" s="82">
        <v>1822</v>
      </c>
      <c r="B69" s="83" t="s">
        <v>225</v>
      </c>
      <c r="C69" s="57"/>
      <c r="D69" s="57">
        <v>54000</v>
      </c>
      <c r="E69" s="57"/>
    </row>
    <row r="70" spans="1:5" ht="20.25" customHeight="1">
      <c r="A70" s="82"/>
      <c r="B70" s="83" t="s">
        <v>242</v>
      </c>
      <c r="C70" s="57"/>
      <c r="D70" s="57">
        <v>150000</v>
      </c>
      <c r="E70" s="57"/>
    </row>
    <row r="71" spans="1:5" ht="20.25" customHeight="1">
      <c r="A71" s="82"/>
      <c r="B71" s="83"/>
      <c r="C71" s="57"/>
      <c r="D71" s="57"/>
      <c r="E71" s="57"/>
    </row>
    <row r="72" spans="1:5" ht="20.25" customHeight="1" thickBot="1">
      <c r="A72" s="82"/>
      <c r="B72" s="83"/>
      <c r="C72" s="57"/>
      <c r="D72" s="57"/>
      <c r="E72" s="57"/>
    </row>
    <row r="73" spans="1:5" ht="16.5" thickBot="1">
      <c r="A73" s="85"/>
      <c r="B73" s="86" t="s">
        <v>165</v>
      </c>
      <c r="C73" s="20"/>
      <c r="D73" s="20">
        <f>D63+D65+D69+D70</f>
        <v>1195000</v>
      </c>
      <c r="E73" s="20">
        <v>0</v>
      </c>
    </row>
    <row r="74" spans="1:5" s="4" customFormat="1" ht="21" customHeight="1">
      <c r="A74" s="87">
        <v>51</v>
      </c>
      <c r="B74" s="88" t="s">
        <v>54</v>
      </c>
      <c r="C74" s="45"/>
      <c r="D74" s="45"/>
      <c r="E74" s="45"/>
    </row>
    <row r="75" spans="1:5" ht="20.25" customHeight="1">
      <c r="A75" s="89">
        <v>511</v>
      </c>
      <c r="B75" s="28" t="s">
        <v>54</v>
      </c>
      <c r="C75" s="45"/>
      <c r="D75" s="45"/>
      <c r="E75" s="45"/>
    </row>
    <row r="76" spans="1:5" ht="18.75" customHeight="1">
      <c r="A76" s="83">
        <v>51121</v>
      </c>
      <c r="B76" s="28" t="s">
        <v>55</v>
      </c>
      <c r="C76" s="45"/>
      <c r="D76" s="45"/>
      <c r="E76" s="45"/>
    </row>
    <row r="77" spans="1:5" ht="21.75" customHeight="1">
      <c r="A77" s="90">
        <v>511215</v>
      </c>
      <c r="B77" s="91" t="s">
        <v>56</v>
      </c>
      <c r="C77" s="44"/>
      <c r="D77" s="44"/>
      <c r="E77" s="44"/>
    </row>
    <row r="78" spans="1:5" ht="15.75">
      <c r="A78" s="92"/>
      <c r="B78" s="92" t="s">
        <v>57</v>
      </c>
      <c r="C78" s="45">
        <f>SUM(C77:C77)</f>
        <v>0</v>
      </c>
      <c r="D78" s="45">
        <f>SUM(D77:D77)</f>
        <v>0</v>
      </c>
      <c r="E78" s="45">
        <f>SUM(E77:E77)</f>
        <v>0</v>
      </c>
    </row>
    <row r="79" spans="1:5" ht="21" customHeight="1">
      <c r="A79" s="89">
        <v>512</v>
      </c>
      <c r="B79" s="93" t="s">
        <v>58</v>
      </c>
      <c r="C79" s="45"/>
      <c r="D79" s="45"/>
      <c r="E79" s="45"/>
    </row>
    <row r="80" spans="1:5" ht="15.75">
      <c r="A80" s="83">
        <v>512211</v>
      </c>
      <c r="B80" s="28" t="s">
        <v>59</v>
      </c>
      <c r="C80" s="45"/>
      <c r="D80" s="45"/>
      <c r="E80" s="45">
        <v>0</v>
      </c>
    </row>
    <row r="81" spans="1:5" ht="15.75">
      <c r="A81" s="83"/>
      <c r="B81" s="92" t="s">
        <v>81</v>
      </c>
      <c r="C81" s="94">
        <f>SUM(C80:C80)</f>
        <v>0</v>
      </c>
      <c r="D81" s="94">
        <f>SUM(D80:D80)</f>
        <v>0</v>
      </c>
      <c r="E81" s="94">
        <f>SUM(E80:E80)</f>
        <v>0</v>
      </c>
    </row>
    <row r="82" spans="1:5" ht="15.75">
      <c r="A82" s="89">
        <v>513</v>
      </c>
      <c r="B82" s="95" t="s">
        <v>95</v>
      </c>
      <c r="C82" s="94"/>
      <c r="D82" s="94"/>
      <c r="E82" s="94"/>
    </row>
    <row r="83" spans="1:5" ht="15">
      <c r="A83" s="83">
        <v>513245</v>
      </c>
      <c r="B83" s="90" t="s">
        <v>97</v>
      </c>
      <c r="C83" s="72">
        <v>0</v>
      </c>
      <c r="D83" s="72">
        <v>0</v>
      </c>
      <c r="E83" s="72">
        <v>0</v>
      </c>
    </row>
    <row r="84" spans="1:5" ht="15.75">
      <c r="A84" s="83"/>
      <c r="B84" s="92" t="s">
        <v>96</v>
      </c>
      <c r="C84" s="94">
        <f>SUM(C83)</f>
        <v>0</v>
      </c>
      <c r="D84" s="94">
        <f>SUM(D83)</f>
        <v>0</v>
      </c>
      <c r="E84" s="94">
        <f>SUM(E83)</f>
        <v>0</v>
      </c>
    </row>
    <row r="85" spans="1:5" ht="15.75">
      <c r="A85" s="89">
        <v>514</v>
      </c>
      <c r="B85" s="93" t="s">
        <v>60</v>
      </c>
      <c r="C85" s="45"/>
      <c r="D85" s="45"/>
      <c r="E85" s="45"/>
    </row>
    <row r="86" spans="1:5" ht="24" customHeight="1">
      <c r="A86" s="26">
        <v>5142</v>
      </c>
      <c r="B86" s="96" t="s">
        <v>61</v>
      </c>
      <c r="C86" s="45"/>
      <c r="D86" s="45"/>
      <c r="E86" s="45"/>
    </row>
    <row r="87" spans="1:5" ht="17.25" customHeight="1">
      <c r="A87" s="83">
        <v>51421</v>
      </c>
      <c r="B87" s="28" t="s">
        <v>113</v>
      </c>
      <c r="C87" s="72">
        <v>0</v>
      </c>
      <c r="D87" s="72">
        <v>0</v>
      </c>
      <c r="E87" s="72">
        <v>0</v>
      </c>
    </row>
    <row r="88" spans="1:5" ht="18" customHeight="1">
      <c r="A88" s="26">
        <v>514245</v>
      </c>
      <c r="B88" s="97" t="s">
        <v>114</v>
      </c>
      <c r="C88" s="72">
        <v>0</v>
      </c>
      <c r="D88" s="72">
        <v>0</v>
      </c>
      <c r="E88" s="72">
        <v>0</v>
      </c>
    </row>
    <row r="89" spans="1:5" ht="18.75" customHeight="1">
      <c r="A89" s="26">
        <v>514225</v>
      </c>
      <c r="B89" s="97" t="s">
        <v>98</v>
      </c>
      <c r="C89" s="98">
        <v>0</v>
      </c>
      <c r="D89" s="98">
        <v>0</v>
      </c>
      <c r="E89" s="98">
        <v>0</v>
      </c>
    </row>
    <row r="90" spans="1:5" ht="15.75">
      <c r="A90" s="83"/>
      <c r="B90" s="99" t="s">
        <v>62</v>
      </c>
      <c r="C90" s="94">
        <f>SUM(C79:C89)</f>
        <v>0</v>
      </c>
      <c r="D90" s="94">
        <f>SUM(D79:D89)</f>
        <v>0</v>
      </c>
      <c r="E90" s="94"/>
    </row>
    <row r="91" spans="1:5" s="1" customFormat="1" ht="16.5" thickBot="1">
      <c r="A91" s="100"/>
      <c r="B91" s="101" t="s">
        <v>115</v>
      </c>
      <c r="C91" s="102">
        <f>C78+C81+C90+C84</f>
        <v>0</v>
      </c>
      <c r="D91" s="102">
        <f>D78+D81+D90+D84</f>
        <v>0</v>
      </c>
      <c r="E91" s="102">
        <f>E78+E81+E90+E84</f>
        <v>0</v>
      </c>
    </row>
    <row r="92" spans="1:5" s="1" customFormat="1" ht="15.75">
      <c r="A92" s="103"/>
      <c r="B92" s="104"/>
      <c r="C92" s="105"/>
      <c r="D92" s="105"/>
      <c r="E92" s="105"/>
    </row>
    <row r="93" spans="1:5" s="1" customFormat="1" ht="16.5" thickBot="1">
      <c r="A93" s="103"/>
      <c r="B93" s="104"/>
      <c r="C93" s="105"/>
      <c r="D93" s="105"/>
      <c r="E93" s="105"/>
    </row>
    <row r="94" spans="1:5" ht="39.75" customHeight="1" thickBot="1">
      <c r="A94" s="39" t="s">
        <v>1</v>
      </c>
      <c r="B94" s="12" t="s">
        <v>0</v>
      </c>
      <c r="C94" s="78" t="s">
        <v>244</v>
      </c>
      <c r="D94" s="78" t="s">
        <v>261</v>
      </c>
      <c r="E94" s="13" t="s">
        <v>267</v>
      </c>
    </row>
    <row r="95" spans="1:5" ht="18.75" customHeight="1">
      <c r="A95" s="106">
        <v>52</v>
      </c>
      <c r="B95" s="107" t="s">
        <v>82</v>
      </c>
      <c r="C95" s="108"/>
      <c r="D95" s="108"/>
      <c r="E95" s="108"/>
    </row>
    <row r="96" spans="1:5" ht="20.25" customHeight="1">
      <c r="A96" s="109">
        <v>522</v>
      </c>
      <c r="B96" s="110" t="s">
        <v>63</v>
      </c>
      <c r="C96" s="44"/>
      <c r="D96" s="44"/>
      <c r="E96" s="44"/>
    </row>
    <row r="97" spans="1:5" ht="23.25" customHeight="1">
      <c r="A97" s="109">
        <v>522121</v>
      </c>
      <c r="B97" s="110" t="s">
        <v>64</v>
      </c>
      <c r="C97" s="44"/>
      <c r="D97" s="44"/>
      <c r="E97" s="44"/>
    </row>
    <row r="98" spans="1:5" ht="19.5" customHeight="1">
      <c r="A98" s="109"/>
      <c r="B98" s="110" t="s">
        <v>243</v>
      </c>
      <c r="C98" s="72">
        <v>480000</v>
      </c>
      <c r="D98" s="72"/>
      <c r="E98" s="72">
        <v>480000</v>
      </c>
    </row>
    <row r="99" spans="1:5" ht="21.75" customHeight="1">
      <c r="A99" s="109"/>
      <c r="B99" s="110" t="s">
        <v>226</v>
      </c>
      <c r="C99" s="44">
        <v>120000</v>
      </c>
      <c r="D99" s="44"/>
      <c r="E99" s="44">
        <v>120000</v>
      </c>
    </row>
    <row r="100" spans="1:5" ht="18.75" customHeight="1">
      <c r="A100" s="83"/>
      <c r="B100" s="111" t="s">
        <v>288</v>
      </c>
      <c r="C100" s="72">
        <v>160000</v>
      </c>
      <c r="D100" s="72">
        <v>160000</v>
      </c>
      <c r="E100" s="72">
        <v>160000</v>
      </c>
    </row>
    <row r="101" spans="1:5" ht="18.75" customHeight="1">
      <c r="A101" s="83"/>
      <c r="B101" s="111" t="s">
        <v>287</v>
      </c>
      <c r="C101" s="44">
        <v>1760000</v>
      </c>
      <c r="D101" s="44">
        <v>1760000</v>
      </c>
      <c r="E101" s="44">
        <v>1760000</v>
      </c>
    </row>
    <row r="102" spans="1:5" ht="20.25" customHeight="1">
      <c r="A102" s="83"/>
      <c r="B102" s="111" t="s">
        <v>233</v>
      </c>
      <c r="C102" s="44">
        <v>540000</v>
      </c>
      <c r="D102" s="44">
        <v>540000</v>
      </c>
      <c r="E102" s="44">
        <v>540000</v>
      </c>
    </row>
    <row r="103" spans="1:5" ht="19.5" customHeight="1">
      <c r="A103" s="109"/>
      <c r="B103" s="112" t="s">
        <v>65</v>
      </c>
      <c r="C103" s="113">
        <f>SUM(C95:C102)</f>
        <v>3060000</v>
      </c>
      <c r="D103" s="113">
        <f>SUM(D95:D102)</f>
        <v>2460000</v>
      </c>
      <c r="E103" s="113">
        <f>SUM(E95:E102)</f>
        <v>3060000</v>
      </c>
    </row>
    <row r="104" spans="1:5" ht="14.25" customHeight="1">
      <c r="A104" s="109"/>
      <c r="B104" s="114"/>
      <c r="C104" s="44"/>
      <c r="D104" s="44"/>
      <c r="E104" s="44"/>
    </row>
    <row r="105" spans="1:5" s="1" customFormat="1" ht="18.75" customHeight="1" thickBot="1">
      <c r="A105" s="115"/>
      <c r="B105" s="115" t="s">
        <v>94</v>
      </c>
      <c r="C105" s="116">
        <f>SUM(C103)</f>
        <v>3060000</v>
      </c>
      <c r="D105" s="116">
        <f>SUM(D103)</f>
        <v>2460000</v>
      </c>
      <c r="E105" s="116">
        <f>SUM(E103)</f>
        <v>3060000</v>
      </c>
    </row>
    <row r="106" spans="1:5" s="1" customFormat="1" ht="18.75" customHeight="1" thickBot="1">
      <c r="A106" s="117"/>
      <c r="B106" s="118" t="s">
        <v>111</v>
      </c>
      <c r="C106" s="119">
        <f>SUM(C91+C105)</f>
        <v>3060000</v>
      </c>
      <c r="D106" s="119">
        <f>SUM(D91+D105)</f>
        <v>2460000</v>
      </c>
      <c r="E106" s="119">
        <f>SUM(E91+E105)</f>
        <v>3060000</v>
      </c>
    </row>
    <row r="107" spans="1:5" s="1" customFormat="1" ht="18.75" customHeight="1" thickBot="1">
      <c r="A107" s="120"/>
      <c r="B107" s="121"/>
      <c r="C107" s="122"/>
      <c r="D107" s="122"/>
      <c r="E107" s="122"/>
    </row>
    <row r="108" spans="1:5" ht="20.25" customHeight="1">
      <c r="A108" s="87">
        <v>53</v>
      </c>
      <c r="B108" s="87" t="s">
        <v>84</v>
      </c>
      <c r="C108" s="123"/>
      <c r="D108" s="123"/>
      <c r="E108" s="123"/>
    </row>
    <row r="109" spans="1:5" ht="16.5" customHeight="1">
      <c r="A109" s="23">
        <v>531</v>
      </c>
      <c r="B109" s="93" t="s">
        <v>66</v>
      </c>
      <c r="C109" s="124"/>
      <c r="D109" s="124"/>
      <c r="E109" s="124"/>
    </row>
    <row r="110" spans="1:5" ht="21.75" customHeight="1">
      <c r="A110" s="26">
        <v>5312</v>
      </c>
      <c r="B110" s="125" t="s">
        <v>67</v>
      </c>
      <c r="C110" s="124"/>
      <c r="D110" s="124"/>
      <c r="E110" s="124"/>
    </row>
    <row r="111" spans="1:5" ht="15">
      <c r="A111" s="26"/>
      <c r="B111" s="28" t="s">
        <v>305</v>
      </c>
      <c r="C111" s="44">
        <v>826000</v>
      </c>
      <c r="D111" s="44">
        <v>649000</v>
      </c>
      <c r="E111" s="44">
        <v>826000</v>
      </c>
    </row>
    <row r="112" spans="1:5" ht="15.75">
      <c r="A112" s="26"/>
      <c r="B112" s="99" t="s">
        <v>68</v>
      </c>
      <c r="C112" s="45">
        <f>SUM(C111)</f>
        <v>826000</v>
      </c>
      <c r="D112" s="45">
        <f>SUM(D111)</f>
        <v>649000</v>
      </c>
      <c r="E112" s="45">
        <f>SUM(E111)</f>
        <v>826000</v>
      </c>
    </row>
    <row r="113" spans="1:5" ht="15">
      <c r="A113" s="23">
        <v>532</v>
      </c>
      <c r="B113" s="93" t="s">
        <v>69</v>
      </c>
      <c r="C113" s="124"/>
      <c r="D113" s="124"/>
      <c r="E113" s="124"/>
    </row>
    <row r="114" spans="1:5" ht="15">
      <c r="A114" s="26">
        <v>5332</v>
      </c>
      <c r="B114" s="28" t="s">
        <v>70</v>
      </c>
      <c r="C114" s="124"/>
      <c r="D114" s="124"/>
      <c r="E114" s="124"/>
    </row>
    <row r="115" spans="1:5" ht="15">
      <c r="A115" s="26"/>
      <c r="B115" s="28" t="s">
        <v>116</v>
      </c>
      <c r="C115" s="44"/>
      <c r="D115" s="44"/>
      <c r="E115" s="44"/>
    </row>
    <row r="116" spans="1:5" ht="15.75">
      <c r="A116" s="26"/>
      <c r="B116" s="99" t="s">
        <v>71</v>
      </c>
      <c r="C116" s="45"/>
      <c r="D116" s="45"/>
      <c r="E116" s="45"/>
    </row>
    <row r="117" spans="1:5" ht="15">
      <c r="A117" s="23">
        <v>533</v>
      </c>
      <c r="B117" s="93" t="s">
        <v>72</v>
      </c>
      <c r="C117" s="44"/>
      <c r="D117" s="44"/>
      <c r="E117" s="44"/>
    </row>
    <row r="118" spans="1:5" ht="15">
      <c r="A118" s="26">
        <v>5332</v>
      </c>
      <c r="B118" s="28" t="s">
        <v>73</v>
      </c>
      <c r="C118" s="44"/>
      <c r="D118" s="44"/>
      <c r="E118" s="44"/>
    </row>
    <row r="119" spans="1:5" ht="15">
      <c r="A119" s="26"/>
      <c r="B119" s="28" t="s">
        <v>117</v>
      </c>
      <c r="C119" s="44"/>
      <c r="D119" s="44"/>
      <c r="E119" s="44"/>
    </row>
    <row r="120" spans="1:5" ht="15.75">
      <c r="A120" s="26"/>
      <c r="B120" s="99" t="s">
        <v>74</v>
      </c>
      <c r="C120" s="45"/>
      <c r="D120" s="45"/>
      <c r="E120" s="45"/>
    </row>
    <row r="121" spans="1:5" ht="15.75">
      <c r="A121" s="23">
        <v>534</v>
      </c>
      <c r="B121" s="93" t="s">
        <v>75</v>
      </c>
      <c r="C121" s="45"/>
      <c r="D121" s="45"/>
      <c r="E121" s="45"/>
    </row>
    <row r="122" spans="1:5" ht="15">
      <c r="A122" s="26">
        <v>5342</v>
      </c>
      <c r="B122" s="28" t="s">
        <v>76</v>
      </c>
      <c r="C122" s="44"/>
      <c r="D122" s="44"/>
      <c r="E122" s="44"/>
    </row>
    <row r="123" spans="1:5" ht="16.5" thickBot="1">
      <c r="A123" s="26"/>
      <c r="B123" s="99" t="s">
        <v>77</v>
      </c>
      <c r="C123" s="126"/>
      <c r="D123" s="126"/>
      <c r="E123" s="126"/>
    </row>
    <row r="124" spans="1:5" s="5" customFormat="1" ht="16.5" thickBot="1">
      <c r="A124" s="127"/>
      <c r="B124" s="128" t="s">
        <v>112</v>
      </c>
      <c r="C124" s="119">
        <f>C112+C116+C120+C123</f>
        <v>826000</v>
      </c>
      <c r="D124" s="119">
        <f>D112+D116+D120+D123</f>
        <v>649000</v>
      </c>
      <c r="E124" s="119">
        <f>E112+E116+E120+E123</f>
        <v>826000</v>
      </c>
    </row>
    <row r="125" spans="1:5" s="5" customFormat="1" ht="15.75">
      <c r="A125" s="129"/>
      <c r="B125" s="33"/>
      <c r="C125" s="105"/>
      <c r="D125" s="105"/>
      <c r="E125" s="105"/>
    </row>
    <row r="126" spans="1:5" ht="24.75" customHeight="1" thickBot="1">
      <c r="A126" s="37" t="s">
        <v>2</v>
      </c>
      <c r="B126" s="37"/>
      <c r="C126" s="130"/>
      <c r="D126" s="130"/>
      <c r="E126" s="130"/>
    </row>
    <row r="127" spans="1:5" ht="45.75" customHeight="1" thickBot="1">
      <c r="A127" s="39" t="s">
        <v>1</v>
      </c>
      <c r="B127" s="12" t="s">
        <v>0</v>
      </c>
      <c r="C127" s="78" t="s">
        <v>244</v>
      </c>
      <c r="D127" s="78" t="s">
        <v>261</v>
      </c>
      <c r="E127" s="13" t="s">
        <v>267</v>
      </c>
    </row>
    <row r="128" spans="1:5" ht="17.25" customHeight="1">
      <c r="A128" s="41">
        <v>543</v>
      </c>
      <c r="B128" s="131" t="s">
        <v>4</v>
      </c>
      <c r="C128" s="43"/>
      <c r="D128" s="43"/>
      <c r="E128" s="43"/>
    </row>
    <row r="129" spans="1:5" ht="15">
      <c r="A129" s="26">
        <v>5432</v>
      </c>
      <c r="B129" s="132" t="s">
        <v>5</v>
      </c>
      <c r="C129" s="44">
        <v>40000</v>
      </c>
      <c r="D129" s="44">
        <v>75000</v>
      </c>
      <c r="E129" s="44">
        <v>60000</v>
      </c>
    </row>
    <row r="130" spans="1:5" ht="15">
      <c r="A130" s="26"/>
      <c r="B130" s="28" t="s">
        <v>118</v>
      </c>
      <c r="C130" s="44"/>
      <c r="D130" s="44"/>
      <c r="E130" s="44"/>
    </row>
    <row r="131" spans="1:5" ht="15.75">
      <c r="A131" s="26"/>
      <c r="B131" s="99" t="s">
        <v>6</v>
      </c>
      <c r="C131" s="45">
        <f>SUM(C129:C130)</f>
        <v>40000</v>
      </c>
      <c r="D131" s="45">
        <f>SUM(D129:D130)</f>
        <v>75000</v>
      </c>
      <c r="E131" s="45">
        <f>E129</f>
        <v>60000</v>
      </c>
    </row>
    <row r="132" spans="1:5" ht="15.75">
      <c r="A132" s="23">
        <v>544</v>
      </c>
      <c r="B132" s="93" t="s">
        <v>7</v>
      </c>
      <c r="C132" s="45"/>
      <c r="D132" s="45"/>
      <c r="E132" s="45"/>
    </row>
    <row r="133" spans="1:5" ht="15">
      <c r="A133" s="26">
        <v>54421</v>
      </c>
      <c r="B133" s="28" t="s">
        <v>47</v>
      </c>
      <c r="C133" s="44">
        <v>5000</v>
      </c>
      <c r="D133" s="44">
        <v>1000</v>
      </c>
      <c r="E133" s="44"/>
    </row>
    <row r="134" spans="1:5" ht="15">
      <c r="A134" s="26">
        <v>54422</v>
      </c>
      <c r="B134" s="28" t="s">
        <v>48</v>
      </c>
      <c r="C134" s="44">
        <v>0</v>
      </c>
      <c r="D134" s="44"/>
      <c r="E134" s="44"/>
    </row>
    <row r="135" spans="1:5" ht="15">
      <c r="A135" s="26">
        <v>54223</v>
      </c>
      <c r="B135" s="28" t="s">
        <v>52</v>
      </c>
      <c r="C135" s="44">
        <v>0</v>
      </c>
      <c r="D135" s="44"/>
      <c r="E135" s="44"/>
    </row>
    <row r="136" spans="1:5" ht="15.75">
      <c r="A136" s="26"/>
      <c r="B136" s="99" t="s">
        <v>8</v>
      </c>
      <c r="C136" s="45">
        <f>SUM(C133:C135)</f>
        <v>5000</v>
      </c>
      <c r="D136" s="45"/>
      <c r="E136" s="45"/>
    </row>
    <row r="137" spans="1:5" ht="23.25" customHeight="1">
      <c r="A137" s="89">
        <v>547</v>
      </c>
      <c r="B137" s="89" t="s">
        <v>9</v>
      </c>
      <c r="C137" s="44"/>
      <c r="D137" s="44"/>
      <c r="E137" s="44"/>
    </row>
    <row r="138" spans="1:5" ht="23.25" customHeight="1">
      <c r="A138" s="133">
        <v>54721</v>
      </c>
      <c r="B138" s="83" t="s">
        <v>273</v>
      </c>
      <c r="C138" s="44"/>
      <c r="D138" s="44">
        <v>155000</v>
      </c>
      <c r="E138" s="44"/>
    </row>
    <row r="139" spans="1:5" ht="39" customHeight="1">
      <c r="A139" s="26">
        <v>5472</v>
      </c>
      <c r="B139" s="134" t="s">
        <v>175</v>
      </c>
      <c r="C139" s="44">
        <v>20000</v>
      </c>
      <c r="D139" s="44">
        <v>21000</v>
      </c>
      <c r="E139" s="44">
        <v>20000</v>
      </c>
    </row>
    <row r="140" spans="1:5" ht="18" customHeight="1">
      <c r="A140" s="26"/>
      <c r="B140" s="99" t="s">
        <v>10</v>
      </c>
      <c r="C140" s="45">
        <f>SUM(C139)</f>
        <v>20000</v>
      </c>
      <c r="D140" s="45">
        <f>SUM(D139)</f>
        <v>21000</v>
      </c>
      <c r="E140" s="45">
        <f>E139</f>
        <v>20000</v>
      </c>
    </row>
    <row r="141" spans="1:5" ht="18" customHeight="1">
      <c r="A141" s="46">
        <v>548</v>
      </c>
      <c r="B141" s="135" t="s">
        <v>37</v>
      </c>
      <c r="C141" s="45"/>
      <c r="D141" s="45"/>
      <c r="E141" s="45"/>
    </row>
    <row r="142" spans="1:5" ht="18" customHeight="1">
      <c r="A142" s="26">
        <v>5481</v>
      </c>
      <c r="B142" s="136" t="s">
        <v>37</v>
      </c>
      <c r="C142" s="44">
        <v>0</v>
      </c>
      <c r="D142" s="44"/>
      <c r="E142" s="44"/>
    </row>
    <row r="143" spans="1:5" ht="16.5" customHeight="1">
      <c r="A143" s="26"/>
      <c r="B143" s="99" t="s">
        <v>39</v>
      </c>
      <c r="C143" s="45">
        <f>SUM(C142)</f>
        <v>0</v>
      </c>
      <c r="D143" s="45"/>
      <c r="E143" s="45"/>
    </row>
    <row r="144" spans="1:5" ht="15">
      <c r="A144" s="23">
        <v>549</v>
      </c>
      <c r="B144" s="93" t="s">
        <v>11</v>
      </c>
      <c r="C144" s="44"/>
      <c r="D144" s="44"/>
      <c r="E144" s="44"/>
    </row>
    <row r="145" spans="1:5" ht="15">
      <c r="A145" s="26">
        <v>5492</v>
      </c>
      <c r="B145" s="28" t="s">
        <v>12</v>
      </c>
      <c r="C145" s="44">
        <v>170000</v>
      </c>
      <c r="D145" s="44">
        <v>79000</v>
      </c>
      <c r="E145" s="44">
        <v>80000</v>
      </c>
    </row>
    <row r="146" spans="1:5" ht="15">
      <c r="A146" s="26"/>
      <c r="B146" s="28" t="s">
        <v>13</v>
      </c>
      <c r="C146" s="44"/>
      <c r="D146" s="44"/>
      <c r="E146" s="44"/>
    </row>
    <row r="147" spans="1:5" ht="15">
      <c r="A147" s="26"/>
      <c r="B147" s="28" t="s">
        <v>14</v>
      </c>
      <c r="C147" s="44"/>
      <c r="D147" s="44"/>
      <c r="E147" s="44"/>
    </row>
    <row r="148" spans="1:5" ht="15.75">
      <c r="A148" s="26"/>
      <c r="B148" s="99" t="s">
        <v>15</v>
      </c>
      <c r="C148" s="45">
        <f>SUM(C145:C147)</f>
        <v>170000</v>
      </c>
      <c r="D148" s="45"/>
      <c r="E148" s="45">
        <f>E145</f>
        <v>80000</v>
      </c>
    </row>
    <row r="149" spans="1:5" ht="15.75">
      <c r="A149" s="68">
        <v>55</v>
      </c>
      <c r="B149" s="88" t="s">
        <v>16</v>
      </c>
      <c r="C149" s="44"/>
      <c r="D149" s="44"/>
      <c r="E149" s="44"/>
    </row>
    <row r="150" spans="1:5" ht="15">
      <c r="A150" s="23">
        <v>551</v>
      </c>
      <c r="B150" s="93" t="s">
        <v>17</v>
      </c>
      <c r="C150" s="44"/>
      <c r="D150" s="44"/>
      <c r="E150" s="44"/>
    </row>
    <row r="151" spans="1:5" ht="15">
      <c r="A151" s="26">
        <v>55121</v>
      </c>
      <c r="B151" s="28" t="s">
        <v>53</v>
      </c>
      <c r="C151" s="44">
        <v>80000</v>
      </c>
      <c r="D151" s="44">
        <v>54000</v>
      </c>
      <c r="E151" s="44">
        <v>60000</v>
      </c>
    </row>
    <row r="152" spans="1:5" ht="15">
      <c r="A152" s="26">
        <v>55122</v>
      </c>
      <c r="B152" s="28" t="s">
        <v>177</v>
      </c>
      <c r="C152" s="44">
        <v>70000</v>
      </c>
      <c r="D152" s="44">
        <v>50000</v>
      </c>
      <c r="E152" s="44">
        <v>60000</v>
      </c>
    </row>
    <row r="153" spans="1:5" ht="15">
      <c r="A153" s="26">
        <v>55129</v>
      </c>
      <c r="B153" s="28" t="s">
        <v>119</v>
      </c>
      <c r="C153" s="44">
        <v>15000</v>
      </c>
      <c r="D153" s="44">
        <v>18000</v>
      </c>
      <c r="E153" s="44">
        <v>20000</v>
      </c>
    </row>
    <row r="154" spans="1:5" ht="16.5" thickBot="1">
      <c r="A154" s="137"/>
      <c r="B154" s="138" t="s">
        <v>18</v>
      </c>
      <c r="C154" s="126">
        <f>SUM(C151:C153)</f>
        <v>165000</v>
      </c>
      <c r="D154" s="126">
        <f>D131+D133+D138+D140+D145+D151+D152+D153</f>
        <v>453000</v>
      </c>
      <c r="E154" s="126">
        <f>E151+E152+E153</f>
        <v>140000</v>
      </c>
    </row>
    <row r="155" spans="1:5" ht="16.5" thickBot="1">
      <c r="A155" s="139"/>
      <c r="B155" s="47"/>
      <c r="C155" s="10"/>
      <c r="D155" s="10"/>
      <c r="E155" s="10"/>
    </row>
    <row r="156" spans="1:5" ht="35.25" customHeight="1" thickBot="1">
      <c r="A156" s="39" t="s">
        <v>1</v>
      </c>
      <c r="B156" s="140" t="s">
        <v>0</v>
      </c>
      <c r="C156" s="78" t="s">
        <v>244</v>
      </c>
      <c r="D156" s="78" t="s">
        <v>261</v>
      </c>
      <c r="E156" s="13" t="s">
        <v>267</v>
      </c>
    </row>
    <row r="157" spans="1:5" ht="15">
      <c r="A157" s="141">
        <v>552</v>
      </c>
      <c r="B157" s="131" t="s">
        <v>19</v>
      </c>
      <c r="C157" s="43"/>
      <c r="D157" s="43"/>
      <c r="E157" s="43"/>
    </row>
    <row r="158" spans="1:5" ht="15">
      <c r="A158" s="142">
        <v>55223</v>
      </c>
      <c r="B158" s="28" t="s">
        <v>49</v>
      </c>
      <c r="C158" s="44">
        <v>20000</v>
      </c>
      <c r="D158" s="44">
        <v>5000</v>
      </c>
      <c r="E158" s="44">
        <v>0</v>
      </c>
    </row>
    <row r="159" spans="1:5" ht="15">
      <c r="A159" s="142">
        <v>55224</v>
      </c>
      <c r="B159" s="28" t="s">
        <v>21</v>
      </c>
      <c r="C159" s="44">
        <v>70000</v>
      </c>
      <c r="D159" s="44">
        <v>163000</v>
      </c>
      <c r="E159" s="44">
        <v>180000</v>
      </c>
    </row>
    <row r="160" spans="1:5" ht="15">
      <c r="A160" s="142">
        <v>55225</v>
      </c>
      <c r="B160" s="28" t="s">
        <v>120</v>
      </c>
      <c r="C160" s="44">
        <v>100000</v>
      </c>
      <c r="D160" s="44">
        <v>122000</v>
      </c>
      <c r="E160" s="44">
        <v>140000</v>
      </c>
    </row>
    <row r="161" spans="1:5" ht="15">
      <c r="A161" s="142">
        <v>55227</v>
      </c>
      <c r="B161" s="28" t="s">
        <v>23</v>
      </c>
      <c r="C161" s="44">
        <v>5000</v>
      </c>
      <c r="D161" s="44">
        <v>197000</v>
      </c>
      <c r="E161" s="44">
        <v>20000</v>
      </c>
    </row>
    <row r="162" spans="1:5" ht="15">
      <c r="A162" s="142">
        <v>55228</v>
      </c>
      <c r="B162" s="28" t="s">
        <v>24</v>
      </c>
      <c r="C162" s="44">
        <v>60000</v>
      </c>
      <c r="D162" s="44">
        <v>27000</v>
      </c>
      <c r="E162" s="44">
        <v>40000</v>
      </c>
    </row>
    <row r="163" spans="1:5" ht="15">
      <c r="A163" s="142"/>
      <c r="B163" s="28" t="s">
        <v>41</v>
      </c>
      <c r="C163" s="44"/>
      <c r="D163" s="44"/>
      <c r="E163" s="44"/>
    </row>
    <row r="164" spans="1:5" ht="15">
      <c r="A164" s="142"/>
      <c r="B164" s="28" t="s">
        <v>40</v>
      </c>
      <c r="C164" s="44"/>
      <c r="D164" s="44"/>
      <c r="E164" s="44"/>
    </row>
    <row r="165" spans="1:5" ht="15">
      <c r="A165" s="142"/>
      <c r="B165" s="28" t="s">
        <v>42</v>
      </c>
      <c r="C165" s="44"/>
      <c r="D165" s="44"/>
      <c r="E165" s="44"/>
    </row>
    <row r="166" spans="1:5" ht="15">
      <c r="A166" s="142">
        <v>55229</v>
      </c>
      <c r="B166" s="28" t="s">
        <v>25</v>
      </c>
      <c r="C166" s="44">
        <v>150000</v>
      </c>
      <c r="D166" s="44">
        <v>319000</v>
      </c>
      <c r="E166" s="44">
        <v>200000</v>
      </c>
    </row>
    <row r="167" spans="1:5" ht="15.75">
      <c r="A167" s="142"/>
      <c r="B167" s="28" t="s">
        <v>121</v>
      </c>
      <c r="C167" s="45"/>
      <c r="D167" s="45"/>
      <c r="E167" s="45"/>
    </row>
    <row r="168" spans="1:5" ht="15.75" customHeight="1">
      <c r="A168" s="142"/>
      <c r="B168" s="28" t="s">
        <v>51</v>
      </c>
      <c r="C168" s="44"/>
      <c r="D168" s="44"/>
      <c r="E168" s="44"/>
    </row>
    <row r="169" spans="1:5" ht="15">
      <c r="A169" s="142"/>
      <c r="B169" s="28" t="s">
        <v>182</v>
      </c>
      <c r="C169" s="44"/>
      <c r="D169" s="44"/>
      <c r="E169" s="44"/>
    </row>
    <row r="170" spans="1:5" ht="15">
      <c r="A170" s="142"/>
      <c r="B170" s="28" t="s">
        <v>178</v>
      </c>
      <c r="C170" s="44">
        <v>0</v>
      </c>
      <c r="D170" s="44"/>
      <c r="E170" s="44"/>
    </row>
    <row r="171" spans="1:5" ht="15.75">
      <c r="A171" s="142"/>
      <c r="B171" s="135"/>
      <c r="C171" s="45">
        <f>SUM(C158:C170)</f>
        <v>405000</v>
      </c>
      <c r="D171" s="45">
        <f>SUM(D158:D170)</f>
        <v>833000</v>
      </c>
      <c r="E171" s="45">
        <f>E158+E159+E160+E161+E162+E166</f>
        <v>580000</v>
      </c>
    </row>
    <row r="172" spans="1:5" ht="15.75">
      <c r="A172" s="143">
        <v>553</v>
      </c>
      <c r="B172" s="135" t="s">
        <v>103</v>
      </c>
      <c r="C172" s="45"/>
      <c r="D172" s="45"/>
      <c r="E172" s="45"/>
    </row>
    <row r="173" spans="1:5" ht="15">
      <c r="A173" s="142">
        <v>5532</v>
      </c>
      <c r="B173" s="136" t="s">
        <v>179</v>
      </c>
      <c r="C173" s="44">
        <v>200000</v>
      </c>
      <c r="D173" s="44">
        <v>309000</v>
      </c>
      <c r="E173" s="44">
        <v>200000</v>
      </c>
    </row>
    <row r="174" spans="1:5" ht="15">
      <c r="A174" s="142">
        <v>5552</v>
      </c>
      <c r="B174" s="136" t="s">
        <v>274</v>
      </c>
      <c r="C174" s="44"/>
      <c r="D174" s="44">
        <v>60000</v>
      </c>
      <c r="E174" s="44">
        <v>60000</v>
      </c>
    </row>
    <row r="175" spans="1:5" ht="15.75">
      <c r="A175" s="142"/>
      <c r="B175" s="136"/>
      <c r="C175" s="45">
        <f>SUM(C173)</f>
        <v>200000</v>
      </c>
      <c r="D175" s="45">
        <f>SUM(D173)</f>
        <v>309000</v>
      </c>
      <c r="E175" s="45">
        <f>E173+E174</f>
        <v>260000</v>
      </c>
    </row>
    <row r="176" spans="1:5" ht="15.75">
      <c r="A176" s="143">
        <v>556</v>
      </c>
      <c r="B176" s="135" t="s">
        <v>176</v>
      </c>
      <c r="C176" s="45"/>
      <c r="D176" s="45"/>
      <c r="E176" s="45"/>
    </row>
    <row r="177" spans="1:5" ht="15.75">
      <c r="A177" s="142">
        <v>5562</v>
      </c>
      <c r="B177" s="136" t="s">
        <v>180</v>
      </c>
      <c r="C177" s="45">
        <v>50000</v>
      </c>
      <c r="D177" s="45">
        <v>156000</v>
      </c>
      <c r="E177" s="45">
        <v>160000</v>
      </c>
    </row>
    <row r="178" spans="1:5" ht="15.75">
      <c r="A178" s="142"/>
      <c r="B178" s="136"/>
      <c r="C178" s="45"/>
      <c r="D178" s="45"/>
      <c r="E178" s="45"/>
    </row>
    <row r="179" spans="1:5" ht="18.75" customHeight="1">
      <c r="A179" s="144">
        <v>56</v>
      </c>
      <c r="B179" s="88" t="s">
        <v>19</v>
      </c>
      <c r="C179" s="44"/>
      <c r="D179" s="44"/>
      <c r="E179" s="44"/>
    </row>
    <row r="180" spans="1:5" ht="20.25" customHeight="1">
      <c r="A180" s="145">
        <v>561</v>
      </c>
      <c r="B180" s="93" t="s">
        <v>27</v>
      </c>
      <c r="C180" s="44"/>
      <c r="D180" s="44"/>
      <c r="E180" s="44"/>
    </row>
    <row r="181" spans="1:5" ht="17.25" customHeight="1">
      <c r="A181" s="142">
        <v>56121</v>
      </c>
      <c r="B181" s="28" t="s">
        <v>302</v>
      </c>
      <c r="C181" s="44">
        <v>277000</v>
      </c>
      <c r="D181" s="44">
        <v>574000</v>
      </c>
      <c r="E181" s="44">
        <v>572400</v>
      </c>
    </row>
    <row r="182" spans="1:5" ht="15.75">
      <c r="A182" s="142"/>
      <c r="B182" s="99" t="s">
        <v>30</v>
      </c>
      <c r="C182" s="45">
        <f>SUM(C181:C181)</f>
        <v>277000</v>
      </c>
      <c r="D182" s="45">
        <f>SUM(D181:D181)</f>
        <v>574000</v>
      </c>
      <c r="E182" s="45">
        <f>E181</f>
        <v>572400</v>
      </c>
    </row>
    <row r="183" spans="1:5" ht="15">
      <c r="A183" s="145">
        <v>562</v>
      </c>
      <c r="B183" s="28"/>
      <c r="C183" s="44"/>
      <c r="D183" s="44"/>
      <c r="E183" s="44"/>
    </row>
    <row r="184" spans="1:5" ht="15">
      <c r="A184" s="142">
        <v>5622</v>
      </c>
      <c r="B184" s="134" t="s">
        <v>31</v>
      </c>
      <c r="C184" s="44"/>
      <c r="D184" s="44"/>
      <c r="E184" s="44"/>
    </row>
    <row r="185" spans="1:5" ht="15">
      <c r="A185" s="142">
        <v>56223</v>
      </c>
      <c r="B185" s="28" t="s">
        <v>50</v>
      </c>
      <c r="C185" s="44">
        <v>220000</v>
      </c>
      <c r="D185" s="44">
        <v>425000</v>
      </c>
      <c r="E185" s="44">
        <v>200000</v>
      </c>
    </row>
    <row r="186" spans="1:5" ht="15">
      <c r="A186" s="142">
        <v>56224</v>
      </c>
      <c r="B186" s="28" t="s">
        <v>160</v>
      </c>
      <c r="C186" s="44">
        <v>854000</v>
      </c>
      <c r="D186" s="44">
        <v>1049000</v>
      </c>
      <c r="E186" s="44">
        <v>780000</v>
      </c>
    </row>
    <row r="187" spans="1:5" ht="15.75">
      <c r="A187" s="142"/>
      <c r="B187" s="99" t="s">
        <v>32</v>
      </c>
      <c r="C187" s="45">
        <f>SUM(C185:C186)</f>
        <v>1074000</v>
      </c>
      <c r="D187" s="45">
        <f>SUM(D185:D186)</f>
        <v>1474000</v>
      </c>
      <c r="E187" s="45">
        <f>E185+E186</f>
        <v>980000</v>
      </c>
    </row>
    <row r="188" spans="1:5" ht="15.75">
      <c r="A188" s="143">
        <v>563</v>
      </c>
      <c r="B188" s="135" t="s">
        <v>105</v>
      </c>
      <c r="C188" s="45"/>
      <c r="D188" s="45"/>
      <c r="E188" s="45"/>
    </row>
    <row r="189" spans="1:5" ht="15">
      <c r="A189" s="142">
        <v>56327</v>
      </c>
      <c r="B189" s="136" t="s">
        <v>122</v>
      </c>
      <c r="C189" s="44">
        <v>20000</v>
      </c>
      <c r="D189" s="44">
        <v>271000</v>
      </c>
      <c r="E189" s="44">
        <v>50000</v>
      </c>
    </row>
    <row r="190" spans="1:5" ht="15.75">
      <c r="A190" s="142"/>
      <c r="B190" s="99" t="s">
        <v>183</v>
      </c>
      <c r="C190" s="45">
        <f>SUM(C189)</f>
        <v>20000</v>
      </c>
      <c r="D190" s="45">
        <f>SUM(D189)</f>
        <v>271000</v>
      </c>
      <c r="E190" s="45">
        <f>E189</f>
        <v>50000</v>
      </c>
    </row>
    <row r="191" spans="1:5" ht="15.75">
      <c r="A191" s="144">
        <v>57</v>
      </c>
      <c r="B191" s="88" t="s">
        <v>33</v>
      </c>
      <c r="C191" s="45"/>
      <c r="D191" s="45"/>
      <c r="E191" s="45"/>
    </row>
    <row r="192" spans="1:5" ht="25.5" customHeight="1">
      <c r="A192" s="146">
        <v>572</v>
      </c>
      <c r="B192" s="93" t="s">
        <v>34</v>
      </c>
      <c r="C192" s="44"/>
      <c r="D192" s="44"/>
      <c r="E192" s="44"/>
    </row>
    <row r="193" spans="1:5" ht="43.5" customHeight="1">
      <c r="A193" s="147">
        <v>57223</v>
      </c>
      <c r="B193" s="125" t="s">
        <v>181</v>
      </c>
      <c r="C193" s="148">
        <v>120000</v>
      </c>
      <c r="D193" s="148">
        <v>126000</v>
      </c>
      <c r="E193" s="148">
        <v>150000</v>
      </c>
    </row>
    <row r="194" spans="1:5" ht="17.25" customHeight="1">
      <c r="A194" s="149"/>
      <c r="B194" s="99" t="s">
        <v>35</v>
      </c>
      <c r="C194" s="45">
        <f>SUM(C193)</f>
        <v>120000</v>
      </c>
      <c r="D194" s="45">
        <f>SUM(D193)</f>
        <v>126000</v>
      </c>
      <c r="E194" s="45">
        <f>E193</f>
        <v>150000</v>
      </c>
    </row>
    <row r="195" spans="1:5" ht="17.25" customHeight="1">
      <c r="A195" s="150">
        <v>573</v>
      </c>
      <c r="B195" s="135" t="s">
        <v>187</v>
      </c>
      <c r="C195" s="45"/>
      <c r="D195" s="45"/>
      <c r="E195" s="45"/>
    </row>
    <row r="196" spans="1:5" ht="22.5" customHeight="1" thickBot="1">
      <c r="A196" s="147">
        <v>573211</v>
      </c>
      <c r="B196" s="136" t="s">
        <v>188</v>
      </c>
      <c r="C196" s="126">
        <v>0</v>
      </c>
      <c r="D196" s="126"/>
      <c r="E196" s="126"/>
    </row>
    <row r="197" spans="1:5" s="5" customFormat="1" ht="16.5" thickBot="1">
      <c r="A197" s="151"/>
      <c r="B197" s="152" t="s">
        <v>85</v>
      </c>
      <c r="C197" s="153">
        <f>C131+C136+C140+C148+C154+C171+C177+C182+C187+C194+C190+C175+C143</f>
        <v>2546000</v>
      </c>
      <c r="D197" s="153">
        <f>D131+D136+D140+D148+D154+D171+D177+D182+D187+D194+D190+D175+D143</f>
        <v>4292000</v>
      </c>
      <c r="E197" s="153">
        <f>E131+E140+E148+E154+E171+E175+E177+E182+E187+E190+E194</f>
        <v>3052400</v>
      </c>
    </row>
    <row r="198" spans="1:5" s="5" customFormat="1" ht="15.75">
      <c r="A198" s="154" t="s">
        <v>102</v>
      </c>
      <c r="B198" s="155" t="s">
        <v>143</v>
      </c>
      <c r="C198" s="156"/>
      <c r="D198" s="156"/>
      <c r="E198" s="156"/>
    </row>
    <row r="199" spans="1:5" s="5" customFormat="1" ht="15.75">
      <c r="A199" s="157">
        <v>37</v>
      </c>
      <c r="B199" s="158" t="s">
        <v>99</v>
      </c>
      <c r="C199" s="159"/>
      <c r="D199" s="159"/>
      <c r="E199" s="159"/>
    </row>
    <row r="200" spans="1:5" s="5" customFormat="1" ht="15">
      <c r="A200" s="160">
        <v>37325</v>
      </c>
      <c r="B200" s="161" t="s">
        <v>235</v>
      </c>
      <c r="C200" s="159"/>
      <c r="D200" s="159"/>
      <c r="E200" s="159"/>
    </row>
    <row r="201" spans="1:5" s="5" customFormat="1" ht="15">
      <c r="A201" s="160"/>
      <c r="B201" s="129" t="s">
        <v>236</v>
      </c>
      <c r="C201" s="159">
        <v>12000</v>
      </c>
      <c r="D201" s="159"/>
      <c r="E201" s="159"/>
    </row>
    <row r="202" spans="1:5" s="5" customFormat="1" ht="15">
      <c r="A202" s="160"/>
      <c r="B202" s="129" t="s">
        <v>124</v>
      </c>
      <c r="C202" s="159">
        <v>25000</v>
      </c>
      <c r="D202" s="159"/>
      <c r="E202" s="159"/>
    </row>
    <row r="203" spans="1:5" s="5" customFormat="1" ht="15">
      <c r="A203" s="160"/>
      <c r="B203" s="129" t="s">
        <v>125</v>
      </c>
      <c r="C203" s="159">
        <v>50000</v>
      </c>
      <c r="D203" s="159"/>
      <c r="E203" s="159"/>
    </row>
    <row r="204" spans="1:5" s="5" customFormat="1" ht="15">
      <c r="A204" s="160"/>
      <c r="B204" s="129" t="s">
        <v>126</v>
      </c>
      <c r="C204" s="159">
        <v>150000</v>
      </c>
      <c r="D204" s="159">
        <v>347000</v>
      </c>
      <c r="E204" s="159">
        <v>103000</v>
      </c>
    </row>
    <row r="205" spans="1:5" s="5" customFormat="1" ht="15">
      <c r="A205" s="160"/>
      <c r="B205" s="129" t="s">
        <v>123</v>
      </c>
      <c r="C205" s="159">
        <v>0</v>
      </c>
      <c r="D205" s="159">
        <v>12000</v>
      </c>
      <c r="E205" s="159"/>
    </row>
    <row r="206" spans="1:5" s="5" customFormat="1" ht="15">
      <c r="A206" s="160"/>
      <c r="B206" s="129" t="s">
        <v>189</v>
      </c>
      <c r="C206" s="159">
        <v>10000</v>
      </c>
      <c r="D206" s="159"/>
      <c r="E206" s="159"/>
    </row>
    <row r="207" spans="1:5" s="5" customFormat="1" ht="15">
      <c r="A207" s="160"/>
      <c r="B207" s="129" t="s">
        <v>185</v>
      </c>
      <c r="C207" s="162">
        <v>5775000</v>
      </c>
      <c r="D207" s="162"/>
      <c r="E207" s="162"/>
    </row>
    <row r="208" spans="1:5" s="5" customFormat="1" ht="15">
      <c r="A208" s="160"/>
      <c r="B208" s="129" t="s">
        <v>186</v>
      </c>
      <c r="C208" s="162">
        <v>1940000</v>
      </c>
      <c r="D208" s="162"/>
      <c r="E208" s="162">
        <v>716000</v>
      </c>
    </row>
    <row r="209" spans="1:5" s="5" customFormat="1" ht="15">
      <c r="A209" s="160"/>
      <c r="B209" s="129"/>
      <c r="C209" s="162">
        <v>8300000</v>
      </c>
      <c r="D209" s="162">
        <v>12262000</v>
      </c>
      <c r="E209" s="162"/>
    </row>
    <row r="210" spans="1:5" s="5" customFormat="1" ht="15">
      <c r="A210" s="160"/>
      <c r="B210" s="129" t="s">
        <v>270</v>
      </c>
      <c r="C210" s="162"/>
      <c r="D210" s="162">
        <v>200000</v>
      </c>
      <c r="E210" s="162"/>
    </row>
    <row r="211" spans="1:5" s="5" customFormat="1" ht="15">
      <c r="A211" s="160"/>
      <c r="B211" s="129" t="s">
        <v>271</v>
      </c>
      <c r="C211" s="162"/>
      <c r="D211" s="162">
        <v>60000</v>
      </c>
      <c r="E211" s="162">
        <v>20000</v>
      </c>
    </row>
    <row r="212" spans="1:5" s="5" customFormat="1" ht="15">
      <c r="A212" s="160"/>
      <c r="B212" s="129" t="s">
        <v>256</v>
      </c>
      <c r="C212" s="162">
        <v>200000</v>
      </c>
      <c r="D212" s="162">
        <v>156000</v>
      </c>
      <c r="E212" s="162">
        <v>150000</v>
      </c>
    </row>
    <row r="213" spans="1:5" s="5" customFormat="1" ht="15">
      <c r="A213" s="160"/>
      <c r="B213" s="129" t="s">
        <v>301</v>
      </c>
      <c r="C213" s="162"/>
      <c r="D213" s="162"/>
      <c r="E213" s="162">
        <v>111000</v>
      </c>
    </row>
    <row r="214" spans="1:5" s="5" customFormat="1" ht="15">
      <c r="A214" s="160"/>
      <c r="B214" s="129" t="s">
        <v>289</v>
      </c>
      <c r="C214" s="162">
        <v>250000</v>
      </c>
      <c r="D214" s="162">
        <v>349000</v>
      </c>
      <c r="E214" s="162">
        <v>381000</v>
      </c>
    </row>
    <row r="215" spans="1:5" s="5" customFormat="1" ht="39" customHeight="1">
      <c r="A215" s="163"/>
      <c r="B215" s="164" t="s">
        <v>184</v>
      </c>
      <c r="C215" s="159"/>
      <c r="D215" s="159"/>
      <c r="E215" s="159"/>
    </row>
    <row r="216" spans="1:5" s="5" customFormat="1" ht="37.5" customHeight="1">
      <c r="A216" s="163"/>
      <c r="B216" s="164" t="s">
        <v>249</v>
      </c>
      <c r="C216" s="159">
        <v>567000</v>
      </c>
      <c r="D216" s="159">
        <v>236000</v>
      </c>
      <c r="E216" s="159">
        <v>1198000</v>
      </c>
    </row>
    <row r="217" spans="1:5" s="5" customFormat="1" ht="41.25" customHeight="1">
      <c r="A217" s="163"/>
      <c r="B217" s="165" t="s">
        <v>128</v>
      </c>
      <c r="C217" s="166">
        <v>90000</v>
      </c>
      <c r="D217" s="166"/>
      <c r="E217" s="166"/>
    </row>
    <row r="218" spans="1:5" s="5" customFormat="1" ht="18.75" customHeight="1">
      <c r="A218" s="160">
        <v>37326</v>
      </c>
      <c r="B218" s="161" t="s">
        <v>127</v>
      </c>
      <c r="C218" s="159">
        <v>21000</v>
      </c>
      <c r="D218" s="159"/>
      <c r="E218" s="159"/>
    </row>
    <row r="219" spans="1:5" s="5" customFormat="1" ht="15.75">
      <c r="A219" s="163"/>
      <c r="B219" s="167" t="s">
        <v>101</v>
      </c>
      <c r="C219" s="168">
        <f>SUM(C201:C218)</f>
        <v>17390000</v>
      </c>
      <c r="D219" s="168">
        <f>D204+D205+D209+D210+D211+D212+D214+D216</f>
        <v>13622000</v>
      </c>
      <c r="E219" s="168">
        <f>E204+E211+E212+E213+E214+E216+E208</f>
        <v>2679000</v>
      </c>
    </row>
    <row r="220" spans="1:5" s="5" customFormat="1" ht="15.75">
      <c r="A220" s="157">
        <v>38</v>
      </c>
      <c r="B220" s="158" t="s">
        <v>137</v>
      </c>
      <c r="C220" s="159"/>
      <c r="D220" s="159"/>
      <c r="E220" s="159"/>
    </row>
    <row r="221" spans="1:5" s="5" customFormat="1" ht="15">
      <c r="A221" s="169">
        <v>381</v>
      </c>
      <c r="B221" s="170" t="s">
        <v>138</v>
      </c>
      <c r="C221" s="159"/>
      <c r="D221" s="159"/>
      <c r="E221" s="159"/>
    </row>
    <row r="222" spans="1:5" s="5" customFormat="1" ht="15">
      <c r="A222" s="160">
        <v>38125</v>
      </c>
      <c r="B222" s="129" t="s">
        <v>290</v>
      </c>
      <c r="C222" s="159">
        <v>450000</v>
      </c>
      <c r="D222" s="159">
        <v>110000</v>
      </c>
      <c r="E222" s="159">
        <v>400000</v>
      </c>
    </row>
    <row r="223" spans="1:5" s="5" customFormat="1" ht="15">
      <c r="A223" s="160">
        <v>38114</v>
      </c>
      <c r="B223" s="129" t="s">
        <v>303</v>
      </c>
      <c r="C223" s="159">
        <v>110000</v>
      </c>
      <c r="D223" s="159">
        <v>9000</v>
      </c>
      <c r="E223" s="159">
        <v>9000</v>
      </c>
    </row>
    <row r="224" spans="1:5" s="5" customFormat="1" ht="15">
      <c r="A224" s="160">
        <v>38124</v>
      </c>
      <c r="B224" s="170" t="s">
        <v>250</v>
      </c>
      <c r="C224" s="159">
        <v>150000</v>
      </c>
      <c r="D224" s="159">
        <v>50000</v>
      </c>
      <c r="E224" s="159">
        <v>100000</v>
      </c>
    </row>
    <row r="225" spans="1:5" s="5" customFormat="1" ht="16.5" thickBot="1">
      <c r="A225" s="171"/>
      <c r="B225" s="172" t="s">
        <v>100</v>
      </c>
      <c r="C225" s="173">
        <f>SUM(C222:C224)</f>
        <v>710000</v>
      </c>
      <c r="D225" s="173"/>
      <c r="E225" s="173">
        <f>E222+E223+E224</f>
        <v>509000</v>
      </c>
    </row>
    <row r="226" spans="1:5" s="5" customFormat="1" ht="16.5" thickBot="1">
      <c r="A226" s="174"/>
      <c r="B226" s="175" t="s">
        <v>139</v>
      </c>
      <c r="C226" s="176">
        <f>SUM(C219,C225)</f>
        <v>18100000</v>
      </c>
      <c r="D226" s="176">
        <f>D219+D222</f>
        <v>13732000</v>
      </c>
      <c r="E226" s="176">
        <f>E219+E225</f>
        <v>3188000</v>
      </c>
    </row>
    <row r="227" spans="1:5" s="5" customFormat="1" ht="15.75">
      <c r="A227" s="163"/>
      <c r="B227" s="158"/>
      <c r="C227" s="177"/>
      <c r="D227" s="177"/>
      <c r="E227" s="177"/>
    </row>
    <row r="228" spans="1:5" s="5" customFormat="1" ht="15.75">
      <c r="A228" s="157">
        <v>38</v>
      </c>
      <c r="B228" s="158" t="s">
        <v>137</v>
      </c>
      <c r="C228" s="45"/>
      <c r="D228" s="45"/>
      <c r="E228" s="45"/>
    </row>
    <row r="229" spans="1:5" s="5" customFormat="1" ht="15.75">
      <c r="A229" s="169">
        <v>382</v>
      </c>
      <c r="B229" s="170" t="s">
        <v>140</v>
      </c>
      <c r="C229" s="45"/>
      <c r="D229" s="45"/>
      <c r="E229" s="45"/>
    </row>
    <row r="230" spans="1:5" s="5" customFormat="1" ht="15.75" thickBot="1">
      <c r="A230" s="160">
        <v>382241</v>
      </c>
      <c r="B230" s="129" t="s">
        <v>272</v>
      </c>
      <c r="C230" s="178"/>
      <c r="D230" s="178">
        <v>628000</v>
      </c>
      <c r="E230" s="178">
        <v>0</v>
      </c>
    </row>
    <row r="231" spans="1:5" s="5" customFormat="1" ht="15.75" thickBot="1">
      <c r="A231" s="160"/>
      <c r="B231" s="129"/>
      <c r="C231" s="178">
        <v>100000</v>
      </c>
      <c r="D231" s="178"/>
      <c r="E231" s="178">
        <v>0</v>
      </c>
    </row>
    <row r="232" spans="1:5" s="5" customFormat="1" ht="21" customHeight="1" thickBot="1">
      <c r="A232" s="174">
        <v>38</v>
      </c>
      <c r="B232" s="179" t="s">
        <v>142</v>
      </c>
      <c r="C232" s="64">
        <f>SUM(C231)</f>
        <v>100000</v>
      </c>
      <c r="D232" s="64">
        <f>D230</f>
        <v>628000</v>
      </c>
      <c r="E232" s="64">
        <f>SUM(E231)</f>
        <v>0</v>
      </c>
    </row>
    <row r="233" spans="1:5" s="5" customFormat="1" ht="25.5" customHeight="1" thickBot="1">
      <c r="A233" s="163"/>
      <c r="B233" s="158"/>
      <c r="C233" s="45"/>
      <c r="D233" s="45"/>
      <c r="E233" s="45"/>
    </row>
    <row r="234" spans="1:5" s="5" customFormat="1" ht="21.75" customHeight="1" thickBot="1">
      <c r="A234" s="171"/>
      <c r="B234" s="180" t="s">
        <v>141</v>
      </c>
      <c r="C234" s="30">
        <f>SUM(C232,C226)</f>
        <v>18200000</v>
      </c>
      <c r="D234" s="30">
        <f>SUM(D232,D226)</f>
        <v>14360000</v>
      </c>
      <c r="E234" s="30">
        <f>SUM(E232,E226)</f>
        <v>3188000</v>
      </c>
    </row>
    <row r="235" spans="1:5" s="6" customFormat="1" ht="21" customHeight="1" thickBot="1">
      <c r="A235" s="181">
        <v>5921</v>
      </c>
      <c r="B235" s="182" t="s">
        <v>258</v>
      </c>
      <c r="C235" s="183"/>
      <c r="D235" s="183"/>
      <c r="E235" s="183"/>
    </row>
    <row r="236" spans="1:5" s="6" customFormat="1" ht="21" customHeight="1" thickBot="1">
      <c r="A236" s="289" t="s">
        <v>259</v>
      </c>
      <c r="B236" s="290"/>
      <c r="C236" s="277">
        <v>281000</v>
      </c>
      <c r="D236" s="184">
        <f>SUM(D235)</f>
        <v>0</v>
      </c>
      <c r="E236" s="184">
        <v>4054000</v>
      </c>
    </row>
    <row r="237" spans="1:5" s="6" customFormat="1" ht="21" customHeight="1" thickBot="1">
      <c r="A237" s="293" t="s">
        <v>306</v>
      </c>
      <c r="B237" s="294"/>
      <c r="C237" s="277"/>
      <c r="D237" s="184"/>
      <c r="E237" s="184"/>
    </row>
    <row r="238" spans="1:5" s="6" customFormat="1" ht="21" customHeight="1" thickBot="1">
      <c r="A238" s="284" t="s">
        <v>260</v>
      </c>
      <c r="B238" s="285"/>
      <c r="C238" s="48">
        <f>SUM(C236,C234,C197,C124,C106,C73)</f>
        <v>24913000</v>
      </c>
      <c r="D238" s="48">
        <f>SUM(D236,D234,D197,D124,D106,D73)</f>
        <v>22956000</v>
      </c>
      <c r="E238" s="48">
        <f>E106+E124+E197+E234+E236</f>
        <v>14180400</v>
      </c>
    </row>
    <row r="239" spans="1:5" s="6" customFormat="1" ht="21" customHeight="1" thickBot="1">
      <c r="A239" s="185"/>
      <c r="B239" s="186"/>
      <c r="C239" s="187"/>
      <c r="D239" s="187"/>
      <c r="E239" s="187"/>
    </row>
    <row r="240" spans="1:5" ht="26.25" customHeight="1" thickBot="1">
      <c r="A240" s="291" t="s">
        <v>195</v>
      </c>
      <c r="B240" s="292"/>
      <c r="C240" s="188"/>
      <c r="D240" s="188"/>
      <c r="E240" s="188"/>
    </row>
    <row r="241" spans="1:5" ht="32.25" thickBot="1">
      <c r="A241" s="39" t="s">
        <v>1</v>
      </c>
      <c r="B241" s="12" t="s">
        <v>0</v>
      </c>
      <c r="C241" s="51" t="s">
        <v>244</v>
      </c>
      <c r="D241" s="51" t="s">
        <v>261</v>
      </c>
      <c r="E241" s="13" t="s">
        <v>267</v>
      </c>
    </row>
    <row r="242" spans="1:5" ht="15.75">
      <c r="A242" s="189">
        <v>55</v>
      </c>
      <c r="B242" s="190" t="s">
        <v>16</v>
      </c>
      <c r="C242" s="78"/>
      <c r="D242" s="78"/>
      <c r="E242" s="78"/>
    </row>
    <row r="243" spans="1:5" ht="17.25" customHeight="1">
      <c r="A243" s="160">
        <v>55225</v>
      </c>
      <c r="B243" s="160" t="s">
        <v>89</v>
      </c>
      <c r="C243" s="44">
        <v>230000</v>
      </c>
      <c r="D243" s="44">
        <v>315000</v>
      </c>
      <c r="E243" s="44">
        <v>500000</v>
      </c>
    </row>
    <row r="244" spans="1:5" ht="21" customHeight="1">
      <c r="A244" s="160">
        <v>55228</v>
      </c>
      <c r="B244" s="160" t="s">
        <v>275</v>
      </c>
      <c r="C244" s="44">
        <v>0</v>
      </c>
      <c r="D244" s="44">
        <v>75000</v>
      </c>
      <c r="E244" s="44"/>
    </row>
    <row r="245" spans="1:5" ht="19.5" customHeight="1">
      <c r="A245" s="160"/>
      <c r="B245" s="191" t="s">
        <v>26</v>
      </c>
      <c r="C245" s="45">
        <f>SUM(C243:C244)</f>
        <v>230000</v>
      </c>
      <c r="D245" s="45">
        <f>D243+D244</f>
        <v>390000</v>
      </c>
      <c r="E245" s="45">
        <f>E243</f>
        <v>500000</v>
      </c>
    </row>
    <row r="246" spans="1:5" ht="15">
      <c r="A246" s="23">
        <v>561</v>
      </c>
      <c r="B246" s="93" t="s">
        <v>27</v>
      </c>
      <c r="C246" s="44"/>
      <c r="D246" s="44"/>
      <c r="E246" s="44"/>
    </row>
    <row r="247" spans="1:5" ht="15">
      <c r="A247" s="26">
        <v>5612</v>
      </c>
      <c r="B247" s="28" t="s">
        <v>28</v>
      </c>
      <c r="C247" s="44"/>
      <c r="D247" s="44"/>
      <c r="E247" s="44"/>
    </row>
    <row r="248" spans="1:5" ht="15">
      <c r="A248" s="26"/>
      <c r="B248" s="28" t="s">
        <v>29</v>
      </c>
      <c r="C248" s="44">
        <v>62000</v>
      </c>
      <c r="D248" s="44">
        <v>92000</v>
      </c>
      <c r="E248" s="44">
        <v>135000</v>
      </c>
    </row>
    <row r="249" spans="1:5" ht="16.5" thickBot="1">
      <c r="A249" s="46"/>
      <c r="B249" s="99" t="s">
        <v>30</v>
      </c>
      <c r="C249" s="45">
        <f>SUM(C248)</f>
        <v>62000</v>
      </c>
      <c r="D249" s="45">
        <f>SUM(D248)</f>
        <v>92000</v>
      </c>
      <c r="E249" s="45">
        <f>E248</f>
        <v>135000</v>
      </c>
    </row>
    <row r="250" spans="1:5" ht="16.5" thickBot="1">
      <c r="A250" s="287" t="s">
        <v>196</v>
      </c>
      <c r="B250" s="288"/>
      <c r="C250" s="48">
        <f>C245+C249</f>
        <v>292000</v>
      </c>
      <c r="D250" s="48">
        <f>D245+D249</f>
        <v>482000</v>
      </c>
      <c r="E250" s="48">
        <f>E245+E249</f>
        <v>635000</v>
      </c>
    </row>
    <row r="251" spans="1:5" ht="16.5" thickBot="1">
      <c r="A251" s="192"/>
      <c r="B251" s="192"/>
      <c r="C251" s="193"/>
      <c r="D251" s="193"/>
      <c r="E251" s="193"/>
    </row>
    <row r="252" spans="1:5" ht="16.5" thickBot="1">
      <c r="A252" s="194" t="s">
        <v>190</v>
      </c>
      <c r="B252" s="195"/>
      <c r="C252" s="10"/>
      <c r="D252" s="10"/>
      <c r="E252" s="10"/>
    </row>
    <row r="253" spans="1:5" ht="32.25" thickBot="1">
      <c r="A253" s="61" t="s">
        <v>1</v>
      </c>
      <c r="B253" s="12" t="s">
        <v>0</v>
      </c>
      <c r="C253" s="40" t="s">
        <v>244</v>
      </c>
      <c r="D253" s="40" t="s">
        <v>261</v>
      </c>
      <c r="E253" s="13" t="s">
        <v>267</v>
      </c>
    </row>
    <row r="254" spans="1:5" ht="15.75">
      <c r="A254" s="196">
        <v>1234</v>
      </c>
      <c r="B254" s="197" t="s">
        <v>252</v>
      </c>
      <c r="C254" s="198">
        <v>315000</v>
      </c>
      <c r="D254" s="198">
        <v>0</v>
      </c>
      <c r="E254" s="198">
        <v>0</v>
      </c>
    </row>
    <row r="255" spans="1:5" ht="15.75">
      <c r="A255" s="55">
        <v>1244</v>
      </c>
      <c r="B255" s="199" t="s">
        <v>253</v>
      </c>
      <c r="C255" s="200">
        <v>8031000</v>
      </c>
      <c r="D255" s="200"/>
      <c r="E255" s="200"/>
    </row>
    <row r="256" spans="1:5" ht="16.5" thickBot="1">
      <c r="A256" s="55">
        <v>181221</v>
      </c>
      <c r="B256" s="199" t="s">
        <v>251</v>
      </c>
      <c r="C256" s="200">
        <v>2254000</v>
      </c>
      <c r="D256" s="200">
        <v>0</v>
      </c>
      <c r="E256" s="200">
        <v>0</v>
      </c>
    </row>
    <row r="257" spans="1:5" ht="16.5" thickBot="1">
      <c r="A257" s="61"/>
      <c r="B257" s="19" t="s">
        <v>150</v>
      </c>
      <c r="C257" s="20">
        <f>SUM(C254:C256)</f>
        <v>10600000</v>
      </c>
      <c r="D257" s="20">
        <f>SUM(D254:D256)</f>
        <v>0</v>
      </c>
      <c r="E257" s="20">
        <f>SUM(E254:E256)</f>
        <v>0</v>
      </c>
    </row>
    <row r="258" spans="1:5" ht="15.75">
      <c r="A258" s="87">
        <v>51</v>
      </c>
      <c r="B258" s="69" t="s">
        <v>54</v>
      </c>
      <c r="C258" s="44"/>
      <c r="D258" s="44"/>
      <c r="E258" s="44"/>
    </row>
    <row r="259" spans="1:5" ht="15">
      <c r="A259" s="89">
        <v>516</v>
      </c>
      <c r="B259" s="24" t="s">
        <v>130</v>
      </c>
      <c r="C259" s="44"/>
      <c r="D259" s="44"/>
      <c r="E259" s="44"/>
    </row>
    <row r="260" spans="1:5" ht="17.25" customHeight="1">
      <c r="A260" s="201">
        <v>516215</v>
      </c>
      <c r="B260" s="27" t="s">
        <v>281</v>
      </c>
      <c r="C260" s="44">
        <v>882000</v>
      </c>
      <c r="D260" s="44">
        <v>878000</v>
      </c>
      <c r="E260" s="44">
        <v>910000</v>
      </c>
    </row>
    <row r="261" spans="1:5" ht="17.25" customHeight="1">
      <c r="A261" s="201"/>
      <c r="B261" s="27" t="s">
        <v>282</v>
      </c>
      <c r="C261" s="44"/>
      <c r="D261" s="44"/>
      <c r="E261" s="44"/>
    </row>
    <row r="262" spans="1:5" ht="17.25" customHeight="1">
      <c r="A262" s="201"/>
      <c r="B262" s="27" t="s">
        <v>245</v>
      </c>
      <c r="C262" s="44"/>
      <c r="D262" s="44">
        <v>139000</v>
      </c>
      <c r="E262" s="44"/>
    </row>
    <row r="263" spans="1:5" ht="17.25" customHeight="1">
      <c r="A263" s="83">
        <v>516162</v>
      </c>
      <c r="B263" s="27" t="s">
        <v>131</v>
      </c>
      <c r="C263" s="44">
        <v>60000</v>
      </c>
      <c r="D263" s="44">
        <v>60000</v>
      </c>
      <c r="E263" s="44">
        <v>60000</v>
      </c>
    </row>
    <row r="264" spans="1:5" ht="17.25" customHeight="1">
      <c r="A264" s="83"/>
      <c r="B264" s="27" t="s">
        <v>234</v>
      </c>
      <c r="C264" s="44"/>
      <c r="D264" s="44"/>
      <c r="E264" s="44"/>
    </row>
    <row r="265" spans="1:5" ht="17.25" customHeight="1">
      <c r="A265" s="83">
        <v>516246</v>
      </c>
      <c r="B265" s="27" t="s">
        <v>276</v>
      </c>
      <c r="C265" s="44"/>
      <c r="D265" s="44">
        <v>6000</v>
      </c>
      <c r="E265" s="44">
        <v>20000</v>
      </c>
    </row>
    <row r="266" spans="1:5" ht="17.25" customHeight="1">
      <c r="A266" s="83"/>
      <c r="B266" s="202" t="s">
        <v>132</v>
      </c>
      <c r="C266" s="45">
        <f>SUM(C260:C263)</f>
        <v>942000</v>
      </c>
      <c r="D266" s="45">
        <f>SUM(D260:D265)</f>
        <v>1083000</v>
      </c>
      <c r="E266" s="45">
        <f>E260+E263+E265</f>
        <v>990000</v>
      </c>
    </row>
    <row r="267" spans="1:5" ht="17.25" customHeight="1">
      <c r="A267" s="203"/>
      <c r="B267" s="204" t="s">
        <v>115</v>
      </c>
      <c r="C267" s="45">
        <f>SUM(C266)</f>
        <v>942000</v>
      </c>
      <c r="D267" s="45">
        <f>SUM(D266)</f>
        <v>1083000</v>
      </c>
      <c r="E267" s="45">
        <f>E266</f>
        <v>990000</v>
      </c>
    </row>
    <row r="268" spans="1:5" ht="17.25" customHeight="1">
      <c r="A268" s="83"/>
      <c r="B268" s="202"/>
      <c r="C268" s="45"/>
      <c r="D268" s="45"/>
      <c r="E268" s="45"/>
    </row>
    <row r="269" spans="1:5" ht="17.25" customHeight="1">
      <c r="A269" s="205">
        <v>52</v>
      </c>
      <c r="B269" s="206" t="s">
        <v>82</v>
      </c>
      <c r="C269" s="45"/>
      <c r="D269" s="45"/>
      <c r="E269" s="45"/>
    </row>
    <row r="270" spans="1:5" ht="17.25" customHeight="1">
      <c r="A270" s="109">
        <v>522</v>
      </c>
      <c r="B270" s="207" t="s">
        <v>63</v>
      </c>
      <c r="C270" s="45"/>
      <c r="D270" s="45"/>
      <c r="E270" s="45"/>
    </row>
    <row r="271" spans="1:5" ht="17.25" customHeight="1">
      <c r="A271" s="109">
        <v>52211</v>
      </c>
      <c r="B271" s="207" t="s">
        <v>64</v>
      </c>
      <c r="C271" s="44">
        <v>150000</v>
      </c>
      <c r="D271" s="44">
        <v>202000</v>
      </c>
      <c r="E271" s="44">
        <v>200000</v>
      </c>
    </row>
    <row r="272" spans="1:5" ht="17.25" customHeight="1">
      <c r="A272" s="109"/>
      <c r="B272" s="207" t="s">
        <v>133</v>
      </c>
      <c r="C272" s="45"/>
      <c r="D272" s="45"/>
      <c r="E272" s="45"/>
    </row>
    <row r="273" spans="1:5" ht="17.25" customHeight="1">
      <c r="A273" s="109"/>
      <c r="B273" s="207"/>
      <c r="C273" s="45"/>
      <c r="D273" s="45"/>
      <c r="E273" s="45"/>
    </row>
    <row r="274" spans="1:5" ht="17.25" customHeight="1">
      <c r="A274" s="109"/>
      <c r="B274" s="206" t="s">
        <v>134</v>
      </c>
      <c r="C274" s="45">
        <f>SUM(C271:C273)</f>
        <v>150000</v>
      </c>
      <c r="D274" s="45">
        <f>SUM(D271:D273)</f>
        <v>202000</v>
      </c>
      <c r="E274" s="45">
        <f>E271</f>
        <v>200000</v>
      </c>
    </row>
    <row r="275" spans="1:5" ht="17.25" customHeight="1" thickBot="1">
      <c r="A275" s="208"/>
      <c r="B275" s="206"/>
      <c r="C275" s="126"/>
      <c r="D275" s="126"/>
      <c r="E275" s="126"/>
    </row>
    <row r="276" spans="1:5" ht="17.25" customHeight="1" thickBot="1">
      <c r="A276" s="209"/>
      <c r="B276" s="118" t="s">
        <v>111</v>
      </c>
      <c r="C276" s="119">
        <f>SUM(C274,C267)</f>
        <v>1092000</v>
      </c>
      <c r="D276" s="119">
        <f>SUM(D274,D267)</f>
        <v>1285000</v>
      </c>
      <c r="E276" s="119">
        <f>E267+E274</f>
        <v>1190000</v>
      </c>
    </row>
    <row r="277" spans="1:5" ht="17.25" customHeight="1" thickBot="1">
      <c r="A277" s="210"/>
      <c r="B277" s="211"/>
      <c r="C277" s="35"/>
      <c r="D277" s="35"/>
      <c r="E277" s="35"/>
    </row>
    <row r="278" spans="1:5" ht="32.25" thickBot="1">
      <c r="A278" s="61" t="s">
        <v>1</v>
      </c>
      <c r="B278" s="12" t="s">
        <v>0</v>
      </c>
      <c r="C278" s="40" t="s">
        <v>244</v>
      </c>
      <c r="D278" s="40" t="s">
        <v>261</v>
      </c>
      <c r="E278" s="51" t="s">
        <v>267</v>
      </c>
    </row>
    <row r="279" spans="1:5" ht="17.25" customHeight="1">
      <c r="A279" s="203">
        <v>53</v>
      </c>
      <c r="B279" s="212" t="s">
        <v>88</v>
      </c>
      <c r="C279" s="45"/>
      <c r="D279" s="45"/>
      <c r="E279" s="45"/>
    </row>
    <row r="280" spans="1:5" ht="21.75" customHeight="1">
      <c r="A280" s="23">
        <v>531</v>
      </c>
      <c r="B280" s="93" t="s">
        <v>66</v>
      </c>
      <c r="C280" s="44"/>
      <c r="D280" s="44"/>
      <c r="E280" s="44"/>
    </row>
    <row r="281" spans="1:5" ht="15.75" customHeight="1">
      <c r="A281" s="26">
        <v>5312</v>
      </c>
      <c r="B281" s="125" t="s">
        <v>67</v>
      </c>
      <c r="C281" s="44"/>
      <c r="D281" s="44"/>
      <c r="E281" s="44"/>
    </row>
    <row r="282" spans="1:5" ht="16.5" customHeight="1">
      <c r="A282" s="26"/>
      <c r="B282" s="28" t="s">
        <v>291</v>
      </c>
      <c r="C282" s="44">
        <v>295000</v>
      </c>
      <c r="D282" s="44">
        <v>338000</v>
      </c>
      <c r="E282" s="44">
        <v>320000</v>
      </c>
    </row>
    <row r="283" spans="1:5" ht="17.25" customHeight="1">
      <c r="A283" s="26"/>
      <c r="B283" s="99" t="s">
        <v>68</v>
      </c>
      <c r="C283" s="45">
        <f>SUM(C282)</f>
        <v>295000</v>
      </c>
      <c r="D283" s="45">
        <f>SUM(D282)</f>
        <v>338000</v>
      </c>
      <c r="E283" s="45">
        <f>E282</f>
        <v>320000</v>
      </c>
    </row>
    <row r="284" spans="1:5" ht="17.25" customHeight="1">
      <c r="A284" s="23">
        <v>532</v>
      </c>
      <c r="B284" s="93" t="s">
        <v>284</v>
      </c>
      <c r="C284" s="44"/>
      <c r="D284" s="44"/>
      <c r="E284" s="44"/>
    </row>
    <row r="285" spans="1:5" ht="17.25" customHeight="1">
      <c r="A285" s="26">
        <v>5332</v>
      </c>
      <c r="B285" s="28"/>
      <c r="C285" s="44"/>
      <c r="D285" s="44"/>
      <c r="E285" s="44"/>
    </row>
    <row r="286" spans="1:5" ht="17.25" customHeight="1">
      <c r="A286" s="26"/>
      <c r="B286" s="28" t="s">
        <v>285</v>
      </c>
      <c r="C286" s="44"/>
      <c r="D286" s="44"/>
      <c r="E286" s="44">
        <v>10000</v>
      </c>
    </row>
    <row r="287" spans="1:5" ht="17.25" customHeight="1">
      <c r="A287" s="26"/>
      <c r="B287" s="99" t="s">
        <v>71</v>
      </c>
      <c r="C287" s="45"/>
      <c r="D287" s="45"/>
      <c r="E287" s="45">
        <f>E286</f>
        <v>10000</v>
      </c>
    </row>
    <row r="288" spans="1:5" ht="17.25" customHeight="1">
      <c r="A288" s="23">
        <v>533</v>
      </c>
      <c r="B288" s="93" t="s">
        <v>72</v>
      </c>
      <c r="C288" s="45"/>
      <c r="D288" s="45"/>
      <c r="E288" s="45"/>
    </row>
    <row r="289" spans="1:5" ht="17.25" customHeight="1">
      <c r="A289" s="26">
        <v>5332</v>
      </c>
      <c r="B289" s="28" t="s">
        <v>73</v>
      </c>
      <c r="C289" s="45"/>
      <c r="D289" s="45"/>
      <c r="E289" s="45"/>
    </row>
    <row r="290" spans="1:5" ht="17.25" customHeight="1">
      <c r="A290" s="26"/>
      <c r="B290" s="28" t="s">
        <v>286</v>
      </c>
      <c r="C290" s="44">
        <v>7000</v>
      </c>
      <c r="D290" s="44">
        <v>10000</v>
      </c>
      <c r="E290" s="44">
        <v>9000</v>
      </c>
    </row>
    <row r="291" spans="1:5" ht="17.25" customHeight="1" thickBot="1">
      <c r="A291" s="137"/>
      <c r="B291" s="138" t="s">
        <v>74</v>
      </c>
      <c r="C291" s="126">
        <f>SUM(C290)</f>
        <v>7000</v>
      </c>
      <c r="D291" s="126">
        <f>SUM(D290)</f>
        <v>10000</v>
      </c>
      <c r="E291" s="126">
        <f>E290</f>
        <v>9000</v>
      </c>
    </row>
    <row r="292" spans="1:5" ht="17.25" customHeight="1" thickBot="1">
      <c r="A292" s="213">
        <v>53</v>
      </c>
      <c r="B292" s="128" t="s">
        <v>87</v>
      </c>
      <c r="C292" s="214">
        <f>SUM(C291,C287,C283)</f>
        <v>302000</v>
      </c>
      <c r="D292" s="214">
        <f>SUM(D291,D287,D283)</f>
        <v>348000</v>
      </c>
      <c r="E292" s="214">
        <f>E283+E291+E287</f>
        <v>339000</v>
      </c>
    </row>
    <row r="293" spans="1:5" ht="17.25" customHeight="1">
      <c r="A293" s="157"/>
      <c r="B293" s="215"/>
      <c r="C293" s="76"/>
      <c r="D293" s="76"/>
      <c r="E293" s="76"/>
    </row>
    <row r="294" spans="1:5" ht="17.25" customHeight="1" thickBot="1">
      <c r="A294" s="87" t="s">
        <v>36</v>
      </c>
      <c r="B294" s="216" t="s">
        <v>83</v>
      </c>
      <c r="C294" s="38"/>
      <c r="D294" s="38"/>
      <c r="E294" s="38"/>
    </row>
    <row r="295" spans="1:5" ht="37.5" customHeight="1" thickBot="1">
      <c r="A295" s="39" t="s">
        <v>1</v>
      </c>
      <c r="B295" s="140" t="s">
        <v>0</v>
      </c>
      <c r="C295" s="40" t="s">
        <v>244</v>
      </c>
      <c r="D295" s="40" t="s">
        <v>261</v>
      </c>
      <c r="E295" s="13" t="s">
        <v>267</v>
      </c>
    </row>
    <row r="296" spans="1:5" ht="17.25" customHeight="1">
      <c r="A296" s="141">
        <v>5422</v>
      </c>
      <c r="B296" s="217" t="s">
        <v>158</v>
      </c>
      <c r="C296" s="43"/>
      <c r="D296" s="43"/>
      <c r="E296" s="43"/>
    </row>
    <row r="297" spans="1:5" ht="17.25" customHeight="1">
      <c r="A297" s="142">
        <v>5462</v>
      </c>
      <c r="B297" s="134" t="s">
        <v>166</v>
      </c>
      <c r="C297" s="44">
        <v>300000</v>
      </c>
      <c r="D297" s="44">
        <v>373000</v>
      </c>
      <c r="E297" s="44">
        <v>350000</v>
      </c>
    </row>
    <row r="298" spans="1:5" ht="17.25" customHeight="1">
      <c r="A298" s="142"/>
      <c r="B298" s="218" t="s">
        <v>45</v>
      </c>
      <c r="C298" s="45">
        <f>SUM(C297)</f>
        <v>300000</v>
      </c>
      <c r="D298" s="45">
        <f>SUM(D297)</f>
        <v>373000</v>
      </c>
      <c r="E298" s="45">
        <f>E297</f>
        <v>350000</v>
      </c>
    </row>
    <row r="299" spans="1:5" ht="15">
      <c r="A299" s="145">
        <v>548</v>
      </c>
      <c r="B299" s="93" t="s">
        <v>37</v>
      </c>
      <c r="C299" s="44"/>
      <c r="D299" s="44"/>
      <c r="E299" s="44"/>
    </row>
    <row r="300" spans="1:5" ht="15">
      <c r="A300" s="142">
        <v>5482</v>
      </c>
      <c r="B300" s="28" t="s">
        <v>38</v>
      </c>
      <c r="C300" s="44">
        <v>10000</v>
      </c>
      <c r="D300" s="44"/>
      <c r="E300" s="44"/>
    </row>
    <row r="301" spans="1:5" ht="15.75">
      <c r="A301" s="142"/>
      <c r="B301" s="99" t="s">
        <v>39</v>
      </c>
      <c r="C301" s="45">
        <f>SUM(C300)</f>
        <v>10000</v>
      </c>
      <c r="D301" s="45"/>
      <c r="E301" s="45"/>
    </row>
    <row r="302" spans="1:5" ht="17.25" customHeight="1">
      <c r="A302" s="145">
        <v>549</v>
      </c>
      <c r="B302" s="93" t="s">
        <v>11</v>
      </c>
      <c r="C302" s="44"/>
      <c r="D302" s="44"/>
      <c r="E302" s="44"/>
    </row>
    <row r="303" spans="1:5" ht="17.25" customHeight="1">
      <c r="A303" s="142">
        <v>5492</v>
      </c>
      <c r="B303" s="28" t="s">
        <v>12</v>
      </c>
      <c r="C303" s="44">
        <v>100000</v>
      </c>
      <c r="D303" s="44">
        <v>26000</v>
      </c>
      <c r="E303" s="44">
        <v>50000</v>
      </c>
    </row>
    <row r="304" spans="1:5" ht="17.25" customHeight="1">
      <c r="A304" s="142"/>
      <c r="B304" s="28" t="s">
        <v>13</v>
      </c>
      <c r="C304" s="44"/>
      <c r="D304" s="44"/>
      <c r="E304" s="44"/>
    </row>
    <row r="305" spans="1:5" ht="17.25" customHeight="1">
      <c r="A305" s="142"/>
      <c r="B305" s="99" t="s">
        <v>15</v>
      </c>
      <c r="C305" s="45">
        <f>SUM(C303)</f>
        <v>100000</v>
      </c>
      <c r="D305" s="45">
        <f>SUM(D303)</f>
        <v>26000</v>
      </c>
      <c r="E305" s="45">
        <f>E303</f>
        <v>50000</v>
      </c>
    </row>
    <row r="306" spans="1:5" ht="15.75">
      <c r="A306" s="144">
        <v>55</v>
      </c>
      <c r="B306" s="219" t="s">
        <v>16</v>
      </c>
      <c r="C306" s="44"/>
      <c r="D306" s="44"/>
      <c r="E306" s="44"/>
    </row>
    <row r="307" spans="1:5" ht="15">
      <c r="A307" s="145">
        <v>552</v>
      </c>
      <c r="B307" s="93" t="s">
        <v>19</v>
      </c>
      <c r="C307" s="44"/>
      <c r="D307" s="44"/>
      <c r="E307" s="44"/>
    </row>
    <row r="308" spans="1:5" ht="15">
      <c r="A308" s="142">
        <v>5522</v>
      </c>
      <c r="B308" s="28" t="s">
        <v>20</v>
      </c>
      <c r="C308" s="44"/>
      <c r="D308" s="44"/>
      <c r="E308" s="44"/>
    </row>
    <row r="309" spans="1:5" ht="15">
      <c r="A309" s="142">
        <v>55223</v>
      </c>
      <c r="B309" s="28" t="s">
        <v>197</v>
      </c>
      <c r="C309" s="44"/>
      <c r="D309" s="44"/>
      <c r="E309" s="44"/>
    </row>
    <row r="310" spans="1:5" ht="15">
      <c r="A310" s="142">
        <v>55227</v>
      </c>
      <c r="B310" s="28" t="s">
        <v>23</v>
      </c>
      <c r="C310" s="44"/>
      <c r="D310" s="44"/>
      <c r="E310" s="44"/>
    </row>
    <row r="311" spans="1:5" ht="15">
      <c r="A311" s="142">
        <v>55228</v>
      </c>
      <c r="B311" s="28" t="s">
        <v>24</v>
      </c>
      <c r="C311" s="44"/>
      <c r="D311" s="44">
        <v>32000</v>
      </c>
      <c r="E311" s="44">
        <v>50000</v>
      </c>
    </row>
    <row r="312" spans="1:5" ht="15">
      <c r="A312" s="142">
        <v>55229</v>
      </c>
      <c r="B312" s="28" t="s">
        <v>191</v>
      </c>
      <c r="C312" s="44">
        <v>200000</v>
      </c>
      <c r="D312" s="44">
        <v>212000</v>
      </c>
      <c r="E312" s="44">
        <v>150000</v>
      </c>
    </row>
    <row r="313" spans="1:5" ht="15.75">
      <c r="A313" s="142"/>
      <c r="B313" s="99" t="s">
        <v>26</v>
      </c>
      <c r="C313" s="45">
        <f>SUM(C312)</f>
        <v>200000</v>
      </c>
      <c r="D313" s="45">
        <f>SUM(D309:D312)</f>
        <v>244000</v>
      </c>
      <c r="E313" s="45">
        <f>E311+E312</f>
        <v>200000</v>
      </c>
    </row>
    <row r="314" spans="1:5" ht="17.25" customHeight="1">
      <c r="A314" s="46">
        <v>553</v>
      </c>
      <c r="B314" s="220" t="s">
        <v>103</v>
      </c>
      <c r="C314" s="45"/>
      <c r="D314" s="45"/>
      <c r="E314" s="45"/>
    </row>
    <row r="315" spans="1:5" ht="17.25" customHeight="1">
      <c r="A315" s="26">
        <v>5532</v>
      </c>
      <c r="B315" s="221" t="s">
        <v>107</v>
      </c>
      <c r="C315" s="44"/>
      <c r="D315" s="44"/>
      <c r="E315" s="44"/>
    </row>
    <row r="316" spans="1:5" ht="17.25" customHeight="1">
      <c r="A316" s="26"/>
      <c r="B316" s="47" t="s">
        <v>104</v>
      </c>
      <c r="C316" s="45">
        <f>SUM(C315)</f>
        <v>0</v>
      </c>
      <c r="D316" s="45"/>
      <c r="E316" s="45"/>
    </row>
    <row r="317" spans="1:5" ht="18" customHeight="1">
      <c r="A317" s="145">
        <v>561</v>
      </c>
      <c r="B317" s="93" t="s">
        <v>27</v>
      </c>
      <c r="C317" s="44"/>
      <c r="D317" s="44"/>
      <c r="E317" s="44"/>
    </row>
    <row r="318" spans="1:5" ht="21.75" customHeight="1">
      <c r="A318" s="142">
        <v>5612</v>
      </c>
      <c r="B318" s="28" t="s">
        <v>304</v>
      </c>
      <c r="C318" s="44"/>
      <c r="D318" s="44"/>
      <c r="E318" s="44"/>
    </row>
    <row r="319" spans="1:5" ht="19.5" customHeight="1" hidden="1">
      <c r="A319" s="142">
        <v>56121</v>
      </c>
      <c r="B319" s="28" t="s">
        <v>29</v>
      </c>
      <c r="C319" s="44"/>
      <c r="D319" s="44"/>
      <c r="E319" s="44"/>
    </row>
    <row r="320" spans="1:5" ht="19.5" customHeight="1" thickBot="1">
      <c r="A320" s="29"/>
      <c r="B320" s="138" t="s">
        <v>30</v>
      </c>
      <c r="C320" s="126">
        <v>164000</v>
      </c>
      <c r="D320" s="126">
        <v>169000</v>
      </c>
      <c r="E320" s="126">
        <v>162000</v>
      </c>
    </row>
    <row r="321" spans="1:5" ht="42" customHeight="1" thickBot="1">
      <c r="A321" s="39" t="s">
        <v>1</v>
      </c>
      <c r="B321" s="140" t="s">
        <v>0</v>
      </c>
      <c r="C321" s="40" t="s">
        <v>244</v>
      </c>
      <c r="D321" s="40" t="s">
        <v>261</v>
      </c>
      <c r="E321" s="51" t="s">
        <v>267</v>
      </c>
    </row>
    <row r="322" spans="1:5" ht="21" customHeight="1">
      <c r="A322" s="23">
        <v>562</v>
      </c>
      <c r="B322" s="27"/>
      <c r="C322" s="44"/>
      <c r="D322" s="44"/>
      <c r="E322" s="44"/>
    </row>
    <row r="323" spans="1:5" ht="20.25" customHeight="1">
      <c r="A323" s="26">
        <v>5622</v>
      </c>
      <c r="B323" s="67" t="s">
        <v>31</v>
      </c>
      <c r="C323" s="44"/>
      <c r="D323" s="44"/>
      <c r="E323" s="44"/>
    </row>
    <row r="324" spans="1:5" ht="24" customHeight="1">
      <c r="A324" s="26">
        <v>56223</v>
      </c>
      <c r="B324" s="27" t="s">
        <v>50</v>
      </c>
      <c r="C324" s="44">
        <v>0</v>
      </c>
      <c r="D324" s="44">
        <v>0</v>
      </c>
      <c r="E324" s="44"/>
    </row>
    <row r="325" spans="1:5" ht="24.75" customHeight="1">
      <c r="A325" s="26">
        <v>56224</v>
      </c>
      <c r="B325" s="27" t="s">
        <v>108</v>
      </c>
      <c r="C325" s="44">
        <v>0</v>
      </c>
      <c r="D325" s="44">
        <v>0</v>
      </c>
      <c r="E325" s="44"/>
    </row>
    <row r="326" spans="1:5" ht="17.25" customHeight="1">
      <c r="A326" s="26"/>
      <c r="B326" s="47" t="s">
        <v>32</v>
      </c>
      <c r="C326" s="45">
        <f>SUM(C324:C325)</f>
        <v>0</v>
      </c>
      <c r="D326" s="45">
        <f>SUM(D324:D325)</f>
        <v>0</v>
      </c>
      <c r="E326" s="45"/>
    </row>
    <row r="327" spans="1:5" ht="22.5" customHeight="1">
      <c r="A327" s="46">
        <v>563</v>
      </c>
      <c r="B327" s="220" t="s">
        <v>105</v>
      </c>
      <c r="C327" s="45"/>
      <c r="D327" s="45"/>
      <c r="E327" s="45"/>
    </row>
    <row r="328" spans="1:5" s="3" customFormat="1" ht="25.5" customHeight="1">
      <c r="A328" s="26">
        <v>56327</v>
      </c>
      <c r="B328" s="221" t="s">
        <v>105</v>
      </c>
      <c r="C328" s="44">
        <v>0</v>
      </c>
      <c r="D328" s="44">
        <v>0</v>
      </c>
      <c r="E328" s="44"/>
    </row>
    <row r="329" spans="1:5" s="3" customFormat="1" ht="17.25" customHeight="1">
      <c r="A329" s="26"/>
      <c r="B329" s="47" t="s">
        <v>106</v>
      </c>
      <c r="C329" s="45">
        <f>SUM(C328)</f>
        <v>0</v>
      </c>
      <c r="D329" s="45">
        <f>SUM(D328)</f>
        <v>0</v>
      </c>
      <c r="E329" s="45"/>
    </row>
    <row r="330" spans="1:5" s="3" customFormat="1" ht="21.75" customHeight="1">
      <c r="A330" s="144">
        <v>57</v>
      </c>
      <c r="B330" s="88" t="s">
        <v>33</v>
      </c>
      <c r="C330" s="44"/>
      <c r="D330" s="44"/>
      <c r="E330" s="44"/>
    </row>
    <row r="331" spans="1:5" s="3" customFormat="1" ht="19.5" customHeight="1">
      <c r="A331" s="146">
        <v>572</v>
      </c>
      <c r="B331" s="93" t="s">
        <v>34</v>
      </c>
      <c r="C331" s="45"/>
      <c r="D331" s="45"/>
      <c r="E331" s="45"/>
    </row>
    <row r="332" spans="1:5" s="3" customFormat="1" ht="18" customHeight="1">
      <c r="A332" s="147">
        <v>57223</v>
      </c>
      <c r="B332" s="28" t="s">
        <v>246</v>
      </c>
      <c r="C332" s="44">
        <v>14000</v>
      </c>
      <c r="D332" s="44"/>
      <c r="E332" s="44"/>
    </row>
    <row r="333" spans="1:5" s="3" customFormat="1" ht="21" customHeight="1" thickBot="1">
      <c r="A333" s="149"/>
      <c r="B333" s="99" t="s">
        <v>35</v>
      </c>
      <c r="C333" s="45">
        <f>SUM(C332)</f>
        <v>14000</v>
      </c>
      <c r="D333" s="45"/>
      <c r="E333" s="45"/>
    </row>
    <row r="334" spans="1:5" s="3" customFormat="1" ht="21" customHeight="1" thickBot="1">
      <c r="A334" s="222"/>
      <c r="B334" s="223" t="s">
        <v>86</v>
      </c>
      <c r="C334" s="224">
        <f>C298+C301+C305+C313+C320+C333+C333+C329+C326+C316</f>
        <v>802000</v>
      </c>
      <c r="D334" s="224">
        <f>D298+D301+D305+D313+D320+D333+D333+D329+D326+D316</f>
        <v>812000</v>
      </c>
      <c r="E334" s="224">
        <f>E298+E305+E313+E320</f>
        <v>762000</v>
      </c>
    </row>
    <row r="335" spans="1:5" s="3" customFormat="1" ht="18" customHeight="1" thickBot="1">
      <c r="A335" s="284" t="s">
        <v>213</v>
      </c>
      <c r="B335" s="285"/>
      <c r="C335" s="225">
        <f>+C292+C334+C276+C257</f>
        <v>12796000</v>
      </c>
      <c r="D335" s="225">
        <f>D276+D292+D334</f>
        <v>2445000</v>
      </c>
      <c r="E335" s="225">
        <f>E276+E292+E334</f>
        <v>2291000</v>
      </c>
    </row>
    <row r="336" spans="1:5" s="3" customFormat="1" ht="19.5" customHeight="1">
      <c r="A336" s="210"/>
      <c r="B336" s="210"/>
      <c r="C336" s="193"/>
      <c r="D336" s="193"/>
      <c r="E336" s="193"/>
    </row>
    <row r="337" spans="1:5" ht="21" customHeight="1">
      <c r="A337" s="210"/>
      <c r="B337" s="210"/>
      <c r="C337" s="226"/>
      <c r="D337" s="226"/>
      <c r="E337" s="226"/>
    </row>
    <row r="338" spans="1:5" ht="16.5" thickBot="1">
      <c r="A338" s="33"/>
      <c r="B338" s="34"/>
      <c r="C338" s="35"/>
      <c r="D338" s="35"/>
      <c r="E338" s="35"/>
    </row>
    <row r="339" spans="1:5" ht="25.5" customHeight="1" thickBot="1">
      <c r="A339" s="282" t="s">
        <v>198</v>
      </c>
      <c r="B339" s="283"/>
      <c r="C339" s="35"/>
      <c r="D339" s="35"/>
      <c r="E339" s="35"/>
    </row>
    <row r="340" spans="1:5" ht="25.5" customHeight="1" thickBot="1">
      <c r="A340" s="227"/>
      <c r="B340" s="204"/>
      <c r="C340" s="35"/>
      <c r="D340" s="35"/>
      <c r="E340" s="35"/>
    </row>
    <row r="341" spans="1:5" ht="16.5" thickBot="1">
      <c r="A341" s="282" t="s">
        <v>209</v>
      </c>
      <c r="B341" s="283"/>
      <c r="C341" s="35"/>
      <c r="D341" s="35"/>
      <c r="E341" s="35"/>
    </row>
    <row r="342" spans="1:5" ht="16.5" thickBot="1">
      <c r="A342" s="281" t="s">
        <v>135</v>
      </c>
      <c r="B342" s="281"/>
      <c r="C342" s="35"/>
      <c r="D342" s="35"/>
      <c r="E342" s="35"/>
    </row>
    <row r="343" spans="1:5" ht="32.25" thickBot="1">
      <c r="A343" s="39" t="s">
        <v>1</v>
      </c>
      <c r="B343" s="12" t="s">
        <v>0</v>
      </c>
      <c r="C343" s="51" t="s">
        <v>244</v>
      </c>
      <c r="D343" s="51" t="s">
        <v>261</v>
      </c>
      <c r="E343" s="51" t="s">
        <v>267</v>
      </c>
    </row>
    <row r="344" spans="1:5" ht="15.75">
      <c r="A344" s="83"/>
      <c r="B344" s="228"/>
      <c r="C344" s="229"/>
      <c r="D344" s="229"/>
      <c r="E344" s="229"/>
    </row>
    <row r="345" spans="1:5" ht="15.75">
      <c r="A345" s="68">
        <v>58</v>
      </c>
      <c r="B345" s="88" t="s">
        <v>136</v>
      </c>
      <c r="C345" s="25"/>
      <c r="D345" s="25"/>
      <c r="E345" s="25"/>
    </row>
    <row r="346" spans="1:5" ht="15">
      <c r="A346" s="26">
        <v>583111</v>
      </c>
      <c r="B346" s="28" t="s">
        <v>238</v>
      </c>
      <c r="C346" s="25">
        <v>31000</v>
      </c>
      <c r="D346" s="25">
        <v>231000</v>
      </c>
      <c r="E346" s="25">
        <v>31000</v>
      </c>
    </row>
    <row r="347" spans="1:5" ht="15">
      <c r="A347" s="26">
        <v>5831112</v>
      </c>
      <c r="B347" s="136" t="s">
        <v>239</v>
      </c>
      <c r="C347" s="25">
        <v>109000</v>
      </c>
      <c r="D347" s="25">
        <v>157000</v>
      </c>
      <c r="E347" s="25">
        <v>109000</v>
      </c>
    </row>
    <row r="348" spans="1:5" ht="15">
      <c r="A348" s="26"/>
      <c r="B348" s="149"/>
      <c r="C348" s="25"/>
      <c r="D348" s="25"/>
      <c r="E348" s="25"/>
    </row>
    <row r="349" spans="1:5" ht="16.5" thickBot="1">
      <c r="A349" s="26"/>
      <c r="B349" s="230" t="s">
        <v>91</v>
      </c>
      <c r="C349" s="229">
        <f>SUM(C346:C348)</f>
        <v>140000</v>
      </c>
      <c r="D349" s="229">
        <f>D346+D347</f>
        <v>388000</v>
      </c>
      <c r="E349" s="229">
        <f>E346+E347</f>
        <v>140000</v>
      </c>
    </row>
    <row r="350" spans="1:5" ht="21.75" customHeight="1" thickBot="1">
      <c r="A350" s="279" t="s">
        <v>212</v>
      </c>
      <c r="B350" s="280"/>
      <c r="C350" s="48">
        <f>SUM(C349,C344)</f>
        <v>140000</v>
      </c>
      <c r="D350" s="48">
        <f>D346+D347</f>
        <v>388000</v>
      </c>
      <c r="E350" s="48">
        <v>140000</v>
      </c>
    </row>
    <row r="351" spans="1:5" ht="25.5" customHeight="1" thickBot="1">
      <c r="A351" s="34"/>
      <c r="B351" s="34"/>
      <c r="C351" s="35"/>
      <c r="D351" s="35"/>
      <c r="E351" s="35"/>
    </row>
    <row r="352" spans="1:5" ht="18.75" customHeight="1" thickBot="1">
      <c r="A352" s="286"/>
      <c r="B352" s="286"/>
      <c r="C352" s="35"/>
      <c r="D352" s="35"/>
      <c r="E352" s="35"/>
    </row>
    <row r="353" spans="1:5" ht="23.25" customHeight="1" thickBot="1">
      <c r="A353" s="282" t="s">
        <v>210</v>
      </c>
      <c r="B353" s="283"/>
      <c r="C353" s="35"/>
      <c r="D353" s="35"/>
      <c r="E353" s="35"/>
    </row>
    <row r="354" spans="1:5" ht="21.75" customHeight="1" thickBot="1">
      <c r="A354" s="281" t="s">
        <v>135</v>
      </c>
      <c r="B354" s="281"/>
      <c r="C354" s="35"/>
      <c r="D354" s="35"/>
      <c r="E354" s="35"/>
    </row>
    <row r="355" spans="1:5" ht="32.25" thickBot="1">
      <c r="A355" s="39" t="s">
        <v>1</v>
      </c>
      <c r="B355" s="12" t="s">
        <v>0</v>
      </c>
      <c r="C355" s="40" t="s">
        <v>244</v>
      </c>
      <c r="D355" s="40" t="s">
        <v>261</v>
      </c>
      <c r="E355" s="51" t="s">
        <v>267</v>
      </c>
    </row>
    <row r="356" spans="1:5" ht="15.75">
      <c r="A356" s="83"/>
      <c r="B356" s="228"/>
      <c r="C356" s="229"/>
      <c r="D356" s="229"/>
      <c r="E356" s="229"/>
    </row>
    <row r="357" spans="1:5" ht="15.75">
      <c r="A357" s="68">
        <v>58</v>
      </c>
      <c r="B357" s="88" t="s">
        <v>136</v>
      </c>
      <c r="C357" s="25"/>
      <c r="D357" s="25"/>
      <c r="E357" s="25"/>
    </row>
    <row r="358" spans="1:5" ht="15">
      <c r="A358" s="26">
        <v>58314</v>
      </c>
      <c r="B358" s="28" t="s">
        <v>90</v>
      </c>
      <c r="C358" s="25">
        <v>34000</v>
      </c>
      <c r="D358" s="25">
        <v>99000</v>
      </c>
      <c r="E358" s="25">
        <v>34000</v>
      </c>
    </row>
    <row r="359" spans="1:5" ht="16.5" thickBot="1">
      <c r="A359" s="26"/>
      <c r="B359" s="230" t="s">
        <v>91</v>
      </c>
      <c r="C359" s="229">
        <f>SUM(C358:C358)</f>
        <v>34000</v>
      </c>
      <c r="D359" s="229">
        <v>99000</v>
      </c>
      <c r="E359" s="229">
        <v>34000</v>
      </c>
    </row>
    <row r="360" spans="1:5" ht="16.5" thickBot="1">
      <c r="A360" s="279" t="s">
        <v>211</v>
      </c>
      <c r="B360" s="280"/>
      <c r="C360" s="48">
        <f>SUM(C359,C356)</f>
        <v>34000</v>
      </c>
      <c r="D360" s="48">
        <f>D358</f>
        <v>99000</v>
      </c>
      <c r="E360" s="48">
        <v>34000</v>
      </c>
    </row>
    <row r="361" spans="1:5" ht="18.75" customHeight="1" thickBot="1">
      <c r="A361" s="22"/>
      <c r="B361" s="22"/>
      <c r="C361" s="35"/>
      <c r="D361" s="35"/>
      <c r="E361" s="35"/>
    </row>
    <row r="362" spans="1:5" ht="16.5" thickBot="1">
      <c r="A362" s="282" t="s">
        <v>310</v>
      </c>
      <c r="B362" s="283"/>
      <c r="C362" s="35"/>
      <c r="D362" s="35"/>
      <c r="E362" s="35"/>
    </row>
    <row r="363" spans="1:5" ht="21.75" customHeight="1" thickBot="1">
      <c r="A363" s="281" t="s">
        <v>135</v>
      </c>
      <c r="B363" s="281"/>
      <c r="C363" s="35"/>
      <c r="D363" s="35"/>
      <c r="E363" s="35"/>
    </row>
    <row r="364" spans="1:5" ht="32.25" thickBot="1">
      <c r="A364" s="39" t="s">
        <v>1</v>
      </c>
      <c r="B364" s="12" t="s">
        <v>0</v>
      </c>
      <c r="C364" s="40" t="s">
        <v>244</v>
      </c>
      <c r="D364" s="51" t="s">
        <v>261</v>
      </c>
      <c r="E364" s="51" t="s">
        <v>267</v>
      </c>
    </row>
    <row r="365" spans="1:5" ht="15.75">
      <c r="A365" s="83"/>
      <c r="B365" s="228"/>
      <c r="C365" s="229"/>
      <c r="D365" s="229"/>
      <c r="E365" s="229"/>
    </row>
    <row r="366" spans="1:5" ht="15.75">
      <c r="A366" s="68">
        <v>58</v>
      </c>
      <c r="B366" s="88" t="s">
        <v>136</v>
      </c>
      <c r="C366" s="25"/>
      <c r="D366" s="25"/>
      <c r="E366" s="25"/>
    </row>
    <row r="367" spans="1:5" ht="15">
      <c r="A367" s="26">
        <v>583117</v>
      </c>
      <c r="B367" s="28" t="s">
        <v>307</v>
      </c>
      <c r="C367" s="25">
        <v>100000</v>
      </c>
      <c r="D367" s="25">
        <v>25000</v>
      </c>
      <c r="E367" s="25">
        <v>100000</v>
      </c>
    </row>
    <row r="368" spans="1:5" ht="15">
      <c r="A368" s="26"/>
      <c r="B368" s="28" t="s">
        <v>311</v>
      </c>
      <c r="C368" s="25">
        <v>100000</v>
      </c>
      <c r="D368" s="25">
        <v>80000</v>
      </c>
      <c r="E368" s="25">
        <v>100000</v>
      </c>
    </row>
    <row r="369" spans="1:5" ht="15">
      <c r="A369" s="26"/>
      <c r="B369" s="149" t="s">
        <v>312</v>
      </c>
      <c r="C369" s="25">
        <v>100000</v>
      </c>
      <c r="D369" s="25">
        <v>71000</v>
      </c>
      <c r="E369" s="25">
        <v>100000</v>
      </c>
    </row>
    <row r="370" spans="1:5" ht="15">
      <c r="A370" s="26"/>
      <c r="B370" s="149" t="s">
        <v>308</v>
      </c>
      <c r="C370" s="25"/>
      <c r="D370" s="25"/>
      <c r="E370" s="25"/>
    </row>
    <row r="371" spans="1:5" ht="16.5" thickBot="1">
      <c r="A371" s="26"/>
      <c r="B371" s="230" t="s">
        <v>91</v>
      </c>
      <c r="C371" s="229">
        <f>SUM(C367:C370)</f>
        <v>300000</v>
      </c>
      <c r="D371" s="229">
        <f>SUM(D367:D370)</f>
        <v>176000</v>
      </c>
      <c r="E371" s="229">
        <f>SUM(E367:E370)</f>
        <v>300000</v>
      </c>
    </row>
    <row r="372" spans="1:5" ht="16.5" thickBot="1">
      <c r="A372" s="279" t="s">
        <v>309</v>
      </c>
      <c r="B372" s="280"/>
      <c r="C372" s="48">
        <f>C371</f>
        <v>300000</v>
      </c>
      <c r="D372" s="48">
        <f>D371</f>
        <v>176000</v>
      </c>
      <c r="E372" s="48">
        <f>E371</f>
        <v>300000</v>
      </c>
    </row>
    <row r="373" spans="1:5" ht="15.75">
      <c r="A373" s="34"/>
      <c r="B373" s="34"/>
      <c r="C373" s="193"/>
      <c r="D373" s="193"/>
      <c r="E373" s="193"/>
    </row>
    <row r="374" spans="1:5" ht="16.5" thickBot="1">
      <c r="A374" s="34"/>
      <c r="B374" s="34"/>
      <c r="C374" s="193"/>
      <c r="D374" s="193"/>
      <c r="E374" s="193"/>
    </row>
    <row r="375" spans="1:5" ht="16.5" thickBot="1">
      <c r="A375" s="282" t="s">
        <v>199</v>
      </c>
      <c r="B375" s="283"/>
      <c r="C375" s="35"/>
      <c r="D375" s="35"/>
      <c r="E375" s="35"/>
    </row>
    <row r="376" spans="1:5" ht="16.5" thickBot="1">
      <c r="A376" s="281" t="s">
        <v>135</v>
      </c>
      <c r="B376" s="281"/>
      <c r="C376" s="35"/>
      <c r="D376" s="35"/>
      <c r="E376" s="35"/>
    </row>
    <row r="377" spans="1:5" ht="32.25" thickBot="1">
      <c r="A377" s="39" t="s">
        <v>1</v>
      </c>
      <c r="B377" s="12" t="s">
        <v>0</v>
      </c>
      <c r="C377" s="40" t="s">
        <v>244</v>
      </c>
      <c r="D377" s="51" t="s">
        <v>261</v>
      </c>
      <c r="E377" s="51" t="s">
        <v>267</v>
      </c>
    </row>
    <row r="378" spans="1:5" ht="15.75">
      <c r="A378" s="83"/>
      <c r="B378" s="228"/>
      <c r="C378" s="229"/>
      <c r="D378" s="229"/>
      <c r="E378" s="229"/>
    </row>
    <row r="379" spans="1:5" ht="15.75">
      <c r="A379" s="68">
        <v>58</v>
      </c>
      <c r="B379" s="88" t="s">
        <v>136</v>
      </c>
      <c r="C379" s="25"/>
      <c r="D379" s="25"/>
      <c r="E379" s="25"/>
    </row>
    <row r="380" spans="1:5" ht="15">
      <c r="A380" s="26"/>
      <c r="B380" s="149" t="s">
        <v>201</v>
      </c>
      <c r="C380" s="25">
        <v>100000</v>
      </c>
      <c r="D380" s="25">
        <v>100000</v>
      </c>
      <c r="E380" s="25">
        <v>100000</v>
      </c>
    </row>
    <row r="381" spans="1:5" ht="15">
      <c r="A381" s="26"/>
      <c r="B381" s="149" t="s">
        <v>202</v>
      </c>
      <c r="C381" s="25"/>
      <c r="D381" s="25"/>
      <c r="E381" s="25"/>
    </row>
    <row r="382" spans="1:5" ht="15">
      <c r="A382" s="26"/>
      <c r="B382" s="149" t="s">
        <v>203</v>
      </c>
      <c r="C382" s="25"/>
      <c r="D382" s="25"/>
      <c r="E382" s="25"/>
    </row>
    <row r="383" spans="1:5" ht="16.5" thickBot="1">
      <c r="A383" s="26"/>
      <c r="B383" s="230" t="s">
        <v>91</v>
      </c>
      <c r="C383" s="229">
        <f>SUM(C380:C382)</f>
        <v>100000</v>
      </c>
      <c r="D383" s="229">
        <f>SUM(D380:D382)</f>
        <v>100000</v>
      </c>
      <c r="E383" s="229">
        <f>SUM(E380:E382)</f>
        <v>100000</v>
      </c>
    </row>
    <row r="384" spans="1:5" ht="16.5" thickBot="1">
      <c r="A384" s="279" t="s">
        <v>200</v>
      </c>
      <c r="B384" s="280"/>
      <c r="C384" s="48">
        <f>C383</f>
        <v>100000</v>
      </c>
      <c r="D384" s="48">
        <f>D383</f>
        <v>100000</v>
      </c>
      <c r="E384" s="48">
        <f>E383</f>
        <v>100000</v>
      </c>
    </row>
    <row r="385" spans="1:5" ht="16.5" thickBot="1">
      <c r="A385" s="34"/>
      <c r="B385" s="34"/>
      <c r="C385" s="193"/>
      <c r="D385" s="193"/>
      <c r="E385" s="193"/>
    </row>
    <row r="386" spans="1:5" ht="16.5" thickBot="1">
      <c r="A386" s="282" t="s">
        <v>206</v>
      </c>
      <c r="B386" s="283"/>
      <c r="C386" s="35"/>
      <c r="D386" s="35"/>
      <c r="E386" s="35"/>
    </row>
    <row r="387" spans="1:5" ht="16.5" thickBot="1">
      <c r="A387" s="281" t="s">
        <v>135</v>
      </c>
      <c r="B387" s="281"/>
      <c r="C387" s="35"/>
      <c r="D387" s="35"/>
      <c r="E387" s="35"/>
    </row>
    <row r="388" spans="1:5" ht="32.25" thickBot="1">
      <c r="A388" s="39" t="s">
        <v>1</v>
      </c>
      <c r="B388" s="12" t="s">
        <v>0</v>
      </c>
      <c r="C388" s="40" t="s">
        <v>244</v>
      </c>
      <c r="D388" s="51" t="s">
        <v>261</v>
      </c>
      <c r="E388" s="51" t="s">
        <v>267</v>
      </c>
    </row>
    <row r="389" spans="1:5" ht="15.75">
      <c r="A389" s="83"/>
      <c r="B389" s="228"/>
      <c r="C389" s="229"/>
      <c r="D389" s="229"/>
      <c r="E389" s="229"/>
    </row>
    <row r="390" spans="1:5" ht="15.75">
      <c r="A390" s="68">
        <v>58</v>
      </c>
      <c r="B390" s="88" t="s">
        <v>136</v>
      </c>
      <c r="C390" s="25"/>
      <c r="D390" s="25"/>
      <c r="E390" s="25"/>
    </row>
    <row r="391" spans="1:5" ht="15">
      <c r="A391" s="26">
        <v>583125</v>
      </c>
      <c r="B391" s="28" t="s">
        <v>208</v>
      </c>
      <c r="C391" s="25">
        <v>30000</v>
      </c>
      <c r="D391" s="25"/>
      <c r="E391" s="25"/>
    </row>
    <row r="392" spans="1:5" ht="16.5" thickBot="1">
      <c r="A392" s="26"/>
      <c r="B392" s="230" t="s">
        <v>91</v>
      </c>
      <c r="C392" s="229">
        <f>SUM(C391:C391)</f>
        <v>30000</v>
      </c>
      <c r="D392" s="229"/>
      <c r="E392" s="229"/>
    </row>
    <row r="393" spans="1:5" ht="16.5" thickBot="1">
      <c r="A393" s="279" t="s">
        <v>207</v>
      </c>
      <c r="B393" s="280"/>
      <c r="C393" s="48">
        <f>SUM(C392,C389)</f>
        <v>30000</v>
      </c>
      <c r="D393" s="48"/>
      <c r="E393" s="48">
        <v>0</v>
      </c>
    </row>
    <row r="394" spans="1:5" ht="16.5" thickBot="1">
      <c r="A394" s="231"/>
      <c r="B394" s="231"/>
      <c r="C394" s="226"/>
      <c r="D394" s="226"/>
      <c r="E394" s="226"/>
    </row>
    <row r="395" spans="1:5" ht="16.5" thickBot="1">
      <c r="A395" s="282" t="s">
        <v>205</v>
      </c>
      <c r="B395" s="283"/>
      <c r="C395" s="35"/>
      <c r="D395" s="35"/>
      <c r="E395" s="35"/>
    </row>
    <row r="396" spans="1:5" ht="16.5" thickBot="1">
      <c r="A396" s="281" t="s">
        <v>135</v>
      </c>
      <c r="B396" s="281"/>
      <c r="C396" s="35"/>
      <c r="D396" s="35"/>
      <c r="E396" s="35"/>
    </row>
    <row r="397" spans="1:5" ht="32.25" thickBot="1">
      <c r="A397" s="39" t="s">
        <v>1</v>
      </c>
      <c r="B397" s="12" t="s">
        <v>0</v>
      </c>
      <c r="C397" s="40" t="s">
        <v>244</v>
      </c>
      <c r="D397" s="51" t="s">
        <v>261</v>
      </c>
      <c r="E397" s="51" t="s">
        <v>267</v>
      </c>
    </row>
    <row r="398" spans="1:5" ht="15.75">
      <c r="A398" s="83"/>
      <c r="B398" s="228"/>
      <c r="C398" s="229"/>
      <c r="D398" s="229"/>
      <c r="E398" s="229"/>
    </row>
    <row r="399" spans="1:5" ht="15.75">
      <c r="A399" s="68">
        <v>58</v>
      </c>
      <c r="B399" s="88" t="s">
        <v>136</v>
      </c>
      <c r="C399" s="25"/>
      <c r="D399" s="25"/>
      <c r="E399" s="25"/>
    </row>
    <row r="400" spans="1:5" ht="15">
      <c r="A400" s="26">
        <v>583125</v>
      </c>
      <c r="B400" s="28" t="s">
        <v>92</v>
      </c>
      <c r="C400" s="25"/>
      <c r="D400" s="25"/>
      <c r="E400" s="25"/>
    </row>
    <row r="401" spans="1:5" ht="16.5" thickBot="1">
      <c r="A401" s="26"/>
      <c r="B401" s="230" t="s">
        <v>91</v>
      </c>
      <c r="C401" s="229"/>
      <c r="D401" s="229"/>
      <c r="E401" s="229"/>
    </row>
    <row r="402" spans="1:5" ht="16.5" thickBot="1">
      <c r="A402" s="279" t="s">
        <v>204</v>
      </c>
      <c r="B402" s="280"/>
      <c r="C402" s="48"/>
      <c r="D402" s="48"/>
      <c r="E402" s="48">
        <v>0</v>
      </c>
    </row>
    <row r="403" spans="1:5" ht="15.75">
      <c r="A403" s="231"/>
      <c r="B403" s="231"/>
      <c r="C403" s="193"/>
      <c r="D403" s="193"/>
      <c r="E403" s="193"/>
    </row>
    <row r="404" spans="1:5" ht="15.75">
      <c r="A404" s="231"/>
      <c r="B404" s="231"/>
      <c r="C404" s="193"/>
      <c r="D404" s="193"/>
      <c r="E404" s="193"/>
    </row>
    <row r="405" spans="1:5" ht="16.5" thickBot="1">
      <c r="A405" s="232"/>
      <c r="B405" s="232"/>
      <c r="C405" s="233"/>
      <c r="D405" s="233"/>
      <c r="E405" s="233"/>
    </row>
    <row r="406" spans="1:5" ht="31.5" customHeight="1" thickBot="1">
      <c r="A406" s="282" t="s">
        <v>227</v>
      </c>
      <c r="B406" s="283"/>
      <c r="C406" s="40" t="s">
        <v>244</v>
      </c>
      <c r="D406" s="51" t="s">
        <v>261</v>
      </c>
      <c r="E406" s="13" t="s">
        <v>267</v>
      </c>
    </row>
    <row r="407" spans="1:5" ht="16.5" thickBot="1">
      <c r="A407" s="39"/>
      <c r="B407" s="86" t="s">
        <v>150</v>
      </c>
      <c r="C407" s="234"/>
      <c r="D407" s="234"/>
      <c r="E407" s="234"/>
    </row>
    <row r="408" spans="1:5" ht="15.75">
      <c r="A408" s="235">
        <v>51</v>
      </c>
      <c r="B408" s="88" t="s">
        <v>54</v>
      </c>
      <c r="C408" s="45"/>
      <c r="D408" s="45"/>
      <c r="E408" s="45"/>
    </row>
    <row r="409" spans="1:5" ht="15">
      <c r="A409" s="236">
        <v>516</v>
      </c>
      <c r="B409" s="28" t="s">
        <v>130</v>
      </c>
      <c r="C409" s="44">
        <v>0</v>
      </c>
      <c r="D409" s="44">
        <v>0</v>
      </c>
      <c r="E409" s="44"/>
    </row>
    <row r="410" spans="1:5" ht="15">
      <c r="A410" s="237">
        <v>516112</v>
      </c>
      <c r="B410" s="28" t="s">
        <v>130</v>
      </c>
      <c r="C410" s="44">
        <v>0</v>
      </c>
      <c r="D410" s="44">
        <v>0</v>
      </c>
      <c r="E410" s="44"/>
    </row>
    <row r="411" spans="1:5" ht="15">
      <c r="A411" s="147">
        <v>516215</v>
      </c>
      <c r="B411" s="91" t="s">
        <v>144</v>
      </c>
      <c r="C411" s="44">
        <v>882000</v>
      </c>
      <c r="D411" s="44">
        <v>878000</v>
      </c>
      <c r="E411" s="44">
        <v>1415000</v>
      </c>
    </row>
    <row r="412" spans="1:5" ht="15">
      <c r="A412" s="147"/>
      <c r="B412" s="91" t="s">
        <v>279</v>
      </c>
      <c r="C412" s="44"/>
      <c r="D412" s="44"/>
      <c r="E412" s="44"/>
    </row>
    <row r="413" spans="1:5" ht="15">
      <c r="A413" s="147"/>
      <c r="B413" s="91" t="s">
        <v>280</v>
      </c>
      <c r="C413" s="44"/>
      <c r="D413" s="44"/>
      <c r="E413" s="44"/>
    </row>
    <row r="414" spans="1:5" ht="15.75">
      <c r="A414" s="230"/>
      <c r="B414" s="92" t="s">
        <v>132</v>
      </c>
      <c r="C414" s="45">
        <f>SUM(C411:C411)</f>
        <v>882000</v>
      </c>
      <c r="D414" s="45">
        <f>SUM(D411:D411)</f>
        <v>878000</v>
      </c>
      <c r="E414" s="45">
        <f>E411</f>
        <v>1415000</v>
      </c>
    </row>
    <row r="415" spans="1:5" ht="15.75">
      <c r="A415" s="230"/>
      <c r="B415" s="95" t="s">
        <v>245</v>
      </c>
      <c r="C415" s="45"/>
      <c r="D415" s="45">
        <v>173000</v>
      </c>
      <c r="E415" s="45"/>
    </row>
    <row r="416" spans="1:5" ht="15.75">
      <c r="A416" s="142">
        <v>516125</v>
      </c>
      <c r="B416" s="96" t="s">
        <v>61</v>
      </c>
      <c r="C416" s="45"/>
      <c r="D416" s="45"/>
      <c r="E416" s="45"/>
    </row>
    <row r="417" spans="1:5" ht="15">
      <c r="A417" s="142">
        <v>516125</v>
      </c>
      <c r="B417" s="28" t="s">
        <v>292</v>
      </c>
      <c r="C417" s="72">
        <v>60000</v>
      </c>
      <c r="D417" s="72">
        <v>60000</v>
      </c>
      <c r="E417" s="72">
        <v>72000</v>
      </c>
    </row>
    <row r="418" spans="1:5" ht="15">
      <c r="A418" s="142">
        <v>516235</v>
      </c>
      <c r="B418" s="28" t="s">
        <v>221</v>
      </c>
      <c r="C418" s="72"/>
      <c r="D418" s="72"/>
      <c r="E418" s="72"/>
    </row>
    <row r="419" spans="1:5" ht="15">
      <c r="A419" s="142">
        <v>516246</v>
      </c>
      <c r="B419" s="28" t="s">
        <v>276</v>
      </c>
      <c r="C419" s="72"/>
      <c r="D419" s="72"/>
      <c r="E419" s="72">
        <v>20000</v>
      </c>
    </row>
    <row r="420" spans="1:5" ht="15.75">
      <c r="A420" s="237"/>
      <c r="B420" s="99" t="s">
        <v>145</v>
      </c>
      <c r="C420" s="94">
        <f>SUM(C417:C418)</f>
        <v>60000</v>
      </c>
      <c r="D420" s="94">
        <f>SUM(D417:D418)</f>
        <v>60000</v>
      </c>
      <c r="E420" s="94">
        <f>E417</f>
        <v>72000</v>
      </c>
    </row>
    <row r="421" spans="1:5" ht="15.75">
      <c r="A421" s="238"/>
      <c r="B421" s="157" t="s">
        <v>147</v>
      </c>
      <c r="C421" s="239">
        <f>SUM(C414,C415,C417)</f>
        <v>942000</v>
      </c>
      <c r="D421" s="239">
        <f>SUM(D414,D415,D417)</f>
        <v>1111000</v>
      </c>
      <c r="E421" s="239">
        <f>E414+E420+E419</f>
        <v>1507000</v>
      </c>
    </row>
    <row r="422" spans="1:5" ht="15.75">
      <c r="A422" s="240">
        <v>52</v>
      </c>
      <c r="B422" s="241" t="s">
        <v>82</v>
      </c>
      <c r="C422" s="45"/>
      <c r="D422" s="45"/>
      <c r="E422" s="45"/>
    </row>
    <row r="423" spans="1:5" ht="15.75">
      <c r="A423" s="242">
        <v>522</v>
      </c>
      <c r="B423" s="110" t="s">
        <v>63</v>
      </c>
      <c r="C423" s="45"/>
      <c r="D423" s="45"/>
      <c r="E423" s="45">
        <f>E424</f>
        <v>50000</v>
      </c>
    </row>
    <row r="424" spans="1:5" ht="15">
      <c r="A424" s="242">
        <v>52211</v>
      </c>
      <c r="B424" s="110" t="s">
        <v>64</v>
      </c>
      <c r="C424" s="44"/>
      <c r="D424" s="44"/>
      <c r="E424" s="44">
        <v>50000</v>
      </c>
    </row>
    <row r="425" spans="1:5" ht="15">
      <c r="A425" s="242"/>
      <c r="B425" s="110" t="s">
        <v>133</v>
      </c>
      <c r="C425" s="44"/>
      <c r="D425" s="44"/>
      <c r="E425" s="44"/>
    </row>
    <row r="426" spans="1:5" ht="16.5" thickBot="1">
      <c r="A426" s="242"/>
      <c r="B426" s="241" t="s">
        <v>134</v>
      </c>
      <c r="C426" s="45"/>
      <c r="D426" s="45"/>
      <c r="E426" s="45"/>
    </row>
    <row r="427" spans="1:5" s="2" customFormat="1" ht="16.5" thickBot="1">
      <c r="A427" s="243"/>
      <c r="B427" s="244" t="s">
        <v>146</v>
      </c>
      <c r="C427" s="64">
        <f>SUM(C426,C421)</f>
        <v>942000</v>
      </c>
      <c r="D427" s="64">
        <f>SUM(D426,D421)</f>
        <v>1111000</v>
      </c>
      <c r="E427" s="64">
        <f>E421+E423</f>
        <v>1557000</v>
      </c>
    </row>
    <row r="428" spans="1:5" ht="15.75">
      <c r="A428" s="87">
        <v>53</v>
      </c>
      <c r="B428" s="87" t="s">
        <v>149</v>
      </c>
      <c r="C428" s="124"/>
      <c r="D428" s="124"/>
      <c r="E428" s="124"/>
    </row>
    <row r="429" spans="1:5" ht="15">
      <c r="A429" s="23">
        <v>531</v>
      </c>
      <c r="B429" s="93" t="s">
        <v>66</v>
      </c>
      <c r="C429" s="124"/>
      <c r="D429" s="124"/>
      <c r="E429" s="124"/>
    </row>
    <row r="430" spans="1:5" ht="15">
      <c r="A430" s="26">
        <v>5312</v>
      </c>
      <c r="B430" s="125" t="s">
        <v>67</v>
      </c>
      <c r="C430" s="124"/>
      <c r="D430" s="124"/>
      <c r="E430" s="124"/>
    </row>
    <row r="431" spans="1:5" ht="15">
      <c r="A431" s="26"/>
      <c r="B431" s="28" t="s">
        <v>293</v>
      </c>
      <c r="C431" s="44">
        <v>254000</v>
      </c>
      <c r="D431" s="44">
        <v>176000</v>
      </c>
      <c r="E431" s="44">
        <v>400000</v>
      </c>
    </row>
    <row r="432" spans="1:5" ht="15.75">
      <c r="A432" s="26"/>
      <c r="B432" s="99" t="s">
        <v>68</v>
      </c>
      <c r="C432" s="45">
        <f>SUM(C431)</f>
        <v>254000</v>
      </c>
      <c r="D432" s="45">
        <f>SUM(D431)</f>
        <v>176000</v>
      </c>
      <c r="E432" s="45">
        <f>E431</f>
        <v>400000</v>
      </c>
    </row>
    <row r="433" spans="1:5" ht="15">
      <c r="A433" s="23">
        <v>532</v>
      </c>
      <c r="B433" s="93" t="s">
        <v>294</v>
      </c>
      <c r="C433" s="124"/>
      <c r="D433" s="124"/>
      <c r="E433" s="124"/>
    </row>
    <row r="434" spans="1:5" ht="15">
      <c r="A434" s="26">
        <v>5332</v>
      </c>
      <c r="B434" s="28" t="s">
        <v>297</v>
      </c>
      <c r="C434" s="124"/>
      <c r="D434" s="124"/>
      <c r="E434" s="124"/>
    </row>
    <row r="435" spans="1:5" ht="15">
      <c r="A435" s="26"/>
      <c r="B435" s="28" t="s">
        <v>295</v>
      </c>
      <c r="C435" s="44"/>
      <c r="D435" s="44"/>
      <c r="E435" s="44">
        <v>12000</v>
      </c>
    </row>
    <row r="436" spans="1:5" ht="15.75">
      <c r="A436" s="26"/>
      <c r="B436" s="99" t="s">
        <v>71</v>
      </c>
      <c r="C436" s="45"/>
      <c r="D436" s="45"/>
      <c r="E436" s="45">
        <f>E435</f>
        <v>12000</v>
      </c>
    </row>
    <row r="437" spans="1:5" ht="15">
      <c r="A437" s="23">
        <v>533</v>
      </c>
      <c r="B437" s="93" t="s">
        <v>72</v>
      </c>
      <c r="C437" s="44"/>
      <c r="D437" s="44"/>
      <c r="E437" s="44"/>
    </row>
    <row r="438" spans="1:5" ht="15">
      <c r="A438" s="26">
        <v>5332</v>
      </c>
      <c r="B438" s="28" t="s">
        <v>297</v>
      </c>
      <c r="C438" s="44"/>
      <c r="D438" s="44"/>
      <c r="E438" s="44"/>
    </row>
    <row r="439" spans="1:5" ht="15">
      <c r="A439" s="26"/>
      <c r="B439" s="28" t="s">
        <v>296</v>
      </c>
      <c r="C439" s="44">
        <v>7000</v>
      </c>
      <c r="D439" s="44">
        <v>10000</v>
      </c>
      <c r="E439" s="44">
        <v>10000</v>
      </c>
    </row>
    <row r="440" spans="1:5" ht="15.75">
      <c r="A440" s="26"/>
      <c r="B440" s="99" t="s">
        <v>74</v>
      </c>
      <c r="C440" s="45">
        <f>SUM(C439)</f>
        <v>7000</v>
      </c>
      <c r="D440" s="45">
        <f>SUM(D439)</f>
        <v>10000</v>
      </c>
      <c r="E440" s="45">
        <f>E439</f>
        <v>10000</v>
      </c>
    </row>
    <row r="441" spans="1:5" ht="15.75">
      <c r="A441" s="23">
        <v>534</v>
      </c>
      <c r="B441" s="93" t="s">
        <v>75</v>
      </c>
      <c r="C441" s="45"/>
      <c r="D441" s="45"/>
      <c r="E441" s="45"/>
    </row>
    <row r="442" spans="1:5" ht="18" customHeight="1">
      <c r="A442" s="26">
        <v>5342</v>
      </c>
      <c r="B442" s="28" t="s">
        <v>76</v>
      </c>
      <c r="C442" s="44"/>
      <c r="D442" s="44"/>
      <c r="E442" s="44"/>
    </row>
    <row r="443" spans="1:5" ht="16.5" thickBot="1">
      <c r="A443" s="26"/>
      <c r="B443" s="99" t="s">
        <v>77</v>
      </c>
      <c r="C443" s="45"/>
      <c r="D443" s="45"/>
      <c r="E443" s="45"/>
    </row>
    <row r="444" spans="1:5" ht="16.5" thickBot="1">
      <c r="A444" s="127"/>
      <c r="B444" s="128" t="s">
        <v>112</v>
      </c>
      <c r="C444" s="119">
        <f>C432+C436+C440+C443</f>
        <v>261000</v>
      </c>
      <c r="D444" s="119">
        <f>D432+D436+D440+D443</f>
        <v>186000</v>
      </c>
      <c r="E444" s="119">
        <f>E432+E436+E440</f>
        <v>422000</v>
      </c>
    </row>
    <row r="445" spans="1:5" ht="16.5" thickBot="1">
      <c r="A445" s="245"/>
      <c r="B445" s="33"/>
      <c r="C445" s="105"/>
      <c r="D445" s="105"/>
      <c r="E445" s="105"/>
    </row>
    <row r="446" spans="1:5" ht="32.25" thickBot="1">
      <c r="A446" s="39" t="s">
        <v>1</v>
      </c>
      <c r="B446" s="12" t="s">
        <v>0</v>
      </c>
      <c r="C446" s="40" t="s">
        <v>244</v>
      </c>
      <c r="D446" s="51" t="s">
        <v>261</v>
      </c>
      <c r="E446" s="13" t="s">
        <v>267</v>
      </c>
    </row>
    <row r="447" spans="1:5" ht="15.75">
      <c r="A447" s="22" t="s">
        <v>2</v>
      </c>
      <c r="B447" s="154"/>
      <c r="C447" s="246"/>
      <c r="D447" s="246"/>
      <c r="E447" s="246"/>
    </row>
    <row r="448" spans="1:5" ht="15.75">
      <c r="A448" s="82">
        <v>54</v>
      </c>
      <c r="B448" s="87" t="s">
        <v>3</v>
      </c>
      <c r="C448" s="65"/>
      <c r="D448" s="65"/>
      <c r="E448" s="65"/>
    </row>
    <row r="449" spans="1:5" ht="15">
      <c r="A449" s="145">
        <v>546</v>
      </c>
      <c r="B449" s="247" t="s">
        <v>43</v>
      </c>
      <c r="C449" s="44"/>
      <c r="D449" s="44"/>
      <c r="E449" s="44"/>
    </row>
    <row r="450" spans="1:5" ht="15">
      <c r="A450" s="142">
        <v>5462</v>
      </c>
      <c r="B450" s="134" t="s">
        <v>222</v>
      </c>
      <c r="C450" s="44"/>
      <c r="D450" s="44">
        <v>14000</v>
      </c>
      <c r="E450" s="44">
        <v>30000</v>
      </c>
    </row>
    <row r="451" spans="1:5" ht="15.75">
      <c r="A451" s="142">
        <v>54721</v>
      </c>
      <c r="B451" s="134" t="s">
        <v>277</v>
      </c>
      <c r="C451" s="45"/>
      <c r="D451" s="44">
        <v>14000</v>
      </c>
      <c r="E451" s="45"/>
    </row>
    <row r="452" spans="1:5" s="2" customFormat="1" ht="15">
      <c r="A452" s="145">
        <v>549</v>
      </c>
      <c r="B452" s="93" t="s">
        <v>11</v>
      </c>
      <c r="C452" s="44"/>
      <c r="D452" s="44"/>
      <c r="E452" s="44"/>
    </row>
    <row r="453" spans="1:5" ht="15">
      <c r="A453" s="142">
        <v>5492</v>
      </c>
      <c r="B453" s="28" t="s">
        <v>12</v>
      </c>
      <c r="C453" s="44">
        <v>40000</v>
      </c>
      <c r="D453" s="44">
        <v>44000</v>
      </c>
      <c r="E453" s="44">
        <v>60000</v>
      </c>
    </row>
    <row r="454" spans="1:5" ht="15">
      <c r="A454" s="142"/>
      <c r="B454" s="28" t="s">
        <v>148</v>
      </c>
      <c r="C454" s="44"/>
      <c r="D454" s="44"/>
      <c r="E454" s="44"/>
    </row>
    <row r="455" spans="1:5" ht="15.75">
      <c r="A455" s="248"/>
      <c r="B455" s="249" t="s">
        <v>15</v>
      </c>
      <c r="C455" s="250">
        <f>SUM(C448:C454)</f>
        <v>40000</v>
      </c>
      <c r="D455" s="250">
        <f>D450+D451+D453</f>
        <v>72000</v>
      </c>
      <c r="E455" s="250">
        <f>E450+E453</f>
        <v>90000</v>
      </c>
    </row>
    <row r="456" spans="1:5" ht="15.75">
      <c r="A456" s="157">
        <v>55</v>
      </c>
      <c r="B456" s="33" t="s">
        <v>153</v>
      </c>
      <c r="C456" s="251"/>
      <c r="D456" s="251"/>
      <c r="E456" s="251"/>
    </row>
    <row r="457" spans="1:5" ht="15.75">
      <c r="A457" s="169">
        <v>552</v>
      </c>
      <c r="B457" s="170" t="s">
        <v>152</v>
      </c>
      <c r="C457" s="251"/>
      <c r="D457" s="251"/>
      <c r="E457" s="251"/>
    </row>
    <row r="458" spans="1:5" ht="15">
      <c r="A458" s="160">
        <v>55214</v>
      </c>
      <c r="B458" s="129" t="s">
        <v>151</v>
      </c>
      <c r="C458" s="25">
        <v>350000</v>
      </c>
      <c r="D458" s="25">
        <v>419000</v>
      </c>
      <c r="E458" s="25">
        <v>350000</v>
      </c>
    </row>
    <row r="459" spans="1:5" ht="15">
      <c r="A459" s="26">
        <v>55225</v>
      </c>
      <c r="B459" s="27" t="s">
        <v>22</v>
      </c>
      <c r="C459" s="25">
        <v>35000</v>
      </c>
      <c r="D459" s="44"/>
      <c r="E459" s="25"/>
    </row>
    <row r="460" spans="1:5" ht="15">
      <c r="A460" s="26">
        <v>55227</v>
      </c>
      <c r="B460" s="27" t="s">
        <v>23</v>
      </c>
      <c r="C460" s="25">
        <v>10000</v>
      </c>
      <c r="D460" s="44"/>
      <c r="E460" s="25"/>
    </row>
    <row r="461" spans="1:5" ht="15">
      <c r="A461" s="26">
        <v>55228</v>
      </c>
      <c r="B461" s="27" t="s">
        <v>24</v>
      </c>
      <c r="C461" s="25">
        <v>35000</v>
      </c>
      <c r="D461" s="25">
        <v>78000</v>
      </c>
      <c r="E461" s="25">
        <v>35000</v>
      </c>
    </row>
    <row r="462" spans="1:5" ht="15">
      <c r="A462" s="26">
        <v>55229</v>
      </c>
      <c r="B462" s="27" t="s">
        <v>154</v>
      </c>
      <c r="C462" s="25">
        <v>20000</v>
      </c>
      <c r="D462" s="25">
        <v>51000</v>
      </c>
      <c r="E462" s="25">
        <v>30000</v>
      </c>
    </row>
    <row r="463" spans="1:5" ht="15.75">
      <c r="A463" s="89"/>
      <c r="B463" s="47" t="s">
        <v>26</v>
      </c>
      <c r="C463" s="229">
        <f>SUM(C458:C462)</f>
        <v>450000</v>
      </c>
      <c r="D463" s="229"/>
      <c r="E463" s="229">
        <f>E458+E461+E462</f>
        <v>415000</v>
      </c>
    </row>
    <row r="464" spans="1:5" ht="15.75">
      <c r="A464" s="23">
        <v>561</v>
      </c>
      <c r="B464" s="24" t="s">
        <v>27</v>
      </c>
      <c r="C464" s="229"/>
      <c r="D464" s="229"/>
      <c r="E464" s="229"/>
    </row>
    <row r="465" spans="1:5" ht="15">
      <c r="A465" s="26">
        <v>56121</v>
      </c>
      <c r="B465" s="27" t="s">
        <v>299</v>
      </c>
      <c r="C465" s="25">
        <v>132000</v>
      </c>
      <c r="D465" s="25">
        <v>177000</v>
      </c>
      <c r="E465" s="25">
        <v>136000</v>
      </c>
    </row>
    <row r="466" spans="1:5" ht="15.75">
      <c r="A466" s="46"/>
      <c r="B466" s="47" t="s">
        <v>30</v>
      </c>
      <c r="C466" s="229">
        <f>SUM(C465)</f>
        <v>132000</v>
      </c>
      <c r="D466" s="229"/>
      <c r="E466" s="229"/>
    </row>
    <row r="467" spans="1:5" ht="15">
      <c r="A467" s="23">
        <v>563</v>
      </c>
      <c r="B467" s="252" t="s">
        <v>278</v>
      </c>
      <c r="C467" s="25"/>
      <c r="D467" s="25">
        <v>17000</v>
      </c>
      <c r="E467" s="25"/>
    </row>
    <row r="468" spans="1:5" ht="15.75">
      <c r="A468" s="23"/>
      <c r="B468" s="253" t="s">
        <v>32</v>
      </c>
      <c r="C468" s="229"/>
      <c r="D468" s="229"/>
      <c r="E468" s="229"/>
    </row>
    <row r="469" spans="1:5" ht="15" customHeight="1">
      <c r="A469" s="254">
        <v>572</v>
      </c>
      <c r="B469" s="24" t="s">
        <v>34</v>
      </c>
      <c r="C469" s="25"/>
      <c r="D469" s="25"/>
      <c r="E469" s="25"/>
    </row>
    <row r="470" spans="1:5" s="2" customFormat="1" ht="15">
      <c r="A470" s="90">
        <v>57223</v>
      </c>
      <c r="B470" s="27" t="s">
        <v>247</v>
      </c>
      <c r="C470" s="25">
        <v>14000</v>
      </c>
      <c r="D470" s="25"/>
      <c r="E470" s="25"/>
    </row>
    <row r="471" spans="1:5" ht="21.75" customHeight="1" thickBot="1">
      <c r="A471" s="255"/>
      <c r="B471" s="256" t="s">
        <v>35</v>
      </c>
      <c r="C471" s="257">
        <f>SUM(C470)</f>
        <v>14000</v>
      </c>
      <c r="D471" s="257"/>
      <c r="E471" s="257"/>
    </row>
    <row r="472" spans="1:5" ht="16.5" thickBot="1">
      <c r="A472" s="258"/>
      <c r="B472" s="259" t="s">
        <v>109</v>
      </c>
      <c r="C472" s="64">
        <f>SUM(C471,C468,C466,C463,C455,C451)</f>
        <v>636000</v>
      </c>
      <c r="D472" s="64">
        <f>D458+D461+D462+D465+D467+D455</f>
        <v>814000</v>
      </c>
      <c r="E472" s="64">
        <f>E463+E465+E455</f>
        <v>641000</v>
      </c>
    </row>
    <row r="473" spans="1:5" ht="16.5" thickBot="1">
      <c r="A473" s="279" t="s">
        <v>220</v>
      </c>
      <c r="B473" s="280"/>
      <c r="C473" s="48">
        <f>SUM(C407,C472,C444,C427)</f>
        <v>1839000</v>
      </c>
      <c r="D473" s="48">
        <f>D427+D444+D472</f>
        <v>2111000</v>
      </c>
      <c r="E473" s="48">
        <f>E427+E444+E472</f>
        <v>2620000</v>
      </c>
    </row>
    <row r="474" spans="1:5" ht="16.5" thickBot="1">
      <c r="A474" s="260"/>
      <c r="B474" s="261"/>
      <c r="C474" s="193"/>
      <c r="D474" s="193"/>
      <c r="E474" s="193"/>
    </row>
    <row r="475" spans="1:5" s="3" customFormat="1" ht="20.25" customHeight="1" thickBot="1">
      <c r="A475" s="291" t="s">
        <v>193</v>
      </c>
      <c r="B475" s="292"/>
      <c r="C475" s="262"/>
      <c r="D475" s="262"/>
      <c r="E475" s="262"/>
    </row>
    <row r="476" spans="1:5" ht="44.25" customHeight="1" thickBot="1">
      <c r="A476" s="11" t="s">
        <v>1</v>
      </c>
      <c r="B476" s="77" t="s">
        <v>0</v>
      </c>
      <c r="C476" s="40" t="s">
        <v>244</v>
      </c>
      <c r="D476" s="51" t="s">
        <v>261</v>
      </c>
      <c r="E476" s="13" t="s">
        <v>267</v>
      </c>
    </row>
    <row r="477" spans="1:5" ht="22.5" customHeight="1">
      <c r="A477" s="263">
        <v>1243</v>
      </c>
      <c r="B477" s="263" t="s">
        <v>241</v>
      </c>
      <c r="C477" s="43">
        <v>0</v>
      </c>
      <c r="D477" s="43">
        <v>0</v>
      </c>
      <c r="E477" s="43">
        <v>0</v>
      </c>
    </row>
    <row r="478" spans="1:5" ht="22.5" customHeight="1">
      <c r="A478" s="160">
        <v>181221</v>
      </c>
      <c r="B478" s="160" t="s">
        <v>240</v>
      </c>
      <c r="C478" s="44"/>
      <c r="D478" s="44"/>
      <c r="E478" s="44"/>
    </row>
    <row r="479" spans="1:5" s="2" customFormat="1" ht="23.25" customHeight="1">
      <c r="A479" s="160">
        <v>54921</v>
      </c>
      <c r="B479" s="160" t="s">
        <v>79</v>
      </c>
      <c r="C479" s="44"/>
      <c r="D479" s="44"/>
      <c r="E479" s="44"/>
    </row>
    <row r="480" spans="1:5" ht="18.75" customHeight="1">
      <c r="A480" s="160">
        <v>55227</v>
      </c>
      <c r="B480" s="160" t="s">
        <v>159</v>
      </c>
      <c r="C480" s="44">
        <v>70000</v>
      </c>
      <c r="D480" s="44">
        <v>28000</v>
      </c>
      <c r="E480" s="44">
        <v>30000</v>
      </c>
    </row>
    <row r="481" spans="1:5" ht="24" customHeight="1">
      <c r="A481" s="160">
        <v>55228</v>
      </c>
      <c r="B481" s="160" t="s">
        <v>192</v>
      </c>
      <c r="C481" s="44"/>
      <c r="D481" s="44"/>
      <c r="E481" s="44"/>
    </row>
    <row r="482" spans="1:5" ht="21.75" customHeight="1" thickBot="1">
      <c r="A482" s="264">
        <v>561</v>
      </c>
      <c r="B482" s="264" t="s">
        <v>78</v>
      </c>
      <c r="C482" s="44">
        <v>19000</v>
      </c>
      <c r="D482" s="44">
        <v>7000</v>
      </c>
      <c r="E482" s="44">
        <v>8000</v>
      </c>
    </row>
    <row r="483" spans="1:5" ht="15.75" customHeight="1" thickBot="1">
      <c r="A483" s="284" t="s">
        <v>194</v>
      </c>
      <c r="B483" s="285"/>
      <c r="C483" s="48">
        <f>SUM(C477:C482)</f>
        <v>89000</v>
      </c>
      <c r="D483" s="48">
        <f>SUM(D477:D482)</f>
        <v>35000</v>
      </c>
      <c r="E483" s="48">
        <f>SUM(E477:E482)</f>
        <v>38000</v>
      </c>
    </row>
    <row r="484" spans="1:5" ht="16.5" thickBot="1">
      <c r="A484" s="265"/>
      <c r="B484" s="220"/>
      <c r="C484" s="233"/>
      <c r="D484" s="233"/>
      <c r="E484" s="233"/>
    </row>
    <row r="485" spans="1:5" ht="16.5" thickBot="1">
      <c r="A485" s="282" t="s">
        <v>223</v>
      </c>
      <c r="B485" s="283"/>
      <c r="C485" s="233"/>
      <c r="D485" s="233"/>
      <c r="E485" s="233"/>
    </row>
    <row r="486" spans="1:5" ht="15.75">
      <c r="A486" s="266"/>
      <c r="B486" s="47"/>
      <c r="C486" s="177"/>
      <c r="D486" s="177"/>
      <c r="E486" s="177"/>
    </row>
    <row r="487" spans="1:5" ht="15.75">
      <c r="A487" s="163">
        <v>38</v>
      </c>
      <c r="B487" s="158" t="s">
        <v>99</v>
      </c>
      <c r="C487" s="44"/>
      <c r="D487" s="44"/>
      <c r="E487" s="44"/>
    </row>
    <row r="488" spans="1:5" ht="15">
      <c r="A488" s="169">
        <v>381</v>
      </c>
      <c r="B488" s="170" t="s">
        <v>155</v>
      </c>
      <c r="C488" s="44"/>
      <c r="D488" s="44"/>
      <c r="E488" s="44"/>
    </row>
    <row r="489" spans="1:5" ht="15">
      <c r="A489" s="160">
        <v>38125</v>
      </c>
      <c r="B489" s="129" t="s">
        <v>156</v>
      </c>
      <c r="C489" s="44">
        <v>600000</v>
      </c>
      <c r="D489" s="44">
        <v>2816000</v>
      </c>
      <c r="E489" s="44">
        <v>600000</v>
      </c>
    </row>
    <row r="490" spans="1:5" ht="15">
      <c r="A490" s="160">
        <v>3821522</v>
      </c>
      <c r="B490" s="129" t="s">
        <v>254</v>
      </c>
      <c r="C490" s="44"/>
      <c r="D490" s="44"/>
      <c r="E490" s="44"/>
    </row>
    <row r="491" spans="1:5" ht="15">
      <c r="A491" s="160"/>
      <c r="B491" s="129" t="s">
        <v>255</v>
      </c>
      <c r="C491" s="44"/>
      <c r="D491" s="44"/>
      <c r="E491" s="44"/>
    </row>
    <row r="492" spans="1:5" ht="15">
      <c r="A492" s="160"/>
      <c r="B492" s="129" t="s">
        <v>298</v>
      </c>
      <c r="C492" s="44">
        <v>800000</v>
      </c>
      <c r="D492" s="44"/>
      <c r="E492" s="44">
        <v>500000</v>
      </c>
    </row>
    <row r="493" spans="1:5" ht="15.75">
      <c r="A493" s="163"/>
      <c r="B493" s="167" t="s">
        <v>110</v>
      </c>
      <c r="C493" s="267">
        <f>SUM(C489:C492)</f>
        <v>1400000</v>
      </c>
      <c r="D493" s="267"/>
      <c r="E493" s="267"/>
    </row>
    <row r="494" spans="1:5" ht="16.5" thickBot="1">
      <c r="A494" s="266"/>
      <c r="B494" s="47"/>
      <c r="C494" s="126"/>
      <c r="D494" s="126"/>
      <c r="E494" s="126"/>
    </row>
    <row r="495" spans="1:5" ht="16.5" thickBot="1">
      <c r="A495" s="279" t="s">
        <v>224</v>
      </c>
      <c r="B495" s="280"/>
      <c r="C495" s="48">
        <f>SUM(C493)</f>
        <v>1400000</v>
      </c>
      <c r="D495" s="48">
        <f>D489</f>
        <v>2816000</v>
      </c>
      <c r="E495" s="48">
        <f>E489+E492</f>
        <v>1100000</v>
      </c>
    </row>
    <row r="496" spans="1:5" ht="16.5" thickBot="1">
      <c r="A496" s="268"/>
      <c r="B496" s="269"/>
      <c r="C496" s="270"/>
      <c r="D496" s="270"/>
      <c r="E496" s="270"/>
    </row>
    <row r="497" spans="1:5" ht="16.5" thickBot="1">
      <c r="A497" s="271" t="s">
        <v>93</v>
      </c>
      <c r="B497" s="272"/>
      <c r="C497" s="64">
        <f>C14+C29+C58+C238+C250+C335+C350+C360+C372+C384+C393+C473+C483+C495</f>
        <v>43727000</v>
      </c>
      <c r="D497" s="64">
        <f>D14+D29+D58+D238+D250+D335+D350+D360+D372+I497+H494+D384+D473+D483+D495</f>
        <v>33389000</v>
      </c>
      <c r="E497" s="64">
        <f>E14+E29+E58+E238+E250+E335+E350+E360+E372+E384+E473+E483+E495</f>
        <v>22420400</v>
      </c>
    </row>
    <row r="498" spans="3:5" ht="15.75" thickBot="1">
      <c r="C498" s="273"/>
      <c r="D498" s="273"/>
      <c r="E498" s="273"/>
    </row>
    <row r="499" spans="2:5" ht="16.5" thickBot="1">
      <c r="B499" s="274" t="s">
        <v>167</v>
      </c>
      <c r="C499" s="275">
        <f>SUM(C497:C498)</f>
        <v>43727000</v>
      </c>
      <c r="D499" s="275">
        <f>SUM(D497:D498)</f>
        <v>33389000</v>
      </c>
      <c r="E499" s="275">
        <f>SUM(E497:E498)</f>
        <v>22420400</v>
      </c>
    </row>
    <row r="500" spans="3:5" ht="15">
      <c r="C500" s="273"/>
      <c r="D500" s="273"/>
      <c r="E500" s="273"/>
    </row>
    <row r="501" spans="3:5" ht="15">
      <c r="C501" s="273"/>
      <c r="D501" s="273"/>
      <c r="E501" s="273"/>
    </row>
    <row r="502" spans="3:5" ht="15">
      <c r="C502" s="273"/>
      <c r="D502" s="273"/>
      <c r="E502" s="273"/>
    </row>
    <row r="503" spans="3:5" ht="15">
      <c r="C503" s="273"/>
      <c r="D503" s="273"/>
      <c r="E503" s="273"/>
    </row>
    <row r="504" spans="3:5" ht="15">
      <c r="C504" s="273"/>
      <c r="D504" s="273"/>
      <c r="E504" s="273"/>
    </row>
    <row r="505" spans="3:5" ht="15">
      <c r="C505" s="273"/>
      <c r="D505" s="273"/>
      <c r="E505" s="273"/>
    </row>
    <row r="506" spans="3:5" ht="15">
      <c r="C506" s="273"/>
      <c r="D506" s="273"/>
      <c r="E506" s="273"/>
    </row>
    <row r="507" spans="3:5" ht="15">
      <c r="C507" s="273"/>
      <c r="D507" s="273"/>
      <c r="E507" s="273"/>
    </row>
    <row r="508" spans="3:5" ht="15">
      <c r="C508" s="273"/>
      <c r="D508" s="273"/>
      <c r="E508" s="273"/>
    </row>
    <row r="509" spans="3:5" ht="15">
      <c r="C509" s="273"/>
      <c r="D509" s="273"/>
      <c r="E509" s="273"/>
    </row>
    <row r="510" spans="3:5" ht="15">
      <c r="C510" s="273"/>
      <c r="D510" s="273"/>
      <c r="E510" s="273"/>
    </row>
    <row r="511" spans="3:5" ht="15">
      <c r="C511" s="273"/>
      <c r="D511" s="273"/>
      <c r="E511" s="273"/>
    </row>
    <row r="512" spans="3:5" ht="15">
      <c r="C512" s="273"/>
      <c r="D512" s="273"/>
      <c r="E512" s="273"/>
    </row>
    <row r="513" spans="3:5" ht="15">
      <c r="C513" s="273"/>
      <c r="D513" s="273"/>
      <c r="E513" s="273"/>
    </row>
    <row r="514" spans="3:5" ht="15">
      <c r="C514" s="273"/>
      <c r="D514" s="273"/>
      <c r="E514" s="273"/>
    </row>
    <row r="515" spans="3:5" ht="15">
      <c r="C515" s="273"/>
      <c r="D515" s="273"/>
      <c r="E515" s="273"/>
    </row>
    <row r="516" spans="3:5" ht="15">
      <c r="C516" s="273"/>
      <c r="D516" s="273"/>
      <c r="E516" s="273"/>
    </row>
    <row r="517" spans="3:5" ht="15">
      <c r="C517" s="273"/>
      <c r="D517" s="273"/>
      <c r="E517" s="273"/>
    </row>
    <row r="518" spans="3:5" ht="15">
      <c r="C518" s="273"/>
      <c r="D518" s="273"/>
      <c r="E518" s="273"/>
    </row>
    <row r="519" spans="3:5" ht="15">
      <c r="C519" s="273"/>
      <c r="D519" s="273"/>
      <c r="E519" s="273"/>
    </row>
    <row r="520" spans="3:5" ht="15">
      <c r="C520" s="273"/>
      <c r="D520" s="273"/>
      <c r="E520" s="273"/>
    </row>
    <row r="521" spans="3:5" ht="15">
      <c r="C521" s="273"/>
      <c r="D521" s="273"/>
      <c r="E521" s="273"/>
    </row>
    <row r="522" spans="3:5" ht="15">
      <c r="C522" s="273"/>
      <c r="D522" s="273"/>
      <c r="E522" s="273"/>
    </row>
    <row r="523" spans="3:5" ht="15">
      <c r="C523" s="273"/>
      <c r="D523" s="273"/>
      <c r="E523" s="273"/>
    </row>
    <row r="524" spans="3:5" ht="15">
      <c r="C524" s="273"/>
      <c r="D524" s="273"/>
      <c r="E524" s="273"/>
    </row>
    <row r="525" spans="3:5" ht="15">
      <c r="C525" s="273"/>
      <c r="D525" s="273"/>
      <c r="E525" s="273"/>
    </row>
    <row r="526" spans="3:5" ht="15">
      <c r="C526" s="273"/>
      <c r="D526" s="273"/>
      <c r="E526" s="273"/>
    </row>
    <row r="527" spans="3:5" ht="15">
      <c r="C527" s="273"/>
      <c r="D527" s="273"/>
      <c r="E527" s="273"/>
    </row>
    <row r="528" spans="3:5" ht="15">
      <c r="C528" s="273"/>
      <c r="D528" s="273"/>
      <c r="E528" s="273"/>
    </row>
    <row r="529" spans="3:5" ht="15">
      <c r="C529" s="273"/>
      <c r="D529" s="273"/>
      <c r="E529" s="273"/>
    </row>
    <row r="530" spans="3:5" ht="15">
      <c r="C530" s="273"/>
      <c r="D530" s="273"/>
      <c r="E530" s="273"/>
    </row>
    <row r="531" spans="3:5" ht="15">
      <c r="C531" s="273"/>
      <c r="D531" s="273"/>
      <c r="E531" s="273"/>
    </row>
    <row r="532" spans="3:5" ht="15">
      <c r="C532" s="273"/>
      <c r="D532" s="273"/>
      <c r="E532" s="273"/>
    </row>
    <row r="533" spans="3:5" ht="15">
      <c r="C533" s="273"/>
      <c r="D533" s="273"/>
      <c r="E533" s="273"/>
    </row>
    <row r="534" spans="3:5" ht="15">
      <c r="C534" s="273"/>
      <c r="D534" s="273"/>
      <c r="E534" s="273"/>
    </row>
    <row r="535" spans="3:5" ht="15">
      <c r="C535" s="273"/>
      <c r="D535" s="273"/>
      <c r="E535" s="273"/>
    </row>
    <row r="536" spans="3:5" ht="15">
      <c r="C536" s="273"/>
      <c r="D536" s="273"/>
      <c r="E536" s="273"/>
    </row>
    <row r="537" spans="3:5" ht="15">
      <c r="C537" s="273"/>
      <c r="D537" s="273"/>
      <c r="E537" s="273"/>
    </row>
    <row r="538" spans="3:5" ht="15">
      <c r="C538" s="273"/>
      <c r="D538" s="273"/>
      <c r="E538" s="273"/>
    </row>
    <row r="539" spans="3:5" ht="15">
      <c r="C539" s="273"/>
      <c r="D539" s="273"/>
      <c r="E539" s="273"/>
    </row>
    <row r="540" spans="3:5" ht="15">
      <c r="C540" s="273"/>
      <c r="D540" s="273"/>
      <c r="E540" s="273"/>
    </row>
    <row r="541" spans="3:5" ht="15">
      <c r="C541" s="273"/>
      <c r="D541" s="273"/>
      <c r="E541" s="273"/>
    </row>
    <row r="542" spans="3:5" ht="15">
      <c r="C542" s="273"/>
      <c r="D542" s="273"/>
      <c r="E542" s="273"/>
    </row>
    <row r="543" spans="3:5" ht="15">
      <c r="C543" s="273"/>
      <c r="D543" s="273"/>
      <c r="E543" s="273"/>
    </row>
    <row r="544" spans="3:5" ht="15">
      <c r="C544" s="273"/>
      <c r="D544" s="273"/>
      <c r="E544" s="273"/>
    </row>
    <row r="545" spans="3:5" ht="15">
      <c r="C545" s="273"/>
      <c r="D545" s="273"/>
      <c r="E545" s="273"/>
    </row>
    <row r="546" spans="3:5" ht="15">
      <c r="C546" s="273"/>
      <c r="D546" s="273"/>
      <c r="E546" s="273"/>
    </row>
    <row r="547" spans="3:5" ht="15">
      <c r="C547" s="273"/>
      <c r="D547" s="273"/>
      <c r="E547" s="273"/>
    </row>
    <row r="548" spans="3:5" ht="15">
      <c r="C548" s="273"/>
      <c r="D548" s="273"/>
      <c r="E548" s="273"/>
    </row>
    <row r="549" spans="3:5" ht="15">
      <c r="C549" s="273"/>
      <c r="D549" s="273"/>
      <c r="E549" s="273"/>
    </row>
    <row r="550" spans="3:5" ht="15">
      <c r="C550" s="273"/>
      <c r="D550" s="273"/>
      <c r="E550" s="273"/>
    </row>
    <row r="551" spans="3:5" ht="15">
      <c r="C551" s="273"/>
      <c r="D551" s="273"/>
      <c r="E551" s="273"/>
    </row>
    <row r="552" spans="3:5" ht="15">
      <c r="C552" s="273"/>
      <c r="D552" s="273"/>
      <c r="E552" s="273"/>
    </row>
    <row r="553" spans="3:5" ht="15">
      <c r="C553" s="273"/>
      <c r="D553" s="273"/>
      <c r="E553" s="273"/>
    </row>
    <row r="554" spans="3:5" ht="15">
      <c r="C554" s="273"/>
      <c r="D554" s="273"/>
      <c r="E554" s="273"/>
    </row>
    <row r="555" spans="3:5" ht="15">
      <c r="C555" s="273"/>
      <c r="D555" s="273"/>
      <c r="E555" s="273"/>
    </row>
    <row r="556" spans="3:5" ht="15">
      <c r="C556" s="273"/>
      <c r="D556" s="273"/>
      <c r="E556" s="273"/>
    </row>
    <row r="557" spans="3:5" ht="15">
      <c r="C557" s="273"/>
      <c r="D557" s="273"/>
      <c r="E557" s="273"/>
    </row>
    <row r="558" spans="3:5" ht="15">
      <c r="C558" s="273"/>
      <c r="D558" s="273"/>
      <c r="E558" s="273"/>
    </row>
    <row r="559" spans="3:5" ht="15">
      <c r="C559" s="273"/>
      <c r="D559" s="273"/>
      <c r="E559" s="273"/>
    </row>
    <row r="560" spans="3:5" ht="15">
      <c r="C560" s="273"/>
      <c r="D560" s="273"/>
      <c r="E560" s="273"/>
    </row>
    <row r="561" spans="3:5" ht="15">
      <c r="C561" s="273"/>
      <c r="D561" s="273"/>
      <c r="E561" s="273"/>
    </row>
    <row r="562" spans="3:5" ht="15">
      <c r="C562" s="273"/>
      <c r="D562" s="273"/>
      <c r="E562" s="273"/>
    </row>
    <row r="563" spans="3:5" ht="15">
      <c r="C563" s="273"/>
      <c r="D563" s="273"/>
      <c r="E563" s="273"/>
    </row>
    <row r="564" spans="3:5" ht="15">
      <c r="C564" s="273"/>
      <c r="D564" s="273"/>
      <c r="E564" s="273"/>
    </row>
    <row r="565" spans="3:5" ht="15">
      <c r="C565" s="273"/>
      <c r="D565" s="273"/>
      <c r="E565" s="273"/>
    </row>
    <row r="566" spans="3:5" ht="15">
      <c r="C566" s="273"/>
      <c r="D566" s="273"/>
      <c r="E566" s="273"/>
    </row>
    <row r="567" spans="3:5" ht="15">
      <c r="C567" s="273"/>
      <c r="D567" s="273"/>
      <c r="E567" s="273"/>
    </row>
    <row r="568" spans="3:5" ht="15">
      <c r="C568" s="273"/>
      <c r="D568" s="273"/>
      <c r="E568" s="273"/>
    </row>
    <row r="569" spans="3:5" ht="15">
      <c r="C569" s="273"/>
      <c r="D569" s="273"/>
      <c r="E569" s="273"/>
    </row>
    <row r="570" spans="3:5" ht="15">
      <c r="C570" s="273"/>
      <c r="D570" s="273"/>
      <c r="E570" s="273"/>
    </row>
    <row r="571" spans="3:5" ht="15">
      <c r="C571" s="273"/>
      <c r="D571" s="273"/>
      <c r="E571" s="273"/>
    </row>
    <row r="572" spans="3:5" ht="15">
      <c r="C572" s="273"/>
      <c r="D572" s="273"/>
      <c r="E572" s="273"/>
    </row>
    <row r="573" spans="3:5" ht="15">
      <c r="C573" s="273"/>
      <c r="D573" s="273"/>
      <c r="E573" s="273"/>
    </row>
    <row r="574" spans="3:5" ht="15">
      <c r="C574" s="273"/>
      <c r="D574" s="273"/>
      <c r="E574" s="273"/>
    </row>
    <row r="575" spans="3:5" ht="15">
      <c r="C575" s="273"/>
      <c r="D575" s="273"/>
      <c r="E575" s="273"/>
    </row>
    <row r="576" spans="3:5" ht="15">
      <c r="C576" s="273"/>
      <c r="D576" s="273"/>
      <c r="E576" s="273"/>
    </row>
    <row r="577" spans="3:5" ht="15">
      <c r="C577" s="273"/>
      <c r="D577" s="273"/>
      <c r="E577" s="273"/>
    </row>
    <row r="578" spans="3:5" ht="15">
      <c r="C578" s="273"/>
      <c r="D578" s="273"/>
      <c r="E578" s="273"/>
    </row>
    <row r="579" spans="3:5" ht="15">
      <c r="C579" s="273"/>
      <c r="D579" s="273"/>
      <c r="E579" s="273"/>
    </row>
    <row r="580" spans="3:5" ht="15">
      <c r="C580" s="273"/>
      <c r="D580" s="273"/>
      <c r="E580" s="273"/>
    </row>
    <row r="581" spans="3:5" ht="15">
      <c r="C581" s="273"/>
      <c r="D581" s="273"/>
      <c r="E581" s="273"/>
    </row>
    <row r="582" spans="3:5" ht="15">
      <c r="C582" s="273"/>
      <c r="D582" s="273"/>
      <c r="E582" s="273"/>
    </row>
    <row r="583" spans="3:5" ht="15">
      <c r="C583" s="273"/>
      <c r="D583" s="273"/>
      <c r="E583" s="273"/>
    </row>
    <row r="584" spans="3:5" ht="15">
      <c r="C584" s="273"/>
      <c r="D584" s="273"/>
      <c r="E584" s="273"/>
    </row>
    <row r="585" spans="3:5" ht="15">
      <c r="C585" s="273"/>
      <c r="D585" s="273"/>
      <c r="E585" s="273"/>
    </row>
    <row r="586" spans="3:5" ht="15">
      <c r="C586" s="273"/>
      <c r="D586" s="273"/>
      <c r="E586" s="273"/>
    </row>
    <row r="587" spans="3:5" ht="15">
      <c r="C587" s="273"/>
      <c r="D587" s="273"/>
      <c r="E587" s="273"/>
    </row>
    <row r="588" spans="3:5" ht="15">
      <c r="C588" s="273"/>
      <c r="D588" s="273"/>
      <c r="E588" s="273"/>
    </row>
    <row r="589" spans="3:5" ht="15">
      <c r="C589" s="273"/>
      <c r="D589" s="273"/>
      <c r="E589" s="273"/>
    </row>
    <row r="590" spans="3:5" ht="15">
      <c r="C590" s="273"/>
      <c r="D590" s="273"/>
      <c r="E590" s="273"/>
    </row>
    <row r="591" spans="3:5" ht="15">
      <c r="C591" s="273"/>
      <c r="D591" s="273"/>
      <c r="E591" s="273"/>
    </row>
    <row r="592" spans="3:5" ht="15">
      <c r="C592" s="273"/>
      <c r="D592" s="273"/>
      <c r="E592" s="273"/>
    </row>
    <row r="593" spans="3:5" ht="15">
      <c r="C593" s="273"/>
      <c r="D593" s="273"/>
      <c r="E593" s="273"/>
    </row>
    <row r="594" spans="3:5" ht="15">
      <c r="C594" s="273"/>
      <c r="D594" s="273"/>
      <c r="E594" s="273"/>
    </row>
    <row r="595" spans="3:5" ht="15">
      <c r="C595" s="273"/>
      <c r="D595" s="273"/>
      <c r="E595" s="273"/>
    </row>
    <row r="596" spans="3:5" ht="15">
      <c r="C596" s="273"/>
      <c r="D596" s="273"/>
      <c r="E596" s="273"/>
    </row>
    <row r="597" spans="3:5" ht="15">
      <c r="C597" s="273"/>
      <c r="D597" s="273"/>
      <c r="E597" s="273"/>
    </row>
    <row r="598" spans="3:5" ht="15">
      <c r="C598" s="273"/>
      <c r="D598" s="273"/>
      <c r="E598" s="273"/>
    </row>
    <row r="599" spans="3:5" ht="15">
      <c r="C599" s="273"/>
      <c r="D599" s="273"/>
      <c r="E599" s="273"/>
    </row>
    <row r="600" spans="3:5" ht="15">
      <c r="C600" s="273"/>
      <c r="D600" s="273"/>
      <c r="E600" s="273"/>
    </row>
    <row r="601" spans="3:5" ht="15">
      <c r="C601" s="273"/>
      <c r="D601" s="273"/>
      <c r="E601" s="273"/>
    </row>
    <row r="602" spans="3:5" ht="15">
      <c r="C602" s="273"/>
      <c r="D602" s="273"/>
      <c r="E602" s="273"/>
    </row>
    <row r="603" spans="3:5" ht="15">
      <c r="C603" s="273"/>
      <c r="D603" s="273"/>
      <c r="E603" s="273"/>
    </row>
    <row r="604" spans="3:5" ht="15">
      <c r="C604" s="273"/>
      <c r="D604" s="273"/>
      <c r="E604" s="273"/>
    </row>
    <row r="605" spans="3:5" ht="15">
      <c r="C605" s="273"/>
      <c r="D605" s="273"/>
      <c r="E605" s="273"/>
    </row>
    <row r="606" spans="3:5" ht="15">
      <c r="C606" s="273"/>
      <c r="D606" s="273"/>
      <c r="E606" s="273"/>
    </row>
    <row r="607" spans="3:5" ht="15">
      <c r="C607" s="273"/>
      <c r="D607" s="273"/>
      <c r="E607" s="273"/>
    </row>
    <row r="608" spans="3:5" ht="15">
      <c r="C608" s="273"/>
      <c r="D608" s="273"/>
      <c r="E608" s="273"/>
    </row>
    <row r="609" spans="3:5" ht="15">
      <c r="C609" s="273"/>
      <c r="D609" s="273"/>
      <c r="E609" s="273"/>
    </row>
    <row r="610" spans="3:5" ht="15">
      <c r="C610" s="273"/>
      <c r="D610" s="273"/>
      <c r="E610" s="273"/>
    </row>
    <row r="611" spans="3:5" ht="15">
      <c r="C611" s="273"/>
      <c r="D611" s="273"/>
      <c r="E611" s="273"/>
    </row>
    <row r="612" spans="3:5" ht="15">
      <c r="C612" s="273"/>
      <c r="D612" s="273"/>
      <c r="E612" s="273"/>
    </row>
    <row r="613" spans="3:5" ht="15">
      <c r="C613" s="273"/>
      <c r="D613" s="273"/>
      <c r="E613" s="273"/>
    </row>
    <row r="614" spans="3:5" ht="15">
      <c r="C614" s="273"/>
      <c r="D614" s="273"/>
      <c r="E614" s="273"/>
    </row>
    <row r="615" spans="3:5" ht="15">
      <c r="C615" s="273"/>
      <c r="D615" s="273"/>
      <c r="E615" s="273"/>
    </row>
    <row r="616" spans="3:5" ht="15">
      <c r="C616" s="273"/>
      <c r="D616" s="273"/>
      <c r="E616" s="273"/>
    </row>
    <row r="617" spans="3:5" ht="15">
      <c r="C617" s="273"/>
      <c r="D617" s="273"/>
      <c r="E617" s="273"/>
    </row>
    <row r="618" spans="3:5" ht="15">
      <c r="C618" s="273"/>
      <c r="D618" s="273"/>
      <c r="E618" s="273"/>
    </row>
    <row r="619" spans="3:5" ht="15">
      <c r="C619" s="273"/>
      <c r="D619" s="273"/>
      <c r="E619" s="273"/>
    </row>
    <row r="620" spans="3:5" ht="15">
      <c r="C620" s="273"/>
      <c r="D620" s="273"/>
      <c r="E620" s="273"/>
    </row>
    <row r="621" spans="3:5" ht="15">
      <c r="C621" s="273"/>
      <c r="D621" s="273"/>
      <c r="E621" s="273"/>
    </row>
    <row r="622" spans="3:5" ht="15">
      <c r="C622" s="273"/>
      <c r="D622" s="273"/>
      <c r="E622" s="273"/>
    </row>
    <row r="623" spans="3:5" ht="15">
      <c r="C623" s="273"/>
      <c r="D623" s="273"/>
      <c r="E623" s="273"/>
    </row>
    <row r="624" spans="3:5" ht="15">
      <c r="C624" s="273"/>
      <c r="D624" s="273"/>
      <c r="E624" s="273"/>
    </row>
    <row r="625" spans="3:5" ht="15">
      <c r="C625" s="273"/>
      <c r="D625" s="273"/>
      <c r="E625" s="273"/>
    </row>
    <row r="626" spans="3:5" ht="15">
      <c r="C626" s="273"/>
      <c r="D626" s="273"/>
      <c r="E626" s="273"/>
    </row>
    <row r="627" spans="3:5" ht="15">
      <c r="C627" s="273"/>
      <c r="D627" s="273"/>
      <c r="E627" s="273"/>
    </row>
    <row r="628" spans="3:5" ht="15">
      <c r="C628" s="273"/>
      <c r="D628" s="273"/>
      <c r="E628" s="273"/>
    </row>
    <row r="629" spans="3:5" ht="15">
      <c r="C629" s="273"/>
      <c r="D629" s="273"/>
      <c r="E629" s="273"/>
    </row>
    <row r="630" spans="3:5" ht="15">
      <c r="C630" s="273"/>
      <c r="D630" s="273"/>
      <c r="E630" s="273"/>
    </row>
    <row r="631" spans="3:5" ht="15">
      <c r="C631" s="273"/>
      <c r="D631" s="273"/>
      <c r="E631" s="273"/>
    </row>
    <row r="632" spans="3:5" ht="15">
      <c r="C632" s="273"/>
      <c r="D632" s="273"/>
      <c r="E632" s="273"/>
    </row>
    <row r="633" spans="3:5" ht="15">
      <c r="C633" s="273"/>
      <c r="D633" s="273"/>
      <c r="E633" s="273"/>
    </row>
    <row r="634" spans="3:5" ht="15">
      <c r="C634" s="273"/>
      <c r="D634" s="273"/>
      <c r="E634" s="273"/>
    </row>
    <row r="635" spans="3:5" ht="15">
      <c r="C635" s="273"/>
      <c r="D635" s="273"/>
      <c r="E635" s="273"/>
    </row>
    <row r="636" spans="3:5" ht="15">
      <c r="C636" s="273"/>
      <c r="D636" s="273"/>
      <c r="E636" s="273"/>
    </row>
    <row r="637" spans="3:5" ht="15">
      <c r="C637" s="273"/>
      <c r="D637" s="273"/>
      <c r="E637" s="273"/>
    </row>
    <row r="638" spans="3:5" ht="15">
      <c r="C638" s="273"/>
      <c r="D638" s="273"/>
      <c r="E638" s="273"/>
    </row>
    <row r="639" spans="3:5" ht="15">
      <c r="C639" s="273"/>
      <c r="D639" s="273"/>
      <c r="E639" s="273"/>
    </row>
    <row r="640" spans="3:5" ht="15">
      <c r="C640" s="273"/>
      <c r="D640" s="273"/>
      <c r="E640" s="273"/>
    </row>
    <row r="641" spans="3:5" ht="15">
      <c r="C641" s="273"/>
      <c r="D641" s="273"/>
      <c r="E641" s="273"/>
    </row>
    <row r="642" spans="3:5" ht="15">
      <c r="C642" s="273"/>
      <c r="D642" s="273"/>
      <c r="E642" s="273"/>
    </row>
    <row r="643" spans="3:5" ht="15">
      <c r="C643" s="273"/>
      <c r="D643" s="273"/>
      <c r="E643" s="273"/>
    </row>
    <row r="644" spans="3:5" ht="15">
      <c r="C644" s="273"/>
      <c r="D644" s="273"/>
      <c r="E644" s="273"/>
    </row>
    <row r="645" spans="3:5" ht="15">
      <c r="C645" s="273"/>
      <c r="D645" s="273"/>
      <c r="E645" s="273"/>
    </row>
    <row r="646" spans="3:5" ht="15">
      <c r="C646" s="273"/>
      <c r="D646" s="273"/>
      <c r="E646" s="273"/>
    </row>
    <row r="647" spans="3:5" ht="15">
      <c r="C647" s="273"/>
      <c r="D647" s="273"/>
      <c r="E647" s="273"/>
    </row>
    <row r="648" spans="3:5" ht="15">
      <c r="C648" s="273"/>
      <c r="D648" s="273"/>
      <c r="E648" s="273"/>
    </row>
    <row r="649" spans="3:5" ht="15">
      <c r="C649" s="273"/>
      <c r="D649" s="273"/>
      <c r="E649" s="273"/>
    </row>
    <row r="650" spans="3:5" ht="15">
      <c r="C650" s="273"/>
      <c r="D650" s="273"/>
      <c r="E650" s="273"/>
    </row>
    <row r="651" spans="3:5" ht="15">
      <c r="C651" s="273"/>
      <c r="D651" s="273"/>
      <c r="E651" s="273"/>
    </row>
    <row r="652" spans="3:5" ht="15">
      <c r="C652" s="273"/>
      <c r="D652" s="273"/>
      <c r="E652" s="273"/>
    </row>
    <row r="653" spans="3:5" ht="15">
      <c r="C653" s="273"/>
      <c r="D653" s="273"/>
      <c r="E653" s="273"/>
    </row>
    <row r="654" spans="3:5" ht="15">
      <c r="C654" s="273"/>
      <c r="D654" s="273"/>
      <c r="E654" s="273"/>
    </row>
    <row r="655" spans="3:5" ht="15">
      <c r="C655" s="273"/>
      <c r="D655" s="273"/>
      <c r="E655" s="273"/>
    </row>
    <row r="656" spans="3:5" ht="15">
      <c r="C656" s="273"/>
      <c r="D656" s="273"/>
      <c r="E656" s="273"/>
    </row>
    <row r="657" spans="3:5" ht="15">
      <c r="C657" s="273"/>
      <c r="D657" s="273"/>
      <c r="E657" s="273"/>
    </row>
    <row r="658" spans="3:5" ht="15">
      <c r="C658" s="273"/>
      <c r="D658" s="273"/>
      <c r="E658" s="273"/>
    </row>
    <row r="659" spans="3:5" ht="15">
      <c r="C659" s="273"/>
      <c r="D659" s="273"/>
      <c r="E659" s="273"/>
    </row>
    <row r="660" spans="3:5" ht="15">
      <c r="C660" s="273"/>
      <c r="D660" s="273"/>
      <c r="E660" s="273"/>
    </row>
    <row r="661" spans="3:5" ht="15">
      <c r="C661" s="273"/>
      <c r="D661" s="273"/>
      <c r="E661" s="273"/>
    </row>
    <row r="662" spans="3:5" ht="15">
      <c r="C662" s="273"/>
      <c r="D662" s="273"/>
      <c r="E662" s="273"/>
    </row>
    <row r="663" spans="3:5" ht="15">
      <c r="C663" s="273"/>
      <c r="D663" s="273"/>
      <c r="E663" s="273"/>
    </row>
    <row r="664" spans="3:5" ht="15">
      <c r="C664" s="273"/>
      <c r="D664" s="273"/>
      <c r="E664" s="273"/>
    </row>
    <row r="665" spans="3:5" ht="15">
      <c r="C665" s="273"/>
      <c r="D665" s="273"/>
      <c r="E665" s="273"/>
    </row>
    <row r="666" spans="3:5" ht="15">
      <c r="C666" s="273"/>
      <c r="D666" s="273"/>
      <c r="E666" s="273"/>
    </row>
    <row r="667" spans="3:5" ht="15">
      <c r="C667" s="273"/>
      <c r="D667" s="273"/>
      <c r="E667" s="273"/>
    </row>
    <row r="668" spans="3:5" ht="15">
      <c r="C668" s="273"/>
      <c r="D668" s="273"/>
      <c r="E668" s="273"/>
    </row>
    <row r="669" spans="3:5" ht="15">
      <c r="C669" s="273"/>
      <c r="D669" s="273"/>
      <c r="E669" s="273"/>
    </row>
    <row r="670" spans="3:5" ht="15">
      <c r="C670" s="273"/>
      <c r="D670" s="273"/>
      <c r="E670" s="273"/>
    </row>
    <row r="671" spans="3:5" ht="15">
      <c r="C671" s="273"/>
      <c r="D671" s="273"/>
      <c r="E671" s="273"/>
    </row>
    <row r="672" spans="3:5" ht="15">
      <c r="C672" s="273"/>
      <c r="D672" s="273"/>
      <c r="E672" s="273"/>
    </row>
    <row r="673" spans="3:5" ht="15">
      <c r="C673" s="273"/>
      <c r="D673" s="273"/>
      <c r="E673" s="273"/>
    </row>
    <row r="674" spans="3:5" ht="15">
      <c r="C674" s="273"/>
      <c r="D674" s="273"/>
      <c r="E674" s="273"/>
    </row>
    <row r="675" spans="3:5" ht="15">
      <c r="C675" s="273"/>
      <c r="D675" s="273"/>
      <c r="E675" s="273"/>
    </row>
    <row r="676" spans="3:5" ht="15">
      <c r="C676" s="273"/>
      <c r="D676" s="273"/>
      <c r="E676" s="273"/>
    </row>
    <row r="677" spans="3:5" ht="15">
      <c r="C677" s="273"/>
      <c r="D677" s="273"/>
      <c r="E677" s="273"/>
    </row>
    <row r="678" spans="3:5" ht="15">
      <c r="C678" s="273"/>
      <c r="D678" s="273"/>
      <c r="E678" s="273"/>
    </row>
    <row r="679" spans="3:5" ht="15">
      <c r="C679" s="273"/>
      <c r="D679" s="273"/>
      <c r="E679" s="273"/>
    </row>
    <row r="680" spans="3:5" ht="15">
      <c r="C680" s="273"/>
      <c r="D680" s="273"/>
      <c r="E680" s="273"/>
    </row>
    <row r="681" spans="3:5" ht="15">
      <c r="C681" s="273"/>
      <c r="D681" s="273"/>
      <c r="E681" s="273"/>
    </row>
    <row r="682" spans="3:5" ht="15">
      <c r="C682" s="273"/>
      <c r="D682" s="273"/>
      <c r="E682" s="273"/>
    </row>
    <row r="683" spans="3:5" ht="15">
      <c r="C683" s="273"/>
      <c r="D683" s="273"/>
      <c r="E683" s="273"/>
    </row>
    <row r="684" spans="3:5" ht="15">
      <c r="C684" s="273"/>
      <c r="D684" s="273"/>
      <c r="E684" s="273"/>
    </row>
    <row r="685" spans="3:5" ht="15">
      <c r="C685" s="273"/>
      <c r="D685" s="273"/>
      <c r="E685" s="273"/>
    </row>
    <row r="686" spans="3:5" ht="15">
      <c r="C686" s="273"/>
      <c r="D686" s="273"/>
      <c r="E686" s="273"/>
    </row>
    <row r="687" spans="3:5" ht="15">
      <c r="C687" s="273"/>
      <c r="D687" s="273"/>
      <c r="E687" s="273"/>
    </row>
    <row r="688" spans="3:5" ht="15">
      <c r="C688" s="273"/>
      <c r="D688" s="273"/>
      <c r="E688" s="273"/>
    </row>
    <row r="689" spans="3:5" ht="15">
      <c r="C689" s="273"/>
      <c r="D689" s="273"/>
      <c r="E689" s="273"/>
    </row>
    <row r="690" spans="3:5" ht="15">
      <c r="C690" s="273"/>
      <c r="D690" s="273"/>
      <c r="E690" s="273"/>
    </row>
    <row r="691" spans="3:5" ht="15">
      <c r="C691" s="273"/>
      <c r="D691" s="273"/>
      <c r="E691" s="273"/>
    </row>
    <row r="692" spans="3:5" ht="15">
      <c r="C692" s="273"/>
      <c r="D692" s="273"/>
      <c r="E692" s="273"/>
    </row>
    <row r="693" spans="3:5" ht="15">
      <c r="C693" s="273"/>
      <c r="D693" s="273"/>
      <c r="E693" s="273"/>
    </row>
    <row r="694" spans="3:5" ht="15">
      <c r="C694" s="273"/>
      <c r="D694" s="273"/>
      <c r="E694" s="273"/>
    </row>
    <row r="695" spans="3:5" ht="15">
      <c r="C695" s="273"/>
      <c r="D695" s="273"/>
      <c r="E695" s="273"/>
    </row>
    <row r="696" spans="3:5" ht="15">
      <c r="C696" s="273"/>
      <c r="D696" s="273"/>
      <c r="E696" s="273"/>
    </row>
    <row r="697" spans="3:5" ht="15">
      <c r="C697" s="273"/>
      <c r="D697" s="273"/>
      <c r="E697" s="273"/>
    </row>
    <row r="698" spans="3:5" ht="15">
      <c r="C698" s="273"/>
      <c r="D698" s="273"/>
      <c r="E698" s="273"/>
    </row>
    <row r="699" spans="3:5" ht="15">
      <c r="C699" s="273"/>
      <c r="D699" s="273"/>
      <c r="E699" s="273"/>
    </row>
    <row r="700" spans="3:5" ht="15">
      <c r="C700" s="273"/>
      <c r="D700" s="273"/>
      <c r="E700" s="273"/>
    </row>
    <row r="701" spans="3:5" ht="15">
      <c r="C701" s="273"/>
      <c r="D701" s="273"/>
      <c r="E701" s="273"/>
    </row>
    <row r="702" spans="3:5" ht="15">
      <c r="C702" s="273"/>
      <c r="D702" s="273"/>
      <c r="E702" s="273"/>
    </row>
    <row r="703" spans="3:5" ht="15">
      <c r="C703" s="273"/>
      <c r="D703" s="273"/>
      <c r="E703" s="273"/>
    </row>
    <row r="704" spans="3:5" ht="15">
      <c r="C704" s="273"/>
      <c r="D704" s="273"/>
      <c r="E704" s="273"/>
    </row>
    <row r="705" spans="3:5" ht="15">
      <c r="C705" s="273"/>
      <c r="D705" s="273"/>
      <c r="E705" s="273"/>
    </row>
    <row r="706" spans="3:5" ht="15">
      <c r="C706" s="273"/>
      <c r="D706" s="273"/>
      <c r="E706" s="273"/>
    </row>
    <row r="707" spans="3:5" ht="15">
      <c r="C707" s="273"/>
      <c r="D707" s="273"/>
      <c r="E707" s="273"/>
    </row>
    <row r="708" spans="3:5" ht="15">
      <c r="C708" s="273"/>
      <c r="D708" s="273"/>
      <c r="E708" s="273"/>
    </row>
    <row r="709" spans="3:5" ht="15">
      <c r="C709" s="273"/>
      <c r="D709" s="273"/>
      <c r="E709" s="273"/>
    </row>
    <row r="710" spans="3:5" ht="15">
      <c r="C710" s="273"/>
      <c r="D710" s="273"/>
      <c r="E710" s="273"/>
    </row>
    <row r="711" spans="3:5" ht="15">
      <c r="C711" s="273"/>
      <c r="D711" s="273"/>
      <c r="E711" s="273"/>
    </row>
    <row r="712" spans="3:5" ht="15">
      <c r="C712" s="273"/>
      <c r="D712" s="273"/>
      <c r="E712" s="273"/>
    </row>
    <row r="713" spans="3:5" ht="15">
      <c r="C713" s="273"/>
      <c r="D713" s="273"/>
      <c r="E713" s="273"/>
    </row>
    <row r="714" spans="3:5" ht="15">
      <c r="C714" s="273"/>
      <c r="D714" s="273"/>
      <c r="E714" s="273"/>
    </row>
    <row r="715" spans="3:5" ht="15">
      <c r="C715" s="273"/>
      <c r="D715" s="273"/>
      <c r="E715" s="273"/>
    </row>
    <row r="716" spans="3:5" ht="15">
      <c r="C716" s="273"/>
      <c r="D716" s="273"/>
      <c r="E716" s="273"/>
    </row>
    <row r="717" spans="3:5" ht="15">
      <c r="C717" s="273"/>
      <c r="D717" s="273"/>
      <c r="E717" s="273"/>
    </row>
    <row r="718" spans="3:5" ht="15">
      <c r="C718" s="273"/>
      <c r="D718" s="273"/>
      <c r="E718" s="273"/>
    </row>
    <row r="719" spans="3:5" ht="15">
      <c r="C719" s="273"/>
      <c r="D719" s="273"/>
      <c r="E719" s="273"/>
    </row>
    <row r="720" spans="3:5" ht="15">
      <c r="C720" s="273"/>
      <c r="D720" s="273"/>
      <c r="E720" s="273"/>
    </row>
    <row r="721" spans="3:5" ht="15">
      <c r="C721" s="273"/>
      <c r="D721" s="273"/>
      <c r="E721" s="273"/>
    </row>
    <row r="722" spans="3:5" ht="15">
      <c r="C722" s="273"/>
      <c r="D722" s="273"/>
      <c r="E722" s="273"/>
    </row>
    <row r="723" spans="3:5" ht="15">
      <c r="C723" s="273"/>
      <c r="D723" s="273"/>
      <c r="E723" s="273"/>
    </row>
    <row r="724" spans="3:5" ht="15">
      <c r="C724" s="273"/>
      <c r="D724" s="273"/>
      <c r="E724" s="273"/>
    </row>
    <row r="725" spans="3:5" ht="15">
      <c r="C725" s="273"/>
      <c r="D725" s="273"/>
      <c r="E725" s="273"/>
    </row>
    <row r="726" spans="3:5" ht="15">
      <c r="C726" s="273"/>
      <c r="D726" s="273"/>
      <c r="E726" s="273"/>
    </row>
    <row r="727" spans="3:5" ht="15">
      <c r="C727" s="273"/>
      <c r="D727" s="273"/>
      <c r="E727" s="273"/>
    </row>
    <row r="728" spans="3:5" ht="15">
      <c r="C728" s="273"/>
      <c r="D728" s="273"/>
      <c r="E728" s="273"/>
    </row>
    <row r="729" spans="3:5" ht="15">
      <c r="C729" s="273"/>
      <c r="D729" s="273"/>
      <c r="E729" s="273"/>
    </row>
    <row r="730" spans="3:5" ht="15">
      <c r="C730" s="273"/>
      <c r="D730" s="273"/>
      <c r="E730" s="273"/>
    </row>
    <row r="731" spans="3:5" ht="15">
      <c r="C731" s="273"/>
      <c r="D731" s="273"/>
      <c r="E731" s="273"/>
    </row>
    <row r="732" spans="3:5" ht="15">
      <c r="C732" s="273"/>
      <c r="D732" s="273"/>
      <c r="E732" s="273"/>
    </row>
    <row r="733" spans="3:5" ht="15">
      <c r="C733" s="273"/>
      <c r="D733" s="273"/>
      <c r="E733" s="273"/>
    </row>
    <row r="734" spans="3:5" ht="15">
      <c r="C734" s="273"/>
      <c r="D734" s="273"/>
      <c r="E734" s="273"/>
    </row>
    <row r="735" spans="3:5" ht="15">
      <c r="C735" s="273"/>
      <c r="D735" s="273"/>
      <c r="E735" s="273"/>
    </row>
    <row r="736" spans="3:5" ht="15">
      <c r="C736" s="273"/>
      <c r="D736" s="273"/>
      <c r="E736" s="273"/>
    </row>
    <row r="737" spans="3:5" ht="15">
      <c r="C737" s="273"/>
      <c r="D737" s="273"/>
      <c r="E737" s="273"/>
    </row>
    <row r="738" spans="3:5" ht="15">
      <c r="C738" s="273"/>
      <c r="D738" s="273"/>
      <c r="E738" s="273"/>
    </row>
    <row r="739" spans="3:5" ht="15">
      <c r="C739" s="273"/>
      <c r="D739" s="273"/>
      <c r="E739" s="273"/>
    </row>
    <row r="740" spans="3:5" ht="15">
      <c r="C740" s="273"/>
      <c r="D740" s="273"/>
      <c r="E740" s="273"/>
    </row>
    <row r="741" spans="3:5" ht="15">
      <c r="C741" s="273"/>
      <c r="D741" s="273"/>
      <c r="E741" s="273"/>
    </row>
    <row r="742" spans="3:5" ht="15">
      <c r="C742" s="273"/>
      <c r="D742" s="273"/>
      <c r="E742" s="273"/>
    </row>
    <row r="743" spans="3:5" ht="15">
      <c r="C743" s="273"/>
      <c r="D743" s="273"/>
      <c r="E743" s="273"/>
    </row>
    <row r="744" spans="3:5" ht="15">
      <c r="C744" s="273"/>
      <c r="D744" s="273"/>
      <c r="E744" s="273"/>
    </row>
    <row r="745" spans="3:5" ht="15">
      <c r="C745" s="273"/>
      <c r="D745" s="273"/>
      <c r="E745" s="273"/>
    </row>
    <row r="746" spans="3:5" ht="15">
      <c r="C746" s="273"/>
      <c r="D746" s="273"/>
      <c r="E746" s="273"/>
    </row>
    <row r="747" spans="3:5" ht="15">
      <c r="C747" s="273"/>
      <c r="D747" s="273"/>
      <c r="E747" s="273"/>
    </row>
    <row r="748" spans="3:5" ht="15">
      <c r="C748" s="273"/>
      <c r="D748" s="273"/>
      <c r="E748" s="273"/>
    </row>
    <row r="749" spans="3:5" ht="15">
      <c r="C749" s="273"/>
      <c r="D749" s="273"/>
      <c r="E749" s="273"/>
    </row>
    <row r="750" spans="3:5" ht="15">
      <c r="C750" s="273"/>
      <c r="D750" s="273"/>
      <c r="E750" s="273"/>
    </row>
    <row r="751" spans="3:5" ht="15">
      <c r="C751" s="273"/>
      <c r="D751" s="273"/>
      <c r="E751" s="273"/>
    </row>
    <row r="752" spans="3:5" ht="15">
      <c r="C752" s="273"/>
      <c r="D752" s="273"/>
      <c r="E752" s="273"/>
    </row>
    <row r="753" spans="3:5" ht="15">
      <c r="C753" s="273"/>
      <c r="D753" s="273"/>
      <c r="E753" s="273"/>
    </row>
    <row r="754" spans="3:5" ht="15">
      <c r="C754" s="273"/>
      <c r="D754" s="273"/>
      <c r="E754" s="273"/>
    </row>
    <row r="755" spans="3:5" ht="15">
      <c r="C755" s="273"/>
      <c r="D755" s="273"/>
      <c r="E755" s="273"/>
    </row>
    <row r="756" spans="3:5" ht="15">
      <c r="C756" s="273"/>
      <c r="D756" s="273"/>
      <c r="E756" s="273"/>
    </row>
    <row r="757" spans="3:5" ht="15">
      <c r="C757" s="273"/>
      <c r="D757" s="273"/>
      <c r="E757" s="273"/>
    </row>
    <row r="758" spans="3:5" ht="15">
      <c r="C758" s="273"/>
      <c r="D758" s="273"/>
      <c r="E758" s="273"/>
    </row>
    <row r="759" spans="3:5" ht="15">
      <c r="C759" s="273"/>
      <c r="D759" s="273"/>
      <c r="E759" s="273"/>
    </row>
    <row r="760" spans="3:5" ht="15">
      <c r="C760" s="273"/>
      <c r="D760" s="273"/>
      <c r="E760" s="273"/>
    </row>
    <row r="761" spans="3:5" ht="15">
      <c r="C761" s="273"/>
      <c r="D761" s="273"/>
      <c r="E761" s="273"/>
    </row>
    <row r="762" spans="3:5" ht="15">
      <c r="C762" s="273"/>
      <c r="D762" s="273"/>
      <c r="E762" s="273"/>
    </row>
    <row r="763" spans="3:5" ht="15">
      <c r="C763" s="273"/>
      <c r="D763" s="273"/>
      <c r="E763" s="273"/>
    </row>
    <row r="764" spans="3:5" ht="15">
      <c r="C764" s="273"/>
      <c r="D764" s="273"/>
      <c r="E764" s="273"/>
    </row>
    <row r="765" spans="3:5" ht="15">
      <c r="C765" s="273"/>
      <c r="D765" s="273"/>
      <c r="E765" s="273"/>
    </row>
    <row r="766" spans="3:5" ht="15">
      <c r="C766" s="273"/>
      <c r="D766" s="273"/>
      <c r="E766" s="273"/>
    </row>
    <row r="767" spans="3:5" ht="15">
      <c r="C767" s="273"/>
      <c r="D767" s="273"/>
      <c r="E767" s="273"/>
    </row>
    <row r="768" spans="3:5" ht="15">
      <c r="C768" s="273"/>
      <c r="D768" s="273"/>
      <c r="E768" s="273"/>
    </row>
    <row r="769" spans="3:5" ht="15">
      <c r="C769" s="273"/>
      <c r="D769" s="273"/>
      <c r="E769" s="273"/>
    </row>
    <row r="770" spans="3:5" ht="15">
      <c r="C770" s="273"/>
      <c r="D770" s="273"/>
      <c r="E770" s="273"/>
    </row>
    <row r="771" spans="3:5" ht="15">
      <c r="C771" s="273"/>
      <c r="D771" s="273"/>
      <c r="E771" s="273"/>
    </row>
    <row r="772" spans="3:5" ht="15">
      <c r="C772" s="273"/>
      <c r="D772" s="273"/>
      <c r="E772" s="273"/>
    </row>
    <row r="773" spans="3:5" ht="15">
      <c r="C773" s="273"/>
      <c r="D773" s="273"/>
      <c r="E773" s="273"/>
    </row>
    <row r="774" spans="3:5" ht="15">
      <c r="C774" s="273"/>
      <c r="D774" s="273"/>
      <c r="E774" s="273"/>
    </row>
    <row r="775" spans="3:5" ht="15">
      <c r="C775" s="273"/>
      <c r="D775" s="273"/>
      <c r="E775" s="273"/>
    </row>
    <row r="776" spans="3:5" ht="15">
      <c r="C776" s="273"/>
      <c r="D776" s="273"/>
      <c r="E776" s="273"/>
    </row>
    <row r="777" spans="3:5" ht="15">
      <c r="C777" s="273"/>
      <c r="D777" s="273"/>
      <c r="E777" s="273"/>
    </row>
    <row r="778" spans="3:5" ht="15">
      <c r="C778" s="273"/>
      <c r="D778" s="273"/>
      <c r="E778" s="273"/>
    </row>
    <row r="779" spans="3:5" ht="15">
      <c r="C779" s="273"/>
      <c r="D779" s="273"/>
      <c r="E779" s="273"/>
    </row>
    <row r="780" spans="3:5" ht="15">
      <c r="C780" s="273"/>
      <c r="D780" s="273"/>
      <c r="E780" s="273"/>
    </row>
    <row r="781" spans="3:5" ht="15">
      <c r="C781" s="273"/>
      <c r="D781" s="273"/>
      <c r="E781" s="273"/>
    </row>
    <row r="782" spans="3:5" ht="15">
      <c r="C782" s="273"/>
      <c r="D782" s="273"/>
      <c r="E782" s="273"/>
    </row>
    <row r="783" spans="3:5" ht="15">
      <c r="C783" s="273"/>
      <c r="D783" s="273"/>
      <c r="E783" s="273"/>
    </row>
    <row r="784" spans="3:5" ht="15">
      <c r="C784" s="273"/>
      <c r="D784" s="273"/>
      <c r="E784" s="273"/>
    </row>
    <row r="785" spans="3:5" ht="15">
      <c r="C785" s="273"/>
      <c r="D785" s="273"/>
      <c r="E785" s="273"/>
    </row>
    <row r="786" spans="3:5" ht="15">
      <c r="C786" s="273"/>
      <c r="D786" s="273"/>
      <c r="E786" s="273"/>
    </row>
    <row r="787" spans="3:5" ht="15">
      <c r="C787" s="273"/>
      <c r="D787" s="273"/>
      <c r="E787" s="273"/>
    </row>
    <row r="788" spans="3:5" ht="15">
      <c r="C788" s="273"/>
      <c r="D788" s="273"/>
      <c r="E788" s="273"/>
    </row>
    <row r="789" spans="3:5" ht="15">
      <c r="C789" s="273"/>
      <c r="D789" s="273"/>
      <c r="E789" s="273"/>
    </row>
    <row r="790" spans="3:5" ht="15">
      <c r="C790" s="273"/>
      <c r="D790" s="273"/>
      <c r="E790" s="273"/>
    </row>
    <row r="791" spans="3:5" ht="15">
      <c r="C791" s="273"/>
      <c r="D791" s="273"/>
      <c r="E791" s="273"/>
    </row>
    <row r="792" spans="3:5" ht="15">
      <c r="C792" s="273"/>
      <c r="D792" s="273"/>
      <c r="E792" s="273"/>
    </row>
    <row r="793" spans="3:5" ht="15">
      <c r="C793" s="273"/>
      <c r="D793" s="273"/>
      <c r="E793" s="273"/>
    </row>
    <row r="794" spans="3:5" ht="15">
      <c r="C794" s="273"/>
      <c r="D794" s="273"/>
      <c r="E794" s="273"/>
    </row>
    <row r="795" spans="3:5" ht="15">
      <c r="C795" s="273"/>
      <c r="D795" s="273"/>
      <c r="E795" s="273"/>
    </row>
    <row r="796" spans="3:5" ht="15">
      <c r="C796" s="273"/>
      <c r="D796" s="273"/>
      <c r="E796" s="273"/>
    </row>
    <row r="797" spans="3:5" ht="15">
      <c r="C797" s="273"/>
      <c r="D797" s="273"/>
      <c r="E797" s="273"/>
    </row>
    <row r="798" spans="3:5" ht="15">
      <c r="C798" s="273"/>
      <c r="D798" s="273"/>
      <c r="E798" s="273"/>
    </row>
    <row r="799" spans="3:5" ht="15">
      <c r="C799" s="273"/>
      <c r="D799" s="273"/>
      <c r="E799" s="273"/>
    </row>
    <row r="800" spans="3:5" ht="15">
      <c r="C800" s="273"/>
      <c r="D800" s="273"/>
      <c r="E800" s="273"/>
    </row>
    <row r="801" spans="3:5" ht="15">
      <c r="C801" s="273"/>
      <c r="D801" s="273"/>
      <c r="E801" s="273"/>
    </row>
    <row r="802" spans="3:5" ht="15">
      <c r="C802" s="273"/>
      <c r="D802" s="273"/>
      <c r="E802" s="273"/>
    </row>
    <row r="803" spans="3:5" ht="15">
      <c r="C803" s="273"/>
      <c r="D803" s="273"/>
      <c r="E803" s="273"/>
    </row>
    <row r="804" spans="3:5" ht="15">
      <c r="C804" s="273"/>
      <c r="D804" s="273"/>
      <c r="E804" s="273"/>
    </row>
    <row r="805" spans="3:5" ht="15">
      <c r="C805" s="273"/>
      <c r="D805" s="273"/>
      <c r="E805" s="273"/>
    </row>
    <row r="806" spans="3:5" ht="15">
      <c r="C806" s="273"/>
      <c r="D806" s="273"/>
      <c r="E806" s="273"/>
    </row>
    <row r="807" spans="3:5" ht="15">
      <c r="C807" s="273"/>
      <c r="D807" s="273"/>
      <c r="E807" s="273"/>
    </row>
    <row r="808" spans="3:5" ht="15">
      <c r="C808" s="273"/>
      <c r="D808" s="273"/>
      <c r="E808" s="273"/>
    </row>
    <row r="809" spans="3:5" ht="15">
      <c r="C809" s="273"/>
      <c r="D809" s="273"/>
      <c r="E809" s="273"/>
    </row>
    <row r="810" spans="3:5" ht="15">
      <c r="C810" s="273"/>
      <c r="D810" s="273"/>
      <c r="E810" s="273"/>
    </row>
    <row r="811" spans="3:5" ht="15">
      <c r="C811" s="273"/>
      <c r="D811" s="273"/>
      <c r="E811" s="273"/>
    </row>
    <row r="812" spans="3:5" ht="15">
      <c r="C812" s="273"/>
      <c r="D812" s="273"/>
      <c r="E812" s="273"/>
    </row>
    <row r="813" spans="3:5" ht="15">
      <c r="C813" s="273"/>
      <c r="D813" s="273"/>
      <c r="E813" s="273"/>
    </row>
    <row r="814" spans="3:5" ht="15">
      <c r="C814" s="273"/>
      <c r="D814" s="273"/>
      <c r="E814" s="273"/>
    </row>
    <row r="815" spans="3:5" ht="15">
      <c r="C815" s="273"/>
      <c r="D815" s="273"/>
      <c r="E815" s="273"/>
    </row>
    <row r="816" spans="3:5" ht="15">
      <c r="C816" s="273"/>
      <c r="D816" s="273"/>
      <c r="E816" s="273"/>
    </row>
    <row r="817" spans="3:5" ht="15">
      <c r="C817" s="273"/>
      <c r="D817" s="273"/>
      <c r="E817" s="273"/>
    </row>
    <row r="818" spans="3:5" ht="15">
      <c r="C818" s="273"/>
      <c r="D818" s="273"/>
      <c r="E818" s="273"/>
    </row>
    <row r="819" spans="3:5" ht="15">
      <c r="C819" s="273"/>
      <c r="D819" s="273"/>
      <c r="E819" s="273"/>
    </row>
    <row r="820" spans="3:5" ht="15">
      <c r="C820" s="273"/>
      <c r="D820" s="273"/>
      <c r="E820" s="273"/>
    </row>
    <row r="821" spans="3:5" ht="15">
      <c r="C821" s="273"/>
      <c r="D821" s="273"/>
      <c r="E821" s="273"/>
    </row>
    <row r="822" spans="3:5" ht="15">
      <c r="C822" s="273"/>
      <c r="D822" s="273"/>
      <c r="E822" s="273"/>
    </row>
    <row r="823" spans="3:5" ht="15">
      <c r="C823" s="273"/>
      <c r="D823" s="273"/>
      <c r="E823" s="273"/>
    </row>
    <row r="824" spans="3:5" ht="15">
      <c r="C824" s="273"/>
      <c r="D824" s="273"/>
      <c r="E824" s="273"/>
    </row>
    <row r="825" spans="3:5" ht="15">
      <c r="C825" s="273"/>
      <c r="D825" s="273"/>
      <c r="E825" s="273"/>
    </row>
    <row r="826" spans="3:5" ht="15">
      <c r="C826" s="273"/>
      <c r="D826" s="273"/>
      <c r="E826" s="273"/>
    </row>
    <row r="827" spans="3:5" ht="15">
      <c r="C827" s="273"/>
      <c r="D827" s="273"/>
      <c r="E827" s="273"/>
    </row>
    <row r="828" spans="3:5" ht="15">
      <c r="C828" s="273"/>
      <c r="D828" s="273"/>
      <c r="E828" s="273"/>
    </row>
    <row r="829" spans="3:5" ht="15">
      <c r="C829" s="273"/>
      <c r="D829" s="273"/>
      <c r="E829" s="273"/>
    </row>
    <row r="830" spans="3:5" ht="15">
      <c r="C830" s="273"/>
      <c r="D830" s="273"/>
      <c r="E830" s="273"/>
    </row>
    <row r="831" spans="3:5" ht="15">
      <c r="C831" s="273"/>
      <c r="D831" s="273"/>
      <c r="E831" s="273"/>
    </row>
    <row r="832" spans="3:5" ht="15">
      <c r="C832" s="273"/>
      <c r="D832" s="273"/>
      <c r="E832" s="273"/>
    </row>
    <row r="833" spans="3:5" ht="15">
      <c r="C833" s="273"/>
      <c r="D833" s="273"/>
      <c r="E833" s="273"/>
    </row>
    <row r="834" spans="3:5" ht="15">
      <c r="C834" s="273"/>
      <c r="D834" s="273"/>
      <c r="E834" s="273"/>
    </row>
    <row r="835" spans="3:5" ht="15">
      <c r="C835" s="273"/>
      <c r="D835" s="273"/>
      <c r="E835" s="273"/>
    </row>
    <row r="836" spans="3:5" ht="15">
      <c r="C836" s="273"/>
      <c r="D836" s="273"/>
      <c r="E836" s="273"/>
    </row>
    <row r="837" spans="3:5" ht="15">
      <c r="C837" s="273"/>
      <c r="D837" s="273"/>
      <c r="E837" s="273"/>
    </row>
    <row r="838" spans="3:5" ht="15">
      <c r="C838" s="273"/>
      <c r="D838" s="273"/>
      <c r="E838" s="273"/>
    </row>
    <row r="839" spans="3:5" ht="15">
      <c r="C839" s="273"/>
      <c r="D839" s="273"/>
      <c r="E839" s="273"/>
    </row>
    <row r="840" spans="3:5" ht="15">
      <c r="C840" s="273"/>
      <c r="D840" s="273"/>
      <c r="E840" s="273"/>
    </row>
    <row r="841" spans="3:5" ht="15">
      <c r="C841" s="273"/>
      <c r="D841" s="273"/>
      <c r="E841" s="273"/>
    </row>
    <row r="842" spans="3:5" ht="15">
      <c r="C842" s="273"/>
      <c r="D842" s="273"/>
      <c r="E842" s="273"/>
    </row>
    <row r="843" spans="3:5" ht="15">
      <c r="C843" s="273"/>
      <c r="D843" s="273"/>
      <c r="E843" s="273"/>
    </row>
    <row r="844" spans="3:5" ht="15">
      <c r="C844" s="273"/>
      <c r="D844" s="273"/>
      <c r="E844" s="273"/>
    </row>
    <row r="845" spans="3:5" ht="15">
      <c r="C845" s="273"/>
      <c r="D845" s="273"/>
      <c r="E845" s="273"/>
    </row>
    <row r="846" spans="3:5" ht="15">
      <c r="C846" s="273"/>
      <c r="D846" s="273"/>
      <c r="E846" s="273"/>
    </row>
    <row r="847" spans="3:5" ht="15">
      <c r="C847" s="273"/>
      <c r="D847" s="273"/>
      <c r="E847" s="273"/>
    </row>
    <row r="848" spans="3:5" ht="15">
      <c r="C848" s="273"/>
      <c r="D848" s="273"/>
      <c r="E848" s="273"/>
    </row>
    <row r="849" spans="3:5" ht="15">
      <c r="C849" s="273"/>
      <c r="D849" s="273"/>
      <c r="E849" s="273"/>
    </row>
    <row r="850" spans="3:5" ht="15">
      <c r="C850" s="273"/>
      <c r="D850" s="273"/>
      <c r="E850" s="273"/>
    </row>
    <row r="851" spans="3:5" ht="15">
      <c r="C851" s="273"/>
      <c r="D851" s="273"/>
      <c r="E851" s="273"/>
    </row>
    <row r="852" spans="3:5" ht="15">
      <c r="C852" s="273"/>
      <c r="D852" s="273"/>
      <c r="E852" s="273"/>
    </row>
    <row r="853" spans="3:5" ht="15">
      <c r="C853" s="273"/>
      <c r="D853" s="273"/>
      <c r="E853" s="273"/>
    </row>
    <row r="854" spans="3:5" ht="15">
      <c r="C854" s="273"/>
      <c r="D854" s="273"/>
      <c r="E854" s="273"/>
    </row>
    <row r="855" spans="3:5" ht="15">
      <c r="C855" s="273"/>
      <c r="D855" s="273"/>
      <c r="E855" s="273"/>
    </row>
    <row r="856" spans="3:5" ht="15">
      <c r="C856" s="273"/>
      <c r="D856" s="273"/>
      <c r="E856" s="273"/>
    </row>
    <row r="857" spans="3:5" ht="15">
      <c r="C857" s="273"/>
      <c r="D857" s="273"/>
      <c r="E857" s="273"/>
    </row>
    <row r="858" spans="3:5" ht="15">
      <c r="C858" s="273"/>
      <c r="D858" s="273"/>
      <c r="E858" s="273"/>
    </row>
    <row r="859" spans="3:5" ht="15">
      <c r="C859" s="273"/>
      <c r="D859" s="273"/>
      <c r="E859" s="273"/>
    </row>
    <row r="860" spans="3:5" ht="15">
      <c r="C860" s="273"/>
      <c r="D860" s="273"/>
      <c r="E860" s="273"/>
    </row>
    <row r="861" spans="3:5" ht="15">
      <c r="C861" s="273"/>
      <c r="D861" s="273"/>
      <c r="E861" s="273"/>
    </row>
    <row r="862" spans="3:5" ht="15">
      <c r="C862" s="273"/>
      <c r="D862" s="273"/>
      <c r="E862" s="273"/>
    </row>
    <row r="863" spans="3:5" ht="15">
      <c r="C863" s="273"/>
      <c r="D863" s="273"/>
      <c r="E863" s="273"/>
    </row>
    <row r="864" spans="3:5" ht="15">
      <c r="C864" s="273"/>
      <c r="D864" s="273"/>
      <c r="E864" s="273"/>
    </row>
    <row r="865" spans="3:5" ht="15">
      <c r="C865" s="273"/>
      <c r="D865" s="273"/>
      <c r="E865" s="273"/>
    </row>
    <row r="866" spans="3:5" ht="15">
      <c r="C866" s="273"/>
      <c r="D866" s="273"/>
      <c r="E866" s="273"/>
    </row>
    <row r="867" spans="3:5" ht="15">
      <c r="C867" s="273"/>
      <c r="D867" s="273"/>
      <c r="E867" s="273"/>
    </row>
    <row r="868" spans="3:5" ht="15">
      <c r="C868" s="273"/>
      <c r="D868" s="273"/>
      <c r="E868" s="273"/>
    </row>
    <row r="869" spans="3:5" ht="15">
      <c r="C869" s="273"/>
      <c r="D869" s="273"/>
      <c r="E869" s="273"/>
    </row>
    <row r="870" spans="3:5" ht="15">
      <c r="C870" s="273"/>
      <c r="D870" s="273"/>
      <c r="E870" s="273"/>
    </row>
    <row r="871" spans="3:5" ht="15">
      <c r="C871" s="273"/>
      <c r="D871" s="273"/>
      <c r="E871" s="273"/>
    </row>
    <row r="872" spans="3:5" ht="15">
      <c r="C872" s="273"/>
      <c r="D872" s="273"/>
      <c r="E872" s="273"/>
    </row>
    <row r="873" spans="3:5" ht="15">
      <c r="C873" s="273"/>
      <c r="D873" s="273"/>
      <c r="E873" s="273"/>
    </row>
    <row r="874" spans="3:5" ht="15">
      <c r="C874" s="273"/>
      <c r="D874" s="273"/>
      <c r="E874" s="273"/>
    </row>
    <row r="875" spans="3:5" ht="15">
      <c r="C875" s="273"/>
      <c r="D875" s="273"/>
      <c r="E875" s="273"/>
    </row>
    <row r="876" spans="3:5" ht="15">
      <c r="C876" s="273"/>
      <c r="D876" s="273"/>
      <c r="E876" s="273"/>
    </row>
    <row r="877" spans="3:5" ht="15">
      <c r="C877" s="273"/>
      <c r="D877" s="273"/>
      <c r="E877" s="273"/>
    </row>
    <row r="878" spans="3:5" ht="15">
      <c r="C878" s="273"/>
      <c r="D878" s="273"/>
      <c r="E878" s="273"/>
    </row>
    <row r="879" spans="3:5" ht="15">
      <c r="C879" s="273"/>
      <c r="D879" s="273"/>
      <c r="E879" s="273"/>
    </row>
    <row r="880" spans="3:5" ht="15">
      <c r="C880" s="273"/>
      <c r="D880" s="273"/>
      <c r="E880" s="273"/>
    </row>
    <row r="881" spans="3:5" ht="15">
      <c r="C881" s="273"/>
      <c r="D881" s="273"/>
      <c r="E881" s="273"/>
    </row>
    <row r="882" spans="3:5" ht="15">
      <c r="C882" s="273"/>
      <c r="D882" s="273"/>
      <c r="E882" s="273"/>
    </row>
    <row r="883" spans="3:5" ht="15">
      <c r="C883" s="273"/>
      <c r="D883" s="273"/>
      <c r="E883" s="273"/>
    </row>
    <row r="884" spans="3:5" ht="15">
      <c r="C884" s="273"/>
      <c r="D884" s="273"/>
      <c r="E884" s="273"/>
    </row>
    <row r="885" spans="3:5" ht="15">
      <c r="C885" s="273"/>
      <c r="D885" s="273"/>
      <c r="E885" s="273"/>
    </row>
    <row r="886" spans="3:5" ht="15">
      <c r="C886" s="273"/>
      <c r="D886" s="273"/>
      <c r="E886" s="273"/>
    </row>
    <row r="887" spans="3:5" ht="15">
      <c r="C887" s="273"/>
      <c r="D887" s="273"/>
      <c r="E887" s="273"/>
    </row>
    <row r="888" spans="3:5" ht="15">
      <c r="C888" s="273"/>
      <c r="D888" s="273"/>
      <c r="E888" s="273"/>
    </row>
    <row r="889" spans="3:5" ht="15">
      <c r="C889" s="273"/>
      <c r="D889" s="273"/>
      <c r="E889" s="273"/>
    </row>
    <row r="890" spans="3:5" ht="15">
      <c r="C890" s="273"/>
      <c r="D890" s="273"/>
      <c r="E890" s="273"/>
    </row>
    <row r="891" spans="3:5" ht="15">
      <c r="C891" s="273"/>
      <c r="D891" s="273"/>
      <c r="E891" s="273"/>
    </row>
    <row r="892" spans="3:5" ht="15">
      <c r="C892" s="273"/>
      <c r="D892" s="273"/>
      <c r="E892" s="273"/>
    </row>
    <row r="893" spans="3:5" ht="15">
      <c r="C893" s="273"/>
      <c r="D893" s="273"/>
      <c r="E893" s="273"/>
    </row>
    <row r="894" spans="3:5" ht="15">
      <c r="C894" s="273"/>
      <c r="D894" s="273"/>
      <c r="E894" s="273"/>
    </row>
    <row r="895" spans="3:5" ht="15">
      <c r="C895" s="273"/>
      <c r="D895" s="273"/>
      <c r="E895" s="273"/>
    </row>
    <row r="896" spans="3:5" ht="15">
      <c r="C896" s="273"/>
      <c r="D896" s="273"/>
      <c r="E896" s="273"/>
    </row>
    <row r="897" spans="3:5" ht="15">
      <c r="C897" s="273"/>
      <c r="D897" s="273"/>
      <c r="E897" s="273"/>
    </row>
    <row r="898" spans="3:5" ht="15">
      <c r="C898" s="273"/>
      <c r="D898" s="273"/>
      <c r="E898" s="273"/>
    </row>
    <row r="899" spans="3:5" ht="15">
      <c r="C899" s="273"/>
      <c r="D899" s="273"/>
      <c r="E899" s="273"/>
    </row>
    <row r="900" spans="3:5" ht="15">
      <c r="C900" s="273"/>
      <c r="D900" s="273"/>
      <c r="E900" s="273"/>
    </row>
    <row r="901" spans="3:5" ht="15">
      <c r="C901" s="273"/>
      <c r="D901" s="273"/>
      <c r="E901" s="273"/>
    </row>
    <row r="902" spans="3:5" ht="15">
      <c r="C902" s="273"/>
      <c r="D902" s="273"/>
      <c r="E902" s="273"/>
    </row>
    <row r="903" spans="3:5" ht="15">
      <c r="C903" s="273"/>
      <c r="D903" s="273"/>
      <c r="E903" s="273"/>
    </row>
    <row r="904" spans="3:5" ht="15">
      <c r="C904" s="273"/>
      <c r="D904" s="273"/>
      <c r="E904" s="273"/>
    </row>
    <row r="905" spans="3:5" ht="15">
      <c r="C905" s="273"/>
      <c r="D905" s="273"/>
      <c r="E905" s="273"/>
    </row>
    <row r="906" spans="3:5" ht="15">
      <c r="C906" s="273"/>
      <c r="D906" s="273"/>
      <c r="E906" s="273"/>
    </row>
    <row r="907" spans="3:5" ht="15">
      <c r="C907" s="273"/>
      <c r="D907" s="273"/>
      <c r="E907" s="273"/>
    </row>
    <row r="908" spans="3:5" ht="15">
      <c r="C908" s="273"/>
      <c r="D908" s="273"/>
      <c r="E908" s="273"/>
    </row>
    <row r="909" spans="3:5" ht="15">
      <c r="C909" s="273"/>
      <c r="D909" s="273"/>
      <c r="E909" s="273"/>
    </row>
    <row r="910" spans="3:5" ht="15">
      <c r="C910" s="273"/>
      <c r="D910" s="273"/>
      <c r="E910" s="273"/>
    </row>
    <row r="911" spans="3:5" ht="15">
      <c r="C911" s="273"/>
      <c r="D911" s="273"/>
      <c r="E911" s="273"/>
    </row>
    <row r="912" spans="3:5" ht="15">
      <c r="C912" s="273"/>
      <c r="D912" s="273"/>
      <c r="E912" s="273"/>
    </row>
    <row r="913" spans="3:5" ht="15">
      <c r="C913" s="273"/>
      <c r="D913" s="273"/>
      <c r="E913" s="273"/>
    </row>
    <row r="914" spans="3:5" ht="15">
      <c r="C914" s="273"/>
      <c r="D914" s="273"/>
      <c r="E914" s="273"/>
    </row>
    <row r="915" spans="3:5" ht="15">
      <c r="C915" s="273"/>
      <c r="D915" s="273"/>
      <c r="E915" s="273"/>
    </row>
    <row r="916" spans="3:5" ht="15">
      <c r="C916" s="273"/>
      <c r="D916" s="273"/>
      <c r="E916" s="273"/>
    </row>
    <row r="917" spans="3:5" ht="15">
      <c r="C917" s="273"/>
      <c r="D917" s="273"/>
      <c r="E917" s="273"/>
    </row>
    <row r="918" spans="3:5" ht="15">
      <c r="C918" s="273"/>
      <c r="D918" s="273"/>
      <c r="E918" s="273"/>
    </row>
    <row r="919" spans="3:5" ht="15">
      <c r="C919" s="273"/>
      <c r="D919" s="273"/>
      <c r="E919" s="273"/>
    </row>
    <row r="920" spans="3:5" ht="15">
      <c r="C920" s="273"/>
      <c r="D920" s="273"/>
      <c r="E920" s="273"/>
    </row>
    <row r="921" spans="3:5" ht="15">
      <c r="C921" s="273"/>
      <c r="D921" s="273"/>
      <c r="E921" s="273"/>
    </row>
    <row r="922" spans="3:5" ht="15">
      <c r="C922" s="273"/>
      <c r="D922" s="273"/>
      <c r="E922" s="273"/>
    </row>
    <row r="923" spans="3:5" ht="15">
      <c r="C923" s="273"/>
      <c r="D923" s="273"/>
      <c r="E923" s="273"/>
    </row>
    <row r="924" spans="3:5" ht="15">
      <c r="C924" s="273"/>
      <c r="D924" s="273"/>
      <c r="E924" s="273"/>
    </row>
    <row r="925" spans="3:5" ht="15">
      <c r="C925" s="273"/>
      <c r="D925" s="273"/>
      <c r="E925" s="273"/>
    </row>
    <row r="926" spans="3:5" ht="15">
      <c r="C926" s="273"/>
      <c r="D926" s="273"/>
      <c r="E926" s="273"/>
    </row>
    <row r="927" spans="3:5" ht="15">
      <c r="C927" s="273"/>
      <c r="D927" s="273"/>
      <c r="E927" s="273"/>
    </row>
    <row r="928" spans="3:5" ht="15">
      <c r="C928" s="273"/>
      <c r="D928" s="273"/>
      <c r="E928" s="273"/>
    </row>
    <row r="929" spans="3:5" ht="15">
      <c r="C929" s="273"/>
      <c r="D929" s="273"/>
      <c r="E929" s="273"/>
    </row>
    <row r="930" spans="3:5" ht="15">
      <c r="C930" s="273"/>
      <c r="D930" s="273"/>
      <c r="E930" s="273"/>
    </row>
    <row r="931" spans="3:5" ht="15">
      <c r="C931" s="273"/>
      <c r="D931" s="273"/>
      <c r="E931" s="273"/>
    </row>
    <row r="932" spans="3:5" ht="15">
      <c r="C932" s="273"/>
      <c r="D932" s="273"/>
      <c r="E932" s="273"/>
    </row>
    <row r="933" spans="3:5" ht="15">
      <c r="C933" s="273"/>
      <c r="D933" s="273"/>
      <c r="E933" s="273"/>
    </row>
    <row r="934" spans="3:5" ht="15">
      <c r="C934" s="273"/>
      <c r="D934" s="273"/>
      <c r="E934" s="273"/>
    </row>
    <row r="935" spans="3:5" ht="15">
      <c r="C935" s="273"/>
      <c r="D935" s="273"/>
      <c r="E935" s="273"/>
    </row>
    <row r="936" spans="3:5" ht="15">
      <c r="C936" s="273"/>
      <c r="D936" s="273"/>
      <c r="E936" s="273"/>
    </row>
    <row r="937" spans="3:5" ht="15">
      <c r="C937" s="273"/>
      <c r="D937" s="273"/>
      <c r="E937" s="273"/>
    </row>
    <row r="938" spans="3:5" ht="15">
      <c r="C938" s="273"/>
      <c r="D938" s="273"/>
      <c r="E938" s="273"/>
    </row>
    <row r="939" spans="3:5" ht="15">
      <c r="C939" s="273"/>
      <c r="D939" s="273"/>
      <c r="E939" s="273"/>
    </row>
    <row r="940" spans="3:5" ht="15">
      <c r="C940" s="273"/>
      <c r="D940" s="273"/>
      <c r="E940" s="273"/>
    </row>
    <row r="941" spans="3:5" ht="15">
      <c r="C941" s="273"/>
      <c r="D941" s="273"/>
      <c r="E941" s="273"/>
    </row>
    <row r="942" spans="3:5" ht="15">
      <c r="C942" s="273"/>
      <c r="D942" s="273"/>
      <c r="E942" s="273"/>
    </row>
    <row r="943" spans="3:5" ht="15">
      <c r="C943" s="273"/>
      <c r="D943" s="273"/>
      <c r="E943" s="273"/>
    </row>
    <row r="944" spans="3:5" ht="15">
      <c r="C944" s="273"/>
      <c r="D944" s="273"/>
      <c r="E944" s="273"/>
    </row>
    <row r="945" spans="3:5" ht="15">
      <c r="C945" s="273"/>
      <c r="D945" s="273"/>
      <c r="E945" s="273"/>
    </row>
    <row r="946" spans="3:5" ht="15">
      <c r="C946" s="273"/>
      <c r="D946" s="273"/>
      <c r="E946" s="273"/>
    </row>
    <row r="947" spans="3:5" ht="15">
      <c r="C947" s="273"/>
      <c r="D947" s="273"/>
      <c r="E947" s="273"/>
    </row>
    <row r="948" spans="3:5" ht="15">
      <c r="C948" s="273"/>
      <c r="D948" s="273"/>
      <c r="E948" s="273"/>
    </row>
    <row r="949" spans="3:5" ht="15">
      <c r="C949" s="273"/>
      <c r="D949" s="273"/>
      <c r="E949" s="273"/>
    </row>
    <row r="950" spans="3:5" ht="15">
      <c r="C950" s="273"/>
      <c r="D950" s="273"/>
      <c r="E950" s="273"/>
    </row>
    <row r="951" spans="3:5" ht="15">
      <c r="C951" s="273"/>
      <c r="D951" s="273"/>
      <c r="E951" s="273"/>
    </row>
    <row r="952" spans="3:5" ht="15">
      <c r="C952" s="273"/>
      <c r="D952" s="273"/>
      <c r="E952" s="273"/>
    </row>
    <row r="953" spans="3:5" ht="15">
      <c r="C953" s="273"/>
      <c r="D953" s="273"/>
      <c r="E953" s="273"/>
    </row>
    <row r="954" spans="3:5" ht="15">
      <c r="C954" s="273"/>
      <c r="D954" s="273"/>
      <c r="E954" s="273"/>
    </row>
    <row r="955" spans="3:5" ht="15">
      <c r="C955" s="273"/>
      <c r="D955" s="273"/>
      <c r="E955" s="273"/>
    </row>
    <row r="956" spans="3:5" ht="15">
      <c r="C956" s="273"/>
      <c r="D956" s="273"/>
      <c r="E956" s="273"/>
    </row>
    <row r="957" spans="3:5" ht="15">
      <c r="C957" s="273"/>
      <c r="D957" s="273"/>
      <c r="E957" s="273"/>
    </row>
    <row r="958" spans="3:5" ht="15">
      <c r="C958" s="273"/>
      <c r="D958" s="273"/>
      <c r="E958" s="273"/>
    </row>
    <row r="959" spans="3:5" ht="15">
      <c r="C959" s="273"/>
      <c r="D959" s="273"/>
      <c r="E959" s="273"/>
    </row>
    <row r="960" spans="3:5" ht="15">
      <c r="C960" s="273"/>
      <c r="D960" s="273"/>
      <c r="E960" s="273"/>
    </row>
    <row r="961" spans="3:5" ht="15">
      <c r="C961" s="273"/>
      <c r="D961" s="273"/>
      <c r="E961" s="273"/>
    </row>
    <row r="962" spans="3:5" ht="15">
      <c r="C962" s="273"/>
      <c r="D962" s="273"/>
      <c r="E962" s="273"/>
    </row>
    <row r="963" spans="3:5" ht="15">
      <c r="C963" s="273"/>
      <c r="D963" s="273"/>
      <c r="E963" s="273"/>
    </row>
    <row r="964" spans="3:5" ht="15">
      <c r="C964" s="273"/>
      <c r="D964" s="273"/>
      <c r="E964" s="273"/>
    </row>
    <row r="965" spans="3:5" ht="15">
      <c r="C965" s="273"/>
      <c r="D965" s="273"/>
      <c r="E965" s="273"/>
    </row>
    <row r="966" spans="3:5" ht="15">
      <c r="C966" s="273"/>
      <c r="D966" s="273"/>
      <c r="E966" s="273"/>
    </row>
    <row r="967" spans="3:5" ht="15">
      <c r="C967" s="273"/>
      <c r="D967" s="273"/>
      <c r="E967" s="273"/>
    </row>
    <row r="968" spans="3:5" ht="15">
      <c r="C968" s="273"/>
      <c r="D968" s="273"/>
      <c r="E968" s="273"/>
    </row>
    <row r="969" spans="3:5" ht="15">
      <c r="C969" s="273"/>
      <c r="D969" s="273"/>
      <c r="E969" s="273"/>
    </row>
    <row r="970" spans="3:5" ht="15">
      <c r="C970" s="273"/>
      <c r="D970" s="273"/>
      <c r="E970" s="273"/>
    </row>
    <row r="971" spans="3:5" ht="15">
      <c r="C971" s="273"/>
      <c r="D971" s="273"/>
      <c r="E971" s="273"/>
    </row>
    <row r="972" spans="3:5" ht="15">
      <c r="C972" s="273"/>
      <c r="D972" s="273"/>
      <c r="E972" s="273"/>
    </row>
    <row r="973" spans="3:5" ht="15">
      <c r="C973" s="273"/>
      <c r="D973" s="273"/>
      <c r="E973" s="273"/>
    </row>
    <row r="974" spans="3:5" ht="15">
      <c r="C974" s="273"/>
      <c r="D974" s="273"/>
      <c r="E974" s="273"/>
    </row>
    <row r="975" spans="3:5" ht="15">
      <c r="C975" s="273"/>
      <c r="D975" s="273"/>
      <c r="E975" s="273"/>
    </row>
    <row r="976" spans="3:5" ht="15">
      <c r="C976" s="273"/>
      <c r="D976" s="273"/>
      <c r="E976" s="273"/>
    </row>
    <row r="977" spans="3:5" ht="15">
      <c r="C977" s="273"/>
      <c r="D977" s="273"/>
      <c r="E977" s="273"/>
    </row>
    <row r="978" spans="3:5" ht="15">
      <c r="C978" s="273"/>
      <c r="D978" s="273"/>
      <c r="E978" s="273"/>
    </row>
    <row r="979" spans="3:5" ht="15">
      <c r="C979" s="273"/>
      <c r="D979" s="273"/>
      <c r="E979" s="273"/>
    </row>
    <row r="980" spans="3:5" ht="15">
      <c r="C980" s="273"/>
      <c r="D980" s="273"/>
      <c r="E980" s="273"/>
    </row>
    <row r="981" spans="3:5" ht="15">
      <c r="C981" s="273"/>
      <c r="D981" s="273"/>
      <c r="E981" s="273"/>
    </row>
    <row r="982" spans="3:5" ht="15">
      <c r="C982" s="273"/>
      <c r="D982" s="273"/>
      <c r="E982" s="273"/>
    </row>
    <row r="983" spans="3:5" ht="15">
      <c r="C983" s="273"/>
      <c r="D983" s="273"/>
      <c r="E983" s="273"/>
    </row>
    <row r="984" spans="3:5" ht="15">
      <c r="C984" s="273"/>
      <c r="D984" s="273"/>
      <c r="E984" s="273"/>
    </row>
    <row r="985" spans="3:5" ht="15">
      <c r="C985" s="273"/>
      <c r="D985" s="273"/>
      <c r="E985" s="273"/>
    </row>
    <row r="986" spans="3:5" ht="15">
      <c r="C986" s="273"/>
      <c r="D986" s="273"/>
      <c r="E986" s="273"/>
    </row>
    <row r="987" spans="3:5" ht="15">
      <c r="C987" s="273"/>
      <c r="D987" s="273"/>
      <c r="E987" s="273"/>
    </row>
    <row r="988" spans="3:5" ht="15">
      <c r="C988" s="273"/>
      <c r="D988" s="273"/>
      <c r="E988" s="273"/>
    </row>
    <row r="989" spans="3:5" ht="15">
      <c r="C989" s="273"/>
      <c r="D989" s="273"/>
      <c r="E989" s="273"/>
    </row>
    <row r="990" spans="3:5" ht="15">
      <c r="C990" s="273"/>
      <c r="D990" s="273"/>
      <c r="E990" s="273"/>
    </row>
    <row r="991" spans="3:5" ht="15">
      <c r="C991" s="273"/>
      <c r="D991" s="273"/>
      <c r="E991" s="273"/>
    </row>
    <row r="992" spans="3:5" ht="15">
      <c r="C992" s="273"/>
      <c r="D992" s="273"/>
      <c r="E992" s="273"/>
    </row>
    <row r="993" spans="3:5" ht="15">
      <c r="C993" s="273"/>
      <c r="D993" s="273"/>
      <c r="E993" s="273"/>
    </row>
    <row r="994" spans="3:5" ht="15">
      <c r="C994" s="273"/>
      <c r="D994" s="273"/>
      <c r="E994" s="273"/>
    </row>
    <row r="995" spans="3:5" ht="15">
      <c r="C995" s="273"/>
      <c r="D995" s="273"/>
      <c r="E995" s="273"/>
    </row>
    <row r="996" spans="3:5" ht="15">
      <c r="C996" s="273"/>
      <c r="D996" s="273"/>
      <c r="E996" s="273"/>
    </row>
    <row r="997" spans="3:5" ht="15">
      <c r="C997" s="273"/>
      <c r="D997" s="273"/>
      <c r="E997" s="273"/>
    </row>
    <row r="998" spans="3:5" ht="15">
      <c r="C998" s="273"/>
      <c r="D998" s="273"/>
      <c r="E998" s="273"/>
    </row>
    <row r="999" spans="3:5" ht="15">
      <c r="C999" s="273"/>
      <c r="D999" s="273"/>
      <c r="E999" s="273"/>
    </row>
    <row r="1000" spans="3:5" ht="15">
      <c r="C1000" s="273"/>
      <c r="D1000" s="273"/>
      <c r="E1000" s="273"/>
    </row>
    <row r="1001" spans="3:5" ht="15">
      <c r="C1001" s="273"/>
      <c r="D1001" s="273"/>
      <c r="E1001" s="273"/>
    </row>
    <row r="1002" spans="3:5" ht="15">
      <c r="C1002" s="273"/>
      <c r="D1002" s="273"/>
      <c r="E1002" s="273"/>
    </row>
    <row r="1003" spans="3:5" ht="15">
      <c r="C1003" s="273"/>
      <c r="D1003" s="273"/>
      <c r="E1003" s="273"/>
    </row>
    <row r="1004" spans="3:5" ht="15">
      <c r="C1004" s="273"/>
      <c r="D1004" s="273"/>
      <c r="E1004" s="273"/>
    </row>
    <row r="1005" spans="3:5" ht="15">
      <c r="C1005" s="273"/>
      <c r="D1005" s="273"/>
      <c r="E1005" s="273"/>
    </row>
    <row r="1006" spans="3:5" ht="15">
      <c r="C1006" s="273"/>
      <c r="D1006" s="273"/>
      <c r="E1006" s="273"/>
    </row>
    <row r="1007" spans="3:5" ht="15">
      <c r="C1007" s="273"/>
      <c r="D1007" s="273"/>
      <c r="E1007" s="273"/>
    </row>
    <row r="1008" spans="3:5" ht="15">
      <c r="C1008" s="273"/>
      <c r="D1008" s="273"/>
      <c r="E1008" s="273"/>
    </row>
    <row r="1009" spans="3:5" ht="15">
      <c r="C1009" s="273"/>
      <c r="D1009" s="273"/>
      <c r="E1009" s="273"/>
    </row>
    <row r="1010" spans="3:5" ht="15">
      <c r="C1010" s="273"/>
      <c r="D1010" s="273"/>
      <c r="E1010" s="273"/>
    </row>
    <row r="1011" spans="3:5" ht="15">
      <c r="C1011" s="273"/>
      <c r="D1011" s="273"/>
      <c r="E1011" s="273"/>
    </row>
    <row r="1012" spans="3:5" ht="15">
      <c r="C1012" s="273"/>
      <c r="D1012" s="273"/>
      <c r="E1012" s="273"/>
    </row>
    <row r="1013" spans="3:5" ht="15">
      <c r="C1013" s="273"/>
      <c r="D1013" s="273"/>
      <c r="E1013" s="273"/>
    </row>
    <row r="1014" spans="3:5" ht="15">
      <c r="C1014" s="273"/>
      <c r="D1014" s="273"/>
      <c r="E1014" s="273"/>
    </row>
    <row r="1015" spans="3:5" ht="15">
      <c r="C1015" s="273"/>
      <c r="D1015" s="273"/>
      <c r="E1015" s="273"/>
    </row>
    <row r="1016" spans="3:5" ht="15">
      <c r="C1016" s="273"/>
      <c r="D1016" s="273"/>
      <c r="E1016" s="273"/>
    </row>
    <row r="1017" spans="3:5" ht="15">
      <c r="C1017" s="273"/>
      <c r="D1017" s="273"/>
      <c r="E1017" s="273"/>
    </row>
    <row r="1018" spans="3:5" ht="15">
      <c r="C1018" s="273"/>
      <c r="D1018" s="273"/>
      <c r="E1018" s="273"/>
    </row>
    <row r="1019" spans="3:5" ht="15">
      <c r="C1019" s="273"/>
      <c r="D1019" s="273"/>
      <c r="E1019" s="273"/>
    </row>
    <row r="1020" spans="3:5" ht="15">
      <c r="C1020" s="273"/>
      <c r="D1020" s="273"/>
      <c r="E1020" s="273"/>
    </row>
    <row r="1021" spans="3:5" ht="15">
      <c r="C1021" s="273"/>
      <c r="D1021" s="273"/>
      <c r="E1021" s="273"/>
    </row>
    <row r="1022" spans="3:5" ht="15">
      <c r="C1022" s="273"/>
      <c r="D1022" s="273"/>
      <c r="E1022" s="273"/>
    </row>
    <row r="1023" spans="3:5" ht="15">
      <c r="C1023" s="273"/>
      <c r="D1023" s="273"/>
      <c r="E1023" s="273"/>
    </row>
    <row r="1024" spans="3:5" ht="15">
      <c r="C1024" s="273"/>
      <c r="D1024" s="273"/>
      <c r="E1024" s="273"/>
    </row>
    <row r="1025" spans="3:5" ht="15">
      <c r="C1025" s="273"/>
      <c r="D1025" s="273"/>
      <c r="E1025" s="273"/>
    </row>
    <row r="1026" spans="3:5" ht="15">
      <c r="C1026" s="273"/>
      <c r="D1026" s="273"/>
      <c r="E1026" s="273"/>
    </row>
    <row r="1027" spans="3:5" ht="15">
      <c r="C1027" s="273"/>
      <c r="D1027" s="273"/>
      <c r="E1027" s="273"/>
    </row>
    <row r="1028" spans="3:5" ht="15">
      <c r="C1028" s="273"/>
      <c r="D1028" s="273"/>
      <c r="E1028" s="273"/>
    </row>
    <row r="1029" spans="3:5" ht="15">
      <c r="C1029" s="273"/>
      <c r="D1029" s="273"/>
      <c r="E1029" s="273"/>
    </row>
    <row r="1030" spans="3:5" ht="15">
      <c r="C1030" s="273"/>
      <c r="D1030" s="273"/>
      <c r="E1030" s="273"/>
    </row>
    <row r="1031" spans="3:5" ht="15">
      <c r="C1031" s="273"/>
      <c r="D1031" s="273"/>
      <c r="E1031" s="273"/>
    </row>
    <row r="1032" spans="3:5" ht="15">
      <c r="C1032" s="273"/>
      <c r="D1032" s="273"/>
      <c r="E1032" s="273"/>
    </row>
    <row r="1033" spans="3:5" ht="15">
      <c r="C1033" s="273"/>
      <c r="D1033" s="273"/>
      <c r="E1033" s="273"/>
    </row>
    <row r="1034" spans="3:5" ht="15">
      <c r="C1034" s="273"/>
      <c r="D1034" s="273"/>
      <c r="E1034" s="273"/>
    </row>
    <row r="1035" spans="3:5" ht="15">
      <c r="C1035" s="273"/>
      <c r="D1035" s="273"/>
      <c r="E1035" s="273"/>
    </row>
    <row r="1036" spans="3:5" ht="15">
      <c r="C1036" s="273"/>
      <c r="D1036" s="273"/>
      <c r="E1036" s="273"/>
    </row>
    <row r="1037" spans="3:5" ht="15">
      <c r="C1037" s="273"/>
      <c r="D1037" s="273"/>
      <c r="E1037" s="273"/>
    </row>
    <row r="1038" spans="3:5" ht="15">
      <c r="C1038" s="273"/>
      <c r="D1038" s="273"/>
      <c r="E1038" s="273"/>
    </row>
    <row r="1039" spans="3:5" ht="15">
      <c r="C1039" s="273"/>
      <c r="D1039" s="273"/>
      <c r="E1039" s="273"/>
    </row>
    <row r="1040" spans="3:5" ht="15">
      <c r="C1040" s="273"/>
      <c r="D1040" s="273"/>
      <c r="E1040" s="273"/>
    </row>
    <row r="1041" spans="3:5" ht="15">
      <c r="C1041" s="273"/>
      <c r="D1041" s="273"/>
      <c r="E1041" s="273"/>
    </row>
    <row r="1042" spans="3:5" ht="15">
      <c r="C1042" s="273"/>
      <c r="D1042" s="273"/>
      <c r="E1042" s="273"/>
    </row>
    <row r="1043" spans="3:5" ht="15">
      <c r="C1043" s="273"/>
      <c r="D1043" s="273"/>
      <c r="E1043" s="273"/>
    </row>
    <row r="1044" spans="3:5" ht="15">
      <c r="C1044" s="273"/>
      <c r="D1044" s="273"/>
      <c r="E1044" s="273"/>
    </row>
    <row r="1045" spans="3:5" ht="15">
      <c r="C1045" s="273"/>
      <c r="D1045" s="273"/>
      <c r="E1045" s="273"/>
    </row>
    <row r="1046" spans="3:5" ht="15">
      <c r="C1046" s="273"/>
      <c r="D1046" s="273"/>
      <c r="E1046" s="273"/>
    </row>
    <row r="1047" spans="3:5" ht="15">
      <c r="C1047" s="273"/>
      <c r="D1047" s="273"/>
      <c r="E1047" s="273"/>
    </row>
    <row r="1048" spans="3:5" ht="15">
      <c r="C1048" s="273"/>
      <c r="D1048" s="273"/>
      <c r="E1048" s="273"/>
    </row>
    <row r="1049" spans="3:5" ht="15">
      <c r="C1049" s="273"/>
      <c r="D1049" s="273"/>
      <c r="E1049" s="273"/>
    </row>
    <row r="1050" spans="3:5" ht="15">
      <c r="C1050" s="273"/>
      <c r="D1050" s="273"/>
      <c r="E1050" s="273"/>
    </row>
    <row r="1051" spans="3:5" ht="15">
      <c r="C1051" s="273"/>
      <c r="D1051" s="273"/>
      <c r="E1051" s="273"/>
    </row>
    <row r="1052" spans="3:5" ht="15">
      <c r="C1052" s="273"/>
      <c r="D1052" s="273"/>
      <c r="E1052" s="273"/>
    </row>
    <row r="1053" spans="3:5" ht="15">
      <c r="C1053" s="273"/>
      <c r="D1053" s="273"/>
      <c r="E1053" s="273"/>
    </row>
    <row r="1054" spans="3:5" ht="15">
      <c r="C1054" s="273"/>
      <c r="D1054" s="273"/>
      <c r="E1054" s="273"/>
    </row>
    <row r="1055" spans="3:5" ht="15">
      <c r="C1055" s="273"/>
      <c r="D1055" s="273"/>
      <c r="E1055" s="273"/>
    </row>
    <row r="1056" spans="3:5" ht="15">
      <c r="C1056" s="273"/>
      <c r="D1056" s="273"/>
      <c r="E1056" s="273"/>
    </row>
    <row r="1057" spans="3:5" ht="15">
      <c r="C1057" s="273"/>
      <c r="D1057" s="273"/>
      <c r="E1057" s="273"/>
    </row>
    <row r="1058" spans="3:5" ht="15">
      <c r="C1058" s="273"/>
      <c r="D1058" s="273"/>
      <c r="E1058" s="273"/>
    </row>
    <row r="1059" spans="3:5" ht="15">
      <c r="C1059" s="273"/>
      <c r="D1059" s="273"/>
      <c r="E1059" s="273"/>
    </row>
    <row r="1060" spans="3:5" ht="15">
      <c r="C1060" s="273"/>
      <c r="D1060" s="273"/>
      <c r="E1060" s="273"/>
    </row>
    <row r="1061" spans="3:5" ht="15">
      <c r="C1061" s="273"/>
      <c r="D1061" s="273"/>
      <c r="E1061" s="273"/>
    </row>
    <row r="1062" spans="3:5" ht="15">
      <c r="C1062" s="273"/>
      <c r="D1062" s="273"/>
      <c r="E1062" s="273"/>
    </row>
    <row r="1063" spans="3:5" ht="15">
      <c r="C1063" s="273"/>
      <c r="D1063" s="273"/>
      <c r="E1063" s="273"/>
    </row>
    <row r="1064" spans="3:5" ht="15">
      <c r="C1064" s="273"/>
      <c r="D1064" s="273"/>
      <c r="E1064" s="273"/>
    </row>
    <row r="1065" spans="3:5" ht="15">
      <c r="C1065" s="273"/>
      <c r="D1065" s="273"/>
      <c r="E1065" s="273"/>
    </row>
    <row r="1066" spans="3:5" ht="15">
      <c r="C1066" s="273"/>
      <c r="D1066" s="273"/>
      <c r="E1066" s="273"/>
    </row>
    <row r="1067" spans="3:5" ht="15">
      <c r="C1067" s="273"/>
      <c r="D1067" s="273"/>
      <c r="E1067" s="273"/>
    </row>
    <row r="1068" spans="3:5" ht="15">
      <c r="C1068" s="273"/>
      <c r="D1068" s="273"/>
      <c r="E1068" s="273"/>
    </row>
    <row r="1069" spans="3:5" ht="15">
      <c r="C1069" s="273"/>
      <c r="D1069" s="273"/>
      <c r="E1069" s="273"/>
    </row>
    <row r="1070" spans="3:5" ht="15">
      <c r="C1070" s="273"/>
      <c r="D1070" s="273"/>
      <c r="E1070" s="273"/>
    </row>
    <row r="1071" spans="3:5" ht="15">
      <c r="C1071" s="273"/>
      <c r="D1071" s="273"/>
      <c r="E1071" s="273"/>
    </row>
    <row r="1072" spans="3:5" ht="15">
      <c r="C1072" s="273"/>
      <c r="D1072" s="273"/>
      <c r="E1072" s="273"/>
    </row>
    <row r="1073" spans="3:5" ht="15">
      <c r="C1073" s="273"/>
      <c r="D1073" s="273"/>
      <c r="E1073" s="273"/>
    </row>
    <row r="1074" spans="3:5" ht="15">
      <c r="C1074" s="273"/>
      <c r="D1074" s="273"/>
      <c r="E1074" s="273"/>
    </row>
    <row r="1075" spans="3:5" ht="15">
      <c r="C1075" s="273"/>
      <c r="D1075" s="273"/>
      <c r="E1075" s="273"/>
    </row>
    <row r="1076" spans="3:5" ht="15">
      <c r="C1076" s="273"/>
      <c r="D1076" s="273"/>
      <c r="E1076" s="273"/>
    </row>
    <row r="1077" spans="3:5" ht="15">
      <c r="C1077" s="273"/>
      <c r="D1077" s="273"/>
      <c r="E1077" s="273"/>
    </row>
    <row r="1078" spans="3:5" ht="15">
      <c r="C1078" s="273"/>
      <c r="D1078" s="273"/>
      <c r="E1078" s="273"/>
    </row>
    <row r="1079" spans="3:5" ht="15">
      <c r="C1079" s="273"/>
      <c r="D1079" s="273"/>
      <c r="E1079" s="273"/>
    </row>
    <row r="1080" spans="3:5" ht="15">
      <c r="C1080" s="273"/>
      <c r="D1080" s="273"/>
      <c r="E1080" s="273"/>
    </row>
    <row r="1081" spans="3:5" ht="15">
      <c r="C1081" s="273"/>
      <c r="D1081" s="273"/>
      <c r="E1081" s="273"/>
    </row>
    <row r="1082" spans="3:5" ht="15">
      <c r="C1082" s="273"/>
      <c r="D1082" s="273"/>
      <c r="E1082" s="273"/>
    </row>
    <row r="1083" spans="3:5" ht="15">
      <c r="C1083" s="273"/>
      <c r="D1083" s="273"/>
      <c r="E1083" s="273"/>
    </row>
    <row r="1084" spans="3:5" ht="15">
      <c r="C1084" s="273"/>
      <c r="D1084" s="273"/>
      <c r="E1084" s="273"/>
    </row>
    <row r="1085" spans="3:5" ht="15">
      <c r="C1085" s="273"/>
      <c r="D1085" s="273"/>
      <c r="E1085" s="273"/>
    </row>
    <row r="1086" spans="3:5" ht="15">
      <c r="C1086" s="273"/>
      <c r="D1086" s="273"/>
      <c r="E1086" s="273"/>
    </row>
    <row r="1087" spans="3:5" ht="15">
      <c r="C1087" s="273"/>
      <c r="D1087" s="273"/>
      <c r="E1087" s="273"/>
    </row>
    <row r="1088" spans="3:5" ht="15">
      <c r="C1088" s="273"/>
      <c r="D1088" s="273"/>
      <c r="E1088" s="273"/>
    </row>
    <row r="1089" spans="3:5" ht="15">
      <c r="C1089" s="273"/>
      <c r="D1089" s="273"/>
      <c r="E1089" s="273"/>
    </row>
    <row r="1090" spans="3:5" ht="15">
      <c r="C1090" s="273"/>
      <c r="D1090" s="273"/>
      <c r="E1090" s="273"/>
    </row>
    <row r="1091" spans="3:5" ht="15">
      <c r="C1091" s="273"/>
      <c r="D1091" s="273"/>
      <c r="E1091" s="273"/>
    </row>
    <row r="1092" spans="3:5" ht="15">
      <c r="C1092" s="273"/>
      <c r="D1092" s="273"/>
      <c r="E1092" s="273"/>
    </row>
    <row r="1093" spans="3:5" ht="15">
      <c r="C1093" s="273"/>
      <c r="D1093" s="273"/>
      <c r="E1093" s="273"/>
    </row>
    <row r="1094" spans="3:5" ht="15">
      <c r="C1094" s="273"/>
      <c r="D1094" s="273"/>
      <c r="E1094" s="273"/>
    </row>
    <row r="1095" spans="3:5" ht="15">
      <c r="C1095" s="273"/>
      <c r="D1095" s="273"/>
      <c r="E1095" s="273"/>
    </row>
    <row r="1096" spans="3:5" ht="15">
      <c r="C1096" s="273"/>
      <c r="D1096" s="273"/>
      <c r="E1096" s="273"/>
    </row>
    <row r="1097" spans="3:5" ht="15">
      <c r="C1097" s="273"/>
      <c r="D1097" s="273"/>
      <c r="E1097" s="273"/>
    </row>
    <row r="1098" spans="3:5" ht="15">
      <c r="C1098" s="273"/>
      <c r="D1098" s="273"/>
      <c r="E1098" s="273"/>
    </row>
    <row r="1099" spans="3:5" ht="15">
      <c r="C1099" s="273"/>
      <c r="D1099" s="273"/>
      <c r="E1099" s="273"/>
    </row>
    <row r="1100" spans="3:5" ht="15">
      <c r="C1100" s="273"/>
      <c r="D1100" s="273"/>
      <c r="E1100" s="273"/>
    </row>
    <row r="1101" spans="3:5" ht="15">
      <c r="C1101" s="273"/>
      <c r="D1101" s="273"/>
      <c r="E1101" s="273"/>
    </row>
    <row r="1102" spans="3:5" ht="15">
      <c r="C1102" s="273"/>
      <c r="D1102" s="273"/>
      <c r="E1102" s="273"/>
    </row>
    <row r="1103" spans="3:5" ht="15">
      <c r="C1103" s="273"/>
      <c r="D1103" s="273"/>
      <c r="E1103" s="273"/>
    </row>
    <row r="1104" spans="3:5" ht="15">
      <c r="C1104" s="273"/>
      <c r="D1104" s="273"/>
      <c r="E1104" s="273"/>
    </row>
    <row r="1105" spans="3:5" ht="15">
      <c r="C1105" s="273"/>
      <c r="D1105" s="273"/>
      <c r="E1105" s="273"/>
    </row>
    <row r="1106" spans="3:5" ht="15">
      <c r="C1106" s="273"/>
      <c r="D1106" s="273"/>
      <c r="E1106" s="273"/>
    </row>
    <row r="1107" spans="3:5" ht="15">
      <c r="C1107" s="273"/>
      <c r="D1107" s="273"/>
      <c r="E1107" s="273"/>
    </row>
    <row r="1108" spans="3:5" ht="15">
      <c r="C1108" s="273"/>
      <c r="D1108" s="273"/>
      <c r="E1108" s="273"/>
    </row>
    <row r="1109" spans="3:5" ht="15">
      <c r="C1109" s="273"/>
      <c r="D1109" s="273"/>
      <c r="E1109" s="273"/>
    </row>
    <row r="1110" spans="3:5" ht="15">
      <c r="C1110" s="273"/>
      <c r="D1110" s="273"/>
      <c r="E1110" s="273"/>
    </row>
    <row r="1111" spans="3:5" ht="15">
      <c r="C1111" s="273"/>
      <c r="D1111" s="273"/>
      <c r="E1111" s="273"/>
    </row>
    <row r="1112" spans="3:5" ht="15">
      <c r="C1112" s="273"/>
      <c r="D1112" s="273"/>
      <c r="E1112" s="273"/>
    </row>
    <row r="1113" spans="3:5" ht="15">
      <c r="C1113" s="273"/>
      <c r="D1113" s="273"/>
      <c r="E1113" s="273"/>
    </row>
    <row r="1114" spans="3:5" ht="15">
      <c r="C1114" s="273"/>
      <c r="D1114" s="273"/>
      <c r="E1114" s="273"/>
    </row>
    <row r="1115" spans="3:5" ht="15">
      <c r="C1115" s="273"/>
      <c r="D1115" s="273"/>
      <c r="E1115" s="273"/>
    </row>
    <row r="1116" spans="3:5" ht="15">
      <c r="C1116" s="273"/>
      <c r="D1116" s="273"/>
      <c r="E1116" s="273"/>
    </row>
    <row r="1117" spans="3:5" ht="15">
      <c r="C1117" s="273"/>
      <c r="D1117" s="273"/>
      <c r="E1117" s="273"/>
    </row>
    <row r="1118" spans="3:5" ht="15">
      <c r="C1118" s="273"/>
      <c r="D1118" s="273"/>
      <c r="E1118" s="273"/>
    </row>
    <row r="1119" spans="3:5" ht="15">
      <c r="C1119" s="273"/>
      <c r="D1119" s="273"/>
      <c r="E1119" s="273"/>
    </row>
    <row r="1120" spans="3:5" ht="15">
      <c r="C1120" s="273"/>
      <c r="D1120" s="273"/>
      <c r="E1120" s="273"/>
    </row>
    <row r="1121" spans="3:5" ht="15">
      <c r="C1121" s="273"/>
      <c r="D1121" s="273"/>
      <c r="E1121" s="273"/>
    </row>
    <row r="1122" spans="3:5" ht="15">
      <c r="C1122" s="273"/>
      <c r="D1122" s="273"/>
      <c r="E1122" s="273"/>
    </row>
    <row r="1123" spans="3:5" ht="15">
      <c r="C1123" s="273"/>
      <c r="D1123" s="273"/>
      <c r="E1123" s="273"/>
    </row>
    <row r="1124" spans="3:5" ht="15">
      <c r="C1124" s="273"/>
      <c r="D1124" s="273"/>
      <c r="E1124" s="273"/>
    </row>
    <row r="1125" spans="3:5" ht="15">
      <c r="C1125" s="273"/>
      <c r="D1125" s="273"/>
      <c r="E1125" s="273"/>
    </row>
    <row r="1126" spans="3:5" ht="15">
      <c r="C1126" s="273"/>
      <c r="D1126" s="273"/>
      <c r="E1126" s="273"/>
    </row>
    <row r="1127" spans="3:5" ht="15">
      <c r="C1127" s="273"/>
      <c r="D1127" s="273"/>
      <c r="E1127" s="273"/>
    </row>
    <row r="1128" spans="3:5" ht="15">
      <c r="C1128" s="273"/>
      <c r="D1128" s="273"/>
      <c r="E1128" s="273"/>
    </row>
    <row r="1129" spans="3:5" ht="15">
      <c r="C1129" s="273"/>
      <c r="D1129" s="273"/>
      <c r="E1129" s="273"/>
    </row>
    <row r="1130" spans="3:5" ht="15">
      <c r="C1130" s="273"/>
      <c r="D1130" s="273"/>
      <c r="E1130" s="273"/>
    </row>
    <row r="1131" spans="3:5" ht="15">
      <c r="C1131" s="273"/>
      <c r="D1131" s="273"/>
      <c r="E1131" s="273"/>
    </row>
    <row r="1132" spans="3:5" ht="15">
      <c r="C1132" s="273"/>
      <c r="D1132" s="273"/>
      <c r="E1132" s="273"/>
    </row>
    <row r="1133" spans="3:5" ht="15">
      <c r="C1133" s="273"/>
      <c r="D1133" s="273"/>
      <c r="E1133" s="273"/>
    </row>
    <row r="1134" spans="3:5" ht="15">
      <c r="C1134" s="273"/>
      <c r="D1134" s="273"/>
      <c r="E1134" s="273"/>
    </row>
    <row r="1135" spans="3:5" ht="15">
      <c r="C1135" s="273"/>
      <c r="D1135" s="273"/>
      <c r="E1135" s="273"/>
    </row>
    <row r="1136" spans="3:5" ht="15">
      <c r="C1136" s="273"/>
      <c r="D1136" s="273"/>
      <c r="E1136" s="273"/>
    </row>
    <row r="1137" spans="3:5" ht="15">
      <c r="C1137" s="273"/>
      <c r="D1137" s="273"/>
      <c r="E1137" s="273"/>
    </row>
    <row r="1138" spans="3:5" ht="15">
      <c r="C1138" s="273"/>
      <c r="D1138" s="273"/>
      <c r="E1138" s="273"/>
    </row>
    <row r="1139" spans="3:5" ht="15">
      <c r="C1139" s="273"/>
      <c r="D1139" s="273"/>
      <c r="E1139" s="273"/>
    </row>
    <row r="1140" spans="3:5" ht="15">
      <c r="C1140" s="273"/>
      <c r="D1140" s="273"/>
      <c r="E1140" s="273"/>
    </row>
    <row r="1141" spans="3:5" ht="15">
      <c r="C1141" s="273"/>
      <c r="D1141" s="273"/>
      <c r="E1141" s="273"/>
    </row>
    <row r="1142" spans="3:5" ht="15">
      <c r="C1142" s="273"/>
      <c r="D1142" s="273"/>
      <c r="E1142" s="273"/>
    </row>
    <row r="1143" spans="3:5" ht="15">
      <c r="C1143" s="273"/>
      <c r="D1143" s="273"/>
      <c r="E1143" s="273"/>
    </row>
    <row r="1144" spans="3:5" ht="15">
      <c r="C1144" s="273"/>
      <c r="D1144" s="273"/>
      <c r="E1144" s="273"/>
    </row>
    <row r="1145" spans="3:5" ht="15">
      <c r="C1145" s="273"/>
      <c r="D1145" s="273"/>
      <c r="E1145" s="273"/>
    </row>
    <row r="1146" spans="3:5" ht="15">
      <c r="C1146" s="273"/>
      <c r="D1146" s="273"/>
      <c r="E1146" s="273"/>
    </row>
    <row r="1147" spans="3:5" ht="15">
      <c r="C1147" s="273"/>
      <c r="D1147" s="273"/>
      <c r="E1147" s="273"/>
    </row>
    <row r="1148" spans="3:5" ht="15">
      <c r="C1148" s="273"/>
      <c r="D1148" s="273"/>
      <c r="E1148" s="273"/>
    </row>
    <row r="1149" spans="3:5" ht="15">
      <c r="C1149" s="273"/>
      <c r="D1149" s="273"/>
      <c r="E1149" s="273"/>
    </row>
    <row r="1150" spans="3:5" ht="15">
      <c r="C1150" s="273"/>
      <c r="D1150" s="273"/>
      <c r="E1150" s="273"/>
    </row>
    <row r="1151" spans="3:5" ht="15">
      <c r="C1151" s="273"/>
      <c r="D1151" s="273"/>
      <c r="E1151" s="273"/>
    </row>
    <row r="1152" spans="3:5" ht="15">
      <c r="C1152" s="273"/>
      <c r="D1152" s="273"/>
      <c r="E1152" s="273"/>
    </row>
    <row r="1153" spans="3:5" ht="15">
      <c r="C1153" s="273"/>
      <c r="D1153" s="273"/>
      <c r="E1153" s="273"/>
    </row>
    <row r="1154" spans="3:5" ht="15">
      <c r="C1154" s="273"/>
      <c r="D1154" s="273"/>
      <c r="E1154" s="273"/>
    </row>
    <row r="1155" spans="3:5" ht="15">
      <c r="C1155" s="273"/>
      <c r="D1155" s="273"/>
      <c r="E1155" s="273"/>
    </row>
    <row r="1156" spans="3:5" ht="15">
      <c r="C1156" s="273"/>
      <c r="D1156" s="273"/>
      <c r="E1156" s="273"/>
    </row>
    <row r="1157" spans="3:5" ht="15">
      <c r="C1157" s="273"/>
      <c r="D1157" s="273"/>
      <c r="E1157" s="273"/>
    </row>
    <row r="1158" spans="3:5" ht="15">
      <c r="C1158" s="273"/>
      <c r="D1158" s="273"/>
      <c r="E1158" s="273"/>
    </row>
    <row r="1159" spans="3:5" ht="15">
      <c r="C1159" s="273"/>
      <c r="D1159" s="273"/>
      <c r="E1159" s="273"/>
    </row>
    <row r="1160" spans="3:5" ht="15">
      <c r="C1160" s="273"/>
      <c r="D1160" s="273"/>
      <c r="E1160" s="273"/>
    </row>
    <row r="1161" spans="3:5" ht="15">
      <c r="C1161" s="273"/>
      <c r="D1161" s="273"/>
      <c r="E1161" s="273"/>
    </row>
    <row r="1162" spans="3:5" ht="15">
      <c r="C1162" s="273"/>
      <c r="D1162" s="273"/>
      <c r="E1162" s="273"/>
    </row>
    <row r="1163" spans="3:5" ht="15">
      <c r="C1163" s="273"/>
      <c r="D1163" s="273"/>
      <c r="E1163" s="273"/>
    </row>
    <row r="1164" spans="3:5" ht="15">
      <c r="C1164" s="273"/>
      <c r="D1164" s="273"/>
      <c r="E1164" s="273"/>
    </row>
    <row r="1165" spans="3:5" ht="15">
      <c r="C1165" s="273"/>
      <c r="D1165" s="273"/>
      <c r="E1165" s="273"/>
    </row>
    <row r="1166" spans="3:5" ht="15">
      <c r="C1166" s="273"/>
      <c r="D1166" s="273"/>
      <c r="E1166" s="273"/>
    </row>
    <row r="1167" spans="3:5" ht="15">
      <c r="C1167" s="273"/>
      <c r="D1167" s="273"/>
      <c r="E1167" s="273"/>
    </row>
    <row r="1168" spans="3:5" ht="15">
      <c r="C1168" s="273"/>
      <c r="D1168" s="273"/>
      <c r="E1168" s="273"/>
    </row>
    <row r="1169" spans="3:5" ht="15">
      <c r="C1169" s="273"/>
      <c r="D1169" s="273"/>
      <c r="E1169" s="273"/>
    </row>
    <row r="1170" spans="3:5" ht="15">
      <c r="C1170" s="273"/>
      <c r="D1170" s="273"/>
      <c r="E1170" s="273"/>
    </row>
    <row r="1171" spans="3:5" ht="15">
      <c r="C1171" s="273"/>
      <c r="D1171" s="273"/>
      <c r="E1171" s="273"/>
    </row>
    <row r="1172" spans="3:5" ht="15">
      <c r="C1172" s="273"/>
      <c r="D1172" s="273"/>
      <c r="E1172" s="273"/>
    </row>
    <row r="1173" spans="3:5" ht="15">
      <c r="C1173" s="273"/>
      <c r="D1173" s="273"/>
      <c r="E1173" s="273"/>
    </row>
    <row r="1174" spans="3:5" ht="15">
      <c r="C1174" s="273"/>
      <c r="D1174" s="273"/>
      <c r="E1174" s="273"/>
    </row>
    <row r="1175" spans="3:5" ht="15">
      <c r="C1175" s="273"/>
      <c r="D1175" s="273"/>
      <c r="E1175" s="273"/>
    </row>
    <row r="1176" spans="3:5" ht="15">
      <c r="C1176" s="273"/>
      <c r="D1176" s="273"/>
      <c r="E1176" s="273"/>
    </row>
    <row r="1177" spans="3:5" ht="15">
      <c r="C1177" s="273"/>
      <c r="D1177" s="273"/>
      <c r="E1177" s="273"/>
    </row>
    <row r="1178" spans="3:5" ht="15">
      <c r="C1178" s="273"/>
      <c r="D1178" s="273"/>
      <c r="E1178" s="273"/>
    </row>
    <row r="1179" spans="3:5" ht="15">
      <c r="C1179" s="273"/>
      <c r="D1179" s="273"/>
      <c r="E1179" s="273"/>
    </row>
    <row r="1180" spans="3:5" ht="15">
      <c r="C1180" s="273"/>
      <c r="D1180" s="273"/>
      <c r="E1180" s="273"/>
    </row>
    <row r="1181" spans="3:5" ht="15">
      <c r="C1181" s="273"/>
      <c r="D1181" s="273"/>
      <c r="E1181" s="273"/>
    </row>
    <row r="1182" spans="3:5" ht="15">
      <c r="C1182" s="273"/>
      <c r="D1182" s="273"/>
      <c r="E1182" s="273"/>
    </row>
    <row r="1183" spans="3:5" ht="15">
      <c r="C1183" s="273"/>
      <c r="D1183" s="273"/>
      <c r="E1183" s="273"/>
    </row>
    <row r="1184" spans="3:5" ht="15">
      <c r="C1184" s="273"/>
      <c r="D1184" s="273"/>
      <c r="E1184" s="273"/>
    </row>
    <row r="1185" spans="3:5" ht="15">
      <c r="C1185" s="273"/>
      <c r="D1185" s="273"/>
      <c r="E1185" s="273"/>
    </row>
    <row r="1186" spans="3:5" ht="15">
      <c r="C1186" s="273"/>
      <c r="D1186" s="273"/>
      <c r="E1186" s="273"/>
    </row>
    <row r="1187" spans="3:5" ht="15">
      <c r="C1187" s="273"/>
      <c r="D1187" s="273"/>
      <c r="E1187" s="273"/>
    </row>
    <row r="1188" spans="3:5" ht="15">
      <c r="C1188" s="273"/>
      <c r="D1188" s="273"/>
      <c r="E1188" s="273"/>
    </row>
    <row r="1189" spans="3:5" ht="15">
      <c r="C1189" s="273"/>
      <c r="D1189" s="273"/>
      <c r="E1189" s="273"/>
    </row>
    <row r="1190" spans="3:5" ht="15">
      <c r="C1190" s="273"/>
      <c r="D1190" s="273"/>
      <c r="E1190" s="273"/>
    </row>
    <row r="1191" spans="3:5" ht="15">
      <c r="C1191" s="273"/>
      <c r="D1191" s="273"/>
      <c r="E1191" s="273"/>
    </row>
    <row r="1192" spans="3:5" ht="15">
      <c r="C1192" s="273"/>
      <c r="D1192" s="273"/>
      <c r="E1192" s="273"/>
    </row>
    <row r="1193" spans="3:5" ht="15">
      <c r="C1193" s="273"/>
      <c r="D1193" s="273"/>
      <c r="E1193" s="273"/>
    </row>
    <row r="1194" spans="3:5" ht="15">
      <c r="C1194" s="273"/>
      <c r="D1194" s="273"/>
      <c r="E1194" s="273"/>
    </row>
    <row r="1195" spans="3:5" ht="15">
      <c r="C1195" s="273"/>
      <c r="D1195" s="273"/>
      <c r="E1195" s="273"/>
    </row>
    <row r="1196" spans="3:5" ht="15">
      <c r="C1196" s="273"/>
      <c r="D1196" s="273"/>
      <c r="E1196" s="273"/>
    </row>
    <row r="1197" spans="3:5" ht="15">
      <c r="C1197" s="273"/>
      <c r="D1197" s="273"/>
      <c r="E1197" s="273"/>
    </row>
    <row r="1198" spans="3:5" ht="15">
      <c r="C1198" s="273"/>
      <c r="D1198" s="273"/>
      <c r="E1198" s="273"/>
    </row>
    <row r="1199" spans="3:5" ht="15">
      <c r="C1199" s="273"/>
      <c r="D1199" s="273"/>
      <c r="E1199" s="273"/>
    </row>
    <row r="1200" spans="3:5" ht="15">
      <c r="C1200" s="273"/>
      <c r="D1200" s="273"/>
      <c r="E1200" s="273"/>
    </row>
    <row r="1201" spans="3:5" ht="15">
      <c r="C1201" s="273"/>
      <c r="D1201" s="273"/>
      <c r="E1201" s="273"/>
    </row>
    <row r="1202" spans="3:5" ht="15">
      <c r="C1202" s="273"/>
      <c r="D1202" s="273"/>
      <c r="E1202" s="273"/>
    </row>
    <row r="1203" spans="3:5" ht="15">
      <c r="C1203" s="273"/>
      <c r="D1203" s="273"/>
      <c r="E1203" s="273"/>
    </row>
    <row r="1204" spans="3:5" ht="15">
      <c r="C1204" s="273"/>
      <c r="D1204" s="273"/>
      <c r="E1204" s="273"/>
    </row>
    <row r="1205" spans="3:5" ht="15">
      <c r="C1205" s="273"/>
      <c r="D1205" s="273"/>
      <c r="E1205" s="273"/>
    </row>
    <row r="1206" spans="3:5" ht="15">
      <c r="C1206" s="273"/>
      <c r="D1206" s="273"/>
      <c r="E1206" s="273"/>
    </row>
    <row r="1207" spans="3:5" ht="15">
      <c r="C1207" s="273"/>
      <c r="D1207" s="273"/>
      <c r="E1207" s="273"/>
    </row>
    <row r="1208" spans="3:5" ht="15">
      <c r="C1208" s="273"/>
      <c r="D1208" s="273"/>
      <c r="E1208" s="273"/>
    </row>
  </sheetData>
  <sheetProtection/>
  <mergeCells count="40">
    <mergeCell ref="A375:B375"/>
    <mergeCell ref="A2:B2"/>
    <mergeCell ref="A14:B14"/>
    <mergeCell ref="A3:B3"/>
    <mergeCell ref="A39:B39"/>
    <mergeCell ref="A16:B16"/>
    <mergeCell ref="A29:B29"/>
    <mergeCell ref="A58:B58"/>
    <mergeCell ref="A61:B61"/>
    <mergeCell ref="A495:B495"/>
    <mergeCell ref="A406:B406"/>
    <mergeCell ref="A485:B485"/>
    <mergeCell ref="A473:B473"/>
    <mergeCell ref="A483:B483"/>
    <mergeCell ref="A475:B475"/>
    <mergeCell ref="A250:B250"/>
    <mergeCell ref="A236:B236"/>
    <mergeCell ref="A238:B238"/>
    <mergeCell ref="A353:B353"/>
    <mergeCell ref="A240:B240"/>
    <mergeCell ref="A354:B354"/>
    <mergeCell ref="A237:B237"/>
    <mergeCell ref="A372:B372"/>
    <mergeCell ref="A335:B335"/>
    <mergeCell ref="A352:B352"/>
    <mergeCell ref="A363:B363"/>
    <mergeCell ref="A341:B341"/>
    <mergeCell ref="A342:B342"/>
    <mergeCell ref="A350:B350"/>
    <mergeCell ref="A339:B339"/>
    <mergeCell ref="A362:B362"/>
    <mergeCell ref="A360:B360"/>
    <mergeCell ref="A402:B402"/>
    <mergeCell ref="A396:B396"/>
    <mergeCell ref="A376:B376"/>
    <mergeCell ref="A384:B384"/>
    <mergeCell ref="A393:B393"/>
    <mergeCell ref="A386:B386"/>
    <mergeCell ref="A387:B387"/>
    <mergeCell ref="A395:B395"/>
  </mergeCells>
  <printOptions/>
  <pageMargins left="0.5905511811023623" right="0.1968503937007874" top="0.3937007874015748" bottom="0.31496062992125984" header="0.3937007874015748" footer="0.5118110236220472"/>
  <pageSetup horizontalDpi="600" verticalDpi="600" orientation="portrait" paperSize="9" scale="60" r:id="rId1"/>
  <rowBreaks count="10" manualBreakCount="10">
    <brk id="59" max="255" man="1"/>
    <brk id="125" max="255" man="1"/>
    <brk id="235" max="255" man="1"/>
    <brk id="292" max="255" man="1"/>
    <brk id="335" max="4" man="1"/>
    <brk id="351" max="255" man="1"/>
    <brk id="394" max="255" man="1"/>
    <brk id="445" max="255" man="1"/>
    <brk id="511" max="6" man="1"/>
    <brk id="7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IN-FORRÁS XXI KHT.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IN-FORRÁS XXI KHT.</dc:creator>
  <cp:keywords/>
  <dc:description/>
  <cp:lastModifiedBy>fjozsefne</cp:lastModifiedBy>
  <cp:lastPrinted>2014-02-17T16:38:11Z</cp:lastPrinted>
  <dcterms:created xsi:type="dcterms:W3CDTF">2002-12-07T16:22:05Z</dcterms:created>
  <dcterms:modified xsi:type="dcterms:W3CDTF">2014-02-17T16:38:23Z</dcterms:modified>
  <cp:category/>
  <cp:version/>
  <cp:contentType/>
  <cp:contentStatus/>
</cp:coreProperties>
</file>