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6" activeTab="18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 közvetett támogatások" sheetId="18" r:id="rId18"/>
    <sheet name="19. egyéb működési tám" sheetId="19" r:id="rId19"/>
  </sheets>
  <definedNames>
    <definedName name="_xlnm.Print_Area" localSheetId="0">' 1. címrend'!$A$1:$B$41</definedName>
    <definedName name="_xlnm.Print_Area" localSheetId="4">'5.bev. forrásonként'!$A$2:$H$125</definedName>
  </definedNames>
  <calcPr fullCalcOnLoad="1"/>
</workbook>
</file>

<file path=xl/sharedStrings.xml><?xml version="1.0" encoding="utf-8"?>
<sst xmlns="http://schemas.openxmlformats.org/spreadsheetml/2006/main" count="1137" uniqueCount="699">
  <si>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</si>
  <si>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</si>
  <si>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</si>
  <si>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</si>
  <si>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</si>
  <si>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</si>
  <si>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</si>
  <si>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</si>
  <si>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</si>
  <si>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</si>
  <si>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</si>
  <si>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</si>
  <si>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</si>
  <si>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</si>
  <si>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</si>
  <si>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</si>
  <si>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</si>
  <si>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</si>
  <si>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</si>
  <si>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</si>
  <si>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</si>
  <si>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</si>
  <si>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</si>
  <si>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</si>
  <si>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</si>
  <si>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</si>
  <si>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</si>
  <si>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</si>
  <si>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</si>
  <si>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</si>
  <si>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</si>
  <si>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</si>
  <si>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</si>
  <si>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</si>
  <si>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</si>
  <si>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</si>
  <si>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</si>
  <si>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</si>
  <si>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</si>
  <si>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</si>
  <si>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</si>
  <si>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</si>
  <si>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</si>
  <si>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</si>
  <si>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</si>
  <si>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</si>
  <si>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</si>
  <si>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</si>
  <si>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</si>
  <si>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</si>
  <si>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</si>
  <si>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</si>
  <si>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</si>
  <si>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</si>
  <si>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</si>
  <si>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</si>
  <si>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</si>
  <si>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</si>
  <si>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</si>
  <si>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</si>
  <si>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</si>
  <si>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</si>
  <si>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</si>
  <si>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</si>
  <si>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</si>
  <si>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</si>
  <si>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</si>
  <si>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</si>
  <si>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</si>
  <si>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</si>
  <si>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</si>
  <si>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</si>
  <si>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</si>
  <si>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</si>
  <si>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</si>
  <si>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</si>
  <si>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</si>
  <si>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</si>
  <si>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</si>
  <si>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</si>
  <si>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</si>
  <si>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</si>
  <si>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</si>
  <si>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</si>
  <si>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</si>
  <si>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</si>
  <si>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</si>
  <si>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</si>
  <si>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</si>
  <si>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</si>
  <si>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</si>
  <si>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</si>
  <si>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</si>
  <si>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</si>
  <si>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</si>
  <si>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</si>
  <si>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</si>
  <si>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</si>
  <si>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</si>
  <si>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</si>
  <si>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</si>
  <si>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</si>
  <si>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</si>
  <si>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</si>
  <si>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KÖLCSÖNÖK, HITELEK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</si>
  <si>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</si>
  <si>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</si>
  <si>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</si>
  <si>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</si>
  <si>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</si>
  <si>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</si>
  <si>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</si>
  <si>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</si>
  <si>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</si>
  <si>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</si>
  <si>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</si>
  <si>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</si>
  <si>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</si>
  <si>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</si>
  <si>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</si>
  <si>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</si>
  <si>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</si>
  <si>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</si>
  <si>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</si>
  <si>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</si>
  <si>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</si>
  <si>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</si>
  <si>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</si>
  <si>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</si>
  <si>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</si>
  <si>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</si>
  <si>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</si>
  <si>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</si>
  <si>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</si>
  <si>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</si>
  <si>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</si>
  <si>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</si>
  <si>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</si>
  <si>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</si>
  <si>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</si>
  <si>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</si>
  <si>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</si>
  <si>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</si>
  <si>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</si>
  <si>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</si>
  <si>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</si>
  <si>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</si>
  <si>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</si>
  <si>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</si>
  <si>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</si>
  <si>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</si>
  <si>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</si>
  <si>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</si>
  <si>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</si>
  <si>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</si>
  <si>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</si>
  <si>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</si>
  <si>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</si>
  <si>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</si>
  <si>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</si>
  <si>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</si>
  <si>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</si>
  <si>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</si>
  <si>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</si>
  <si>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</si>
  <si>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</si>
  <si>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</si>
  <si>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</si>
  <si>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</si>
  <si>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</si>
  <si>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</si>
  <si>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</si>
  <si>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</si>
  <si>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</si>
  <si>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</si>
  <si>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</si>
  <si>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</si>
  <si>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</si>
  <si>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</si>
  <si>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</si>
  <si>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</si>
  <si>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</si>
  <si>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</si>
  <si>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</si>
  <si>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</si>
  <si>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</si>
  <si>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</si>
  <si>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</si>
  <si>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</si>
  <si>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</si>
  <si>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</si>
  <si>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</si>
  <si>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</si>
  <si>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</si>
  <si>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</si>
  <si>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</si>
  <si>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</si>
  <si>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</si>
  <si>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</si>
  <si>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</si>
  <si>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</si>
  <si>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</si>
  <si>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</si>
  <si>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</si>
  <si>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</si>
  <si>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</si>
  <si>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</si>
  <si>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</si>
  <si>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</si>
  <si>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</si>
  <si>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</si>
  <si>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</si>
  <si>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</si>
  <si>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</si>
  <si>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</si>
  <si>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</si>
  <si>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</si>
  <si>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</si>
  <si>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</si>
  <si>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>Lakosságnak juttatott támogatások , szociális ellátások</t>
  </si>
  <si>
    <t xml:space="preserve">Ssz. </t>
  </si>
  <si>
    <t xml:space="preserve">Sz. </t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</si>
  <si>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</si>
  <si>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</si>
  <si>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</si>
  <si>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</si>
  <si>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</si>
  <si>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</si>
  <si>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</si>
  <si>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</si>
  <si>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</si>
  <si>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</si>
  <si>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</si>
  <si>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</si>
  <si>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</si>
  <si>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</si>
  <si>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</si>
  <si>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</si>
  <si>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</si>
  <si>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</si>
  <si>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</si>
  <si>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</si>
  <si>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</si>
  <si>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</si>
  <si>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</si>
  <si>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</si>
  <si>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</si>
  <si>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</si>
  <si>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</si>
  <si>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</si>
  <si>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</si>
  <si>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</si>
  <si>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</si>
  <si>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</si>
  <si>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</si>
  <si>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</si>
  <si>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</si>
  <si>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</si>
  <si>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</si>
  <si>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</si>
  <si>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</si>
  <si>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</si>
  <si>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</si>
  <si>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</si>
  <si>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</si>
  <si>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</si>
  <si>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</si>
  <si>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</si>
  <si>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</si>
  <si>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</si>
  <si>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</si>
  <si>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</si>
  <si>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</si>
  <si>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</si>
  <si>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</si>
  <si>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</si>
  <si>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</si>
  <si>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</si>
  <si>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</si>
  <si>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</si>
  <si>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</si>
  <si>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</si>
  <si>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</si>
  <si>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</si>
  <si>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</si>
  <si>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</si>
  <si>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</si>
  <si>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</si>
  <si>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</si>
  <si>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</si>
  <si>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</si>
  <si>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</si>
  <si>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</si>
  <si>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</si>
  <si>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</si>
  <si>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</si>
  <si>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</si>
  <si>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</si>
  <si>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</si>
  <si>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</si>
  <si>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</si>
  <si>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</si>
  <si>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</si>
  <si>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</si>
  <si>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</si>
  <si>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</si>
  <si>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</si>
  <si>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</si>
  <si>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</si>
  <si>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</si>
  <si>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</si>
  <si>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</si>
  <si>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</si>
  <si>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</si>
  <si>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</si>
  <si>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</si>
  <si>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</si>
  <si>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</si>
  <si>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</si>
  <si>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</si>
  <si>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</si>
  <si>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</si>
  <si>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</si>
  <si>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</si>
  <si>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</si>
  <si>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</si>
  <si>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</si>
  <si>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</si>
  <si>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</si>
  <si>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</si>
  <si>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</si>
  <si>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</si>
  <si>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</si>
  <si>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</si>
  <si>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</si>
  <si>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</si>
  <si>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</si>
  <si>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</si>
  <si>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</si>
  <si>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</si>
  <si>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</si>
  <si>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</si>
  <si>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</si>
  <si>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</si>
  <si>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</si>
  <si>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</si>
  <si>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</si>
  <si>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</si>
  <si>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</si>
  <si>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</si>
  <si>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</si>
  <si>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</si>
  <si>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</si>
  <si>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</si>
  <si>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</si>
  <si>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</si>
  <si>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</si>
  <si>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</si>
  <si>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</si>
  <si>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</si>
  <si>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</si>
  <si>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</si>
  <si>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</si>
  <si>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</si>
  <si>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</si>
  <si>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</si>
  <si>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</si>
  <si>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</si>
  <si>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</si>
  <si>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</si>
  <si>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</si>
  <si>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</si>
  <si>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</si>
  <si>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</si>
  <si>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</si>
  <si>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</si>
  <si>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</si>
  <si>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</si>
  <si>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</si>
  <si>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</si>
  <si>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</si>
  <si>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</si>
  <si>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</si>
  <si>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</si>
  <si>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</si>
  <si>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</si>
  <si>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</si>
  <si>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</si>
  <si>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</si>
  <si>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</si>
  <si>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</si>
  <si>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</si>
  <si>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</si>
  <si>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</si>
  <si>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</si>
  <si>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</si>
  <si>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</si>
  <si>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</si>
  <si>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</si>
  <si>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</si>
  <si>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</si>
  <si>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</si>
  <si>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</si>
  <si>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</si>
  <si>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</si>
  <si>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</si>
  <si>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</si>
  <si>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</si>
  <si>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</si>
  <si>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</si>
  <si>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</si>
  <si>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</si>
  <si>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</si>
  <si>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</si>
  <si>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</si>
  <si>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</si>
  <si>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</si>
  <si>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</si>
  <si>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</si>
  <si>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</si>
  <si>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</si>
  <si>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</si>
  <si>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</si>
  <si>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</si>
  <si>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</si>
  <si>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</si>
  <si>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</si>
  <si>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</si>
  <si>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</si>
  <si>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</si>
  <si>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</si>
  <si>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</si>
  <si>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</si>
  <si>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</si>
  <si>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</si>
  <si>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</si>
  <si>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</si>
  <si>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</si>
  <si>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</si>
  <si>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</si>
  <si>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</si>
  <si>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</si>
  <si>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</si>
  <si>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</si>
  <si>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</si>
  <si>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</si>
  <si>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</si>
  <si>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</si>
  <si>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</si>
  <si>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</si>
  <si>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</si>
  <si>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</si>
  <si>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</si>
  <si>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</si>
  <si>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</si>
  <si>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</si>
  <si>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</si>
  <si>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</si>
  <si>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</si>
  <si>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</si>
  <si>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</si>
  <si>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</si>
  <si>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</si>
  <si>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</si>
  <si>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</si>
  <si>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</si>
  <si>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</si>
  <si>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</si>
  <si>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</si>
  <si>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</si>
  <si>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</si>
  <si>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</si>
  <si>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</si>
  <si>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</si>
  <si>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</si>
  <si>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</si>
  <si>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</si>
  <si>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</si>
  <si>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</si>
  <si>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</si>
  <si>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</si>
  <si>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</si>
  <si>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</si>
  <si>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</si>
  <si>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</si>
  <si>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</si>
  <si>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</si>
  <si>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</si>
  <si>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</si>
  <si>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</si>
  <si>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</si>
  <si>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</si>
  <si>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</si>
  <si>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</si>
  <si>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</si>
  <si>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</si>
  <si>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</si>
  <si>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</si>
  <si>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</si>
  <si>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</si>
  <si>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</si>
  <si>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</si>
  <si>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</si>
  <si>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</si>
  <si>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</si>
  <si>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</si>
  <si>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013350 - Az önkormányzati vagyonnal való gazdálkodással kapcsolatos feladatok</t>
  </si>
  <si>
    <t>082092 - 910502 Közművelődés - hagyományos közösségi kulturális értékek gondozása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</si>
  <si>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</si>
  <si>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</si>
  <si>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</si>
  <si>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</si>
  <si>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</si>
  <si>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</si>
  <si>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</si>
  <si>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</si>
  <si>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</si>
  <si>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</si>
  <si>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</si>
  <si>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</si>
  <si>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</si>
  <si>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Áht.belüli megelőlegezés</t>
  </si>
  <si>
    <t>AHT-n belüli megelőlegezés visszavizetése</t>
  </si>
  <si>
    <t>Felhalmozási célú hiteltörlesztés</t>
  </si>
  <si>
    <t>Baté Községi Önkormányzat</t>
  </si>
  <si>
    <t xml:space="preserve"> Kormányzati funkciók és szakfeladatok szerint</t>
  </si>
  <si>
    <t>045160 - Közutak, hidak, alagutak üzemeltetése, fenntartása</t>
  </si>
  <si>
    <t>074031 - Család és nővédelmi egészségügyi gondozás</t>
  </si>
  <si>
    <t>081041- Versenysport és utánpótlás nevelési tevékenység támogatása</t>
  </si>
  <si>
    <t>Az önkormányzat önállóan  működő és gazdálkodó költségvetési szerve külön alkot egy címet</t>
  </si>
  <si>
    <t xml:space="preserve">Batéi Közös Önkormányzati Hivatal </t>
  </si>
  <si>
    <t>011130 - Igazgatási tevékenység</t>
  </si>
  <si>
    <t>Az önkormányzat költségvetésében szereplő nem intézményi kiadások külön alkotnak címet</t>
  </si>
  <si>
    <t>Kiadások mindösszesen:</t>
  </si>
  <si>
    <t>II. Intézmények:</t>
  </si>
  <si>
    <t xml:space="preserve">Önkormányzat kiadásai összesen: </t>
  </si>
  <si>
    <t>Hivatal</t>
  </si>
  <si>
    <t xml:space="preserve">Baté </t>
  </si>
  <si>
    <t>Intézmény:</t>
  </si>
  <si>
    <t>Intézmény összesen:</t>
  </si>
  <si>
    <t>Művelődési házak tev.</t>
  </si>
  <si>
    <t>Védőnői szolgálat</t>
  </si>
  <si>
    <t>Város- és községgazdálkodási sz.</t>
  </si>
  <si>
    <t>Baté</t>
  </si>
  <si>
    <t xml:space="preserve"> - ebből a Hivatal maradványa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</si>
  <si>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</si>
  <si>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</si>
  <si>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</si>
  <si>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</si>
  <si>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</si>
  <si>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</si>
  <si>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</si>
  <si>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</si>
  <si>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</si>
  <si>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</si>
  <si>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</si>
  <si>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</si>
  <si>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</si>
  <si>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</si>
  <si>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</si>
  <si>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</si>
  <si>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</si>
  <si>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</si>
  <si>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</si>
  <si>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</si>
  <si>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</si>
  <si>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</si>
  <si>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</si>
  <si>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</si>
  <si>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</si>
  <si>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</si>
  <si>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</si>
  <si>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</si>
  <si>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</si>
  <si>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</si>
  <si>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</si>
  <si>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</si>
  <si>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</si>
  <si>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</si>
  <si>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</si>
  <si>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</si>
  <si>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</si>
  <si>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</si>
  <si>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</si>
  <si>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</si>
  <si>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</si>
  <si>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</si>
  <si>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</si>
  <si>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</si>
  <si>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</si>
  <si>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</si>
  <si>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</si>
  <si>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</si>
  <si>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</si>
  <si>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</si>
  <si>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</si>
  <si>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</si>
  <si>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</si>
  <si>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</si>
  <si>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</si>
  <si>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</si>
  <si>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</si>
  <si>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</si>
  <si>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</si>
  <si>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</si>
  <si>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</si>
  <si>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</si>
  <si>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</si>
  <si>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</si>
  <si>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</si>
  <si>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</si>
  <si>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</si>
  <si>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</si>
  <si>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</si>
  <si>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</si>
  <si>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</si>
  <si>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</si>
  <si>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</si>
  <si>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</si>
  <si>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</si>
  <si>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</si>
  <si>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</si>
  <si>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</si>
  <si>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</si>
  <si>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Beruházások Önkormányzat</t>
  </si>
  <si>
    <t xml:space="preserve">Önkormányzat összesen: </t>
  </si>
  <si>
    <t xml:space="preserve">Hivatal összesen: </t>
  </si>
  <si>
    <t xml:space="preserve">106020- Lakásfenntartással, lakhatással kapcsolatos feladatok </t>
  </si>
  <si>
    <t>1- ből Polgármesteri illetmény támogatása</t>
  </si>
  <si>
    <t>5 - ből Önkormányzatoktól Hivatalra átvett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</si>
  <si>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</si>
  <si>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</si>
  <si>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</si>
  <si>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</si>
  <si>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</si>
  <si>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</si>
  <si>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</si>
  <si>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</si>
  <si>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</si>
  <si>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</si>
  <si>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</si>
  <si>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</si>
  <si>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</si>
  <si>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</si>
  <si>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</si>
  <si>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D.</t>
  </si>
  <si>
    <t>BEVÉTELEK ÖSSZESEN
(Pénzforgalom nélküli és finanszírozási célú bevételek nélkül)</t>
  </si>
  <si>
    <t>5 - ből Szomszédolós TOP pályzat</t>
  </si>
  <si>
    <t xml:space="preserve">Az önkormányzat és költségvetési szervei beruházásai </t>
  </si>
  <si>
    <t>Szomszédolós TOP-5.3.1.-16-SO1-2017-00001</t>
  </si>
  <si>
    <t>Hivatalnak választásra átvett</t>
  </si>
  <si>
    <t>Hivatalnak átvett esküvőkre</t>
  </si>
  <si>
    <t>Egyéb működési célú átvett pénzeszközök választásra</t>
  </si>
  <si>
    <t>településektől átvett esküvőre</t>
  </si>
  <si>
    <t>Bérkompenzáció finanszírozásból</t>
  </si>
  <si>
    <t xml:space="preserve">Az önkormányzat  felújítási előirányzatai célonként </t>
  </si>
  <si>
    <t>Batéi Közös Önkormányzati Hivatal</t>
  </si>
  <si>
    <t>Összes 
előirányzat</t>
  </si>
  <si>
    <t>Felhalmozási célú önkormányzati támogatások- Bm Pályázat</t>
  </si>
  <si>
    <t>018030 - Támogatási célú finanszírozási műveletek</t>
  </si>
  <si>
    <t>Kossuth utca járda felújítás</t>
  </si>
  <si>
    <t>Térfigyelő kamera rendszer önerő</t>
  </si>
  <si>
    <t>Hosszabb</t>
  </si>
  <si>
    <t>Osztalék, koncessziós díjak</t>
  </si>
  <si>
    <t>Tárgyi eszközök beszerzése</t>
  </si>
  <si>
    <t xml:space="preserve">Céltartalékok fejlesztési tartalék </t>
  </si>
  <si>
    <t>egyéb nyújtott kedvezmény vagy kölcsön elengedésének összege-</t>
  </si>
  <si>
    <t>Megállapított támogatás 2019. évben</t>
  </si>
  <si>
    <t>062020 - Településfejlesztési projektek és támogatásuk</t>
  </si>
  <si>
    <t>5 - ből Falugondnok támogatása</t>
  </si>
  <si>
    <t>107055 - Falugondnoki szolgálat</t>
  </si>
  <si>
    <t>….</t>
  </si>
  <si>
    <t>Magyar Falu program - óvoda udvar</t>
  </si>
  <si>
    <t>Egyéb kisértékű</t>
  </si>
  <si>
    <t>Szennyvízterv</t>
  </si>
  <si>
    <t>10 db közetületi szemetes</t>
  </si>
  <si>
    <t>Hosszabb 2019</t>
  </si>
  <si>
    <t>Előző évi maradvány</t>
  </si>
  <si>
    <t>Falubusz vásárlás</t>
  </si>
  <si>
    <t>Falugondnoki szolg.</t>
  </si>
  <si>
    <t>1. melléklet a(z) 1/2020.(III.5.) önkormányzati rendelethez</t>
  </si>
  <si>
    <t>2. melléklet a(z) 1/2020.(III.5.)önkormányzati rendelethez</t>
  </si>
  <si>
    <t>3. melléklet a(z) 1/2020.(III.5.) önkormányzati rendelethez</t>
  </si>
  <si>
    <t>4. melléklet a(z) 1/2020.(III.5.) önkormányzati rendelethez</t>
  </si>
  <si>
    <t xml:space="preserve">5. melléklet a 1/2020. (III.5.) önkormányzati rendeletethez: Az önkormányzat és a Hivatal bevételei összesítve  </t>
  </si>
  <si>
    <t>6.  melléklet a(z) 1/2020. (III.5.) önkormányzati rendelethez</t>
  </si>
  <si>
    <t>7.  melléklet a(z) 1/2020. (III.5.) önkormányzati rendelethez</t>
  </si>
  <si>
    <t>8. melléklet a(z)  1/2020. (III.5.) önkormányzati rendelethez</t>
  </si>
  <si>
    <t>9. melléklet a(z) 1/2020.(III.5.) önkormányzati rendelethez</t>
  </si>
  <si>
    <t>10. melléklet a(z) 1/2020. (III.5.) önkormányzati rendelethez</t>
  </si>
  <si>
    <t>11. melléklet a(z) 1/2020. (III.5.) önkormányzati rendelethez</t>
  </si>
  <si>
    <t>12. melléklet a(z) 1/2020.(III.5.) önkormányzati rendelethez</t>
  </si>
  <si>
    <t>13. melléklet a(z) 1/2020.(III.5.) önkormányzati rendelethez</t>
  </si>
  <si>
    <t>14. melléklet a(z) 1/2020.(III.5.) önkormányzati rendelethez</t>
  </si>
  <si>
    <t>15. melléklet a(z) 1/2020.(III.5.) önkormányzati rendelethez</t>
  </si>
  <si>
    <t>16. melléklet a(z) 1/2020.(III.5.) önkormányzati rendelethez</t>
  </si>
  <si>
    <t>17. melléklet a(z) 1/2020. (III.5.) önkormányzati rendelethez</t>
  </si>
  <si>
    <t>18. melléklet a(z) 1/2020.(III.5.) önkormányzati rendelethez</t>
  </si>
  <si>
    <t>19. melléklet a 1/2020.(III.5.) önkormányzati rendelethez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</si>
</sst>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0\ _F_t_-;\-* #,##0.00\ _F_t_-;_-* \-??\ _F_t_-;_-@_-"/>
    <numFmt numFmtId="181" formatCode="_-* #,##0\ _F_t_-;\-* #,##0\ _F_t_-;_-* \-??\ _F_t_-;_-@_-"/>
    <numFmt numFmtId="182" formatCode="#,##0.0"/>
    <numFmt numFmtId="183" formatCode="_-* #,##0.000\ _F_t_-;\-* #,##0.000\ _F_t_-;_-* &quot;-&quot;??\ _F_t_-;_-@_-"/>
    <numFmt numFmtId="184" formatCode="_-* #,##0.0000\ _F_t_-;\-* #,##0.0000\ _F_t_-;_-* &quot;-&quot;??\ _F_t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6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10" xfId="54" applyFont="1" applyBorder="1" applyAlignment="1">
      <alignment horizontal="center" vertical="center" wrapText="1"/>
      <protection/>
    </xf>
    <xf numFmtId="3" fontId="2" fillId="0" borderId="10" xfId="54" applyNumberFormat="1" applyFont="1" applyBorder="1">
      <alignment/>
      <protection/>
    </xf>
    <xf numFmtId="3" fontId="15" fillId="0" borderId="10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3" fillId="0" borderId="10" xfId="54" applyNumberFormat="1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56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justify"/>
    </xf>
    <xf numFmtId="0" fontId="4" fillId="0" borderId="10" xfId="56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56" applyBorder="1" applyAlignment="1">
      <alignment/>
    </xf>
    <xf numFmtId="0" fontId="0" fillId="0" borderId="19" xfId="0" applyFont="1" applyBorder="1" applyAlignment="1">
      <alignment/>
    </xf>
    <xf numFmtId="0" fontId="0" fillId="0" borderId="10" xfId="56" applyBorder="1" applyAlignment="1">
      <alignment/>
    </xf>
    <xf numFmtId="0" fontId="3" fillId="0" borderId="0" xfId="56" applyFont="1" applyAlignment="1">
      <alignment/>
    </xf>
    <xf numFmtId="0" fontId="8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6" fillId="0" borderId="12" xfId="54" applyFont="1" applyBorder="1">
      <alignment/>
      <protection/>
    </xf>
    <xf numFmtId="0" fontId="4" fillId="0" borderId="12" xfId="54" applyFont="1" applyBorder="1" applyAlignment="1">
      <alignment wrapText="1"/>
      <protection/>
    </xf>
    <xf numFmtId="0" fontId="4" fillId="0" borderId="12" xfId="54" applyFont="1" applyBorder="1">
      <alignment/>
      <protection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12" xfId="56" applyBorder="1" applyAlignment="1">
      <alignment/>
    </xf>
    <xf numFmtId="0" fontId="3" fillId="0" borderId="12" xfId="56" applyFont="1" applyBorder="1" applyAlignment="1">
      <alignment/>
    </xf>
    <xf numFmtId="0" fontId="0" fillId="0" borderId="24" xfId="56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74" fontId="0" fillId="0" borderId="10" xfId="40" applyNumberFormat="1" applyFont="1" applyBorder="1" applyAlignment="1">
      <alignment/>
    </xf>
    <xf numFmtId="174" fontId="1" fillId="0" borderId="10" xfId="40" applyNumberFormat="1" applyFont="1" applyBorder="1" applyAlignment="1">
      <alignment/>
    </xf>
    <xf numFmtId="0" fontId="0" fillId="0" borderId="0" xfId="0" applyAlignment="1">
      <alignment horizontal="right"/>
    </xf>
    <xf numFmtId="0" fontId="17" fillId="0" borderId="12" xfId="55" applyFont="1" applyBorder="1">
      <alignment/>
      <protection/>
    </xf>
    <xf numFmtId="0" fontId="0" fillId="0" borderId="0" xfId="0" applyFont="1" applyAlignment="1">
      <alignment horizontal="right"/>
    </xf>
    <xf numFmtId="174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 horizontal="justify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justify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justify"/>
    </xf>
    <xf numFmtId="0" fontId="0" fillId="0" borderId="10" xfId="0" applyFont="1" applyBorder="1" applyAlignment="1">
      <alignment horizontal="left" vertical="center" wrapText="1"/>
    </xf>
    <xf numFmtId="174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 wrapText="1"/>
    </xf>
    <xf numFmtId="181" fontId="0" fillId="0" borderId="10" xfId="40" applyNumberFormat="1" applyFont="1" applyBorder="1" applyAlignment="1">
      <alignment/>
    </xf>
    <xf numFmtId="0" fontId="0" fillId="0" borderId="18" xfId="0" applyFont="1" applyBorder="1" applyAlignment="1">
      <alignment/>
    </xf>
    <xf numFmtId="17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9" fillId="32" borderId="12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7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32" borderId="17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0" fontId="0" fillId="0" borderId="11" xfId="56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0" borderId="10" xfId="56" applyFont="1" applyBorder="1" applyAlignment="1">
      <alignment/>
    </xf>
    <xf numFmtId="0" fontId="14" fillId="0" borderId="12" xfId="54" applyFont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1" fillId="0" borderId="10" xfId="56" applyFont="1" applyBorder="1" applyAlignment="1">
      <alignment/>
    </xf>
    <xf numFmtId="0" fontId="0" fillId="0" borderId="53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" fillId="0" borderId="0" xfId="56" applyFont="1" applyAlignment="1">
      <alignment horizontal="left"/>
    </xf>
    <xf numFmtId="3" fontId="0" fillId="0" borderId="10" xfId="0" applyNumberFormat="1" applyFont="1" applyBorder="1" applyAlignment="1">
      <alignment horizontal="right" vertical="center" wrapText="1"/>
    </xf>
    <xf numFmtId="174" fontId="1" fillId="0" borderId="10" xfId="40" applyNumberFormat="1" applyFont="1" applyBorder="1" applyAlignment="1">
      <alignment horizontal="center" wrapText="1"/>
    </xf>
    <xf numFmtId="174" fontId="0" fillId="0" borderId="10" xfId="40" applyNumberFormat="1" applyFont="1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20" xfId="40" applyNumberFormat="1" applyFont="1" applyBorder="1" applyAlignment="1">
      <alignment/>
    </xf>
    <xf numFmtId="174" fontId="0" fillId="0" borderId="21" xfId="40" applyNumberFormat="1" applyFont="1" applyBorder="1" applyAlignment="1">
      <alignment/>
    </xf>
    <xf numFmtId="174" fontId="0" fillId="0" borderId="23" xfId="40" applyNumberFormat="1" applyFont="1" applyBorder="1" applyAlignment="1">
      <alignment/>
    </xf>
    <xf numFmtId="174" fontId="0" fillId="0" borderId="54" xfId="40" applyNumberFormat="1" applyFont="1" applyBorder="1" applyAlignment="1">
      <alignment/>
    </xf>
    <xf numFmtId="174" fontId="0" fillId="0" borderId="31" xfId="40" applyNumberFormat="1" applyFont="1" applyBorder="1" applyAlignment="1">
      <alignment/>
    </xf>
    <xf numFmtId="174" fontId="1" fillId="0" borderId="55" xfId="4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19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0" fillId="0" borderId="10" xfId="4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s="1" t="s">
        <v>680</v>
      </c>
    </row>
    <row r="2" ht="12.75">
      <c r="B2" s="1" t="s">
        <v>543</v>
      </c>
    </row>
    <row r="4" ht="12.75">
      <c r="B4" s="3" t="s">
        <v>70</v>
      </c>
    </row>
    <row r="5" spans="1:2" ht="12.75">
      <c r="A5" s="7" t="s">
        <v>108</v>
      </c>
      <c r="B5" s="7" t="s">
        <v>109</v>
      </c>
    </row>
    <row r="6" spans="1:2" ht="12.75">
      <c r="A6" s="7" t="s">
        <v>111</v>
      </c>
      <c r="B6" s="7" t="s">
        <v>110</v>
      </c>
    </row>
    <row r="7" spans="1:2" ht="25.5">
      <c r="A7" s="9">
        <v>1</v>
      </c>
      <c r="B7" s="58" t="s">
        <v>529</v>
      </c>
    </row>
    <row r="8" spans="1:2" ht="12.75">
      <c r="A8" s="7">
        <v>2</v>
      </c>
      <c r="B8" s="8" t="s">
        <v>656</v>
      </c>
    </row>
    <row r="9" spans="1:2" ht="12.75">
      <c r="A9" s="9">
        <v>3</v>
      </c>
      <c r="B9" s="9" t="s">
        <v>531</v>
      </c>
    </row>
    <row r="10" spans="1:2" ht="25.5">
      <c r="A10" s="7">
        <v>4</v>
      </c>
      <c r="B10" s="58" t="s">
        <v>532</v>
      </c>
    </row>
    <row r="11" spans="1:2" ht="12.75">
      <c r="A11" s="9">
        <v>5</v>
      </c>
      <c r="B11" s="8" t="s">
        <v>524</v>
      </c>
    </row>
    <row r="12" spans="1:2" ht="12.75">
      <c r="A12" s="7">
        <v>6</v>
      </c>
      <c r="B12" s="8" t="s">
        <v>525</v>
      </c>
    </row>
    <row r="13" spans="1:2" ht="12.75">
      <c r="A13" s="9">
        <v>7</v>
      </c>
      <c r="B13" s="9" t="s">
        <v>500</v>
      </c>
    </row>
    <row r="14" spans="1:2" ht="12.75">
      <c r="A14" s="7">
        <v>8</v>
      </c>
      <c r="B14" s="9" t="s">
        <v>436</v>
      </c>
    </row>
    <row r="15" spans="1:2" ht="12.75">
      <c r="A15" s="9">
        <v>9</v>
      </c>
      <c r="B15" s="9" t="s">
        <v>506</v>
      </c>
    </row>
    <row r="16" spans="1:2" ht="12.75">
      <c r="A16" s="7">
        <v>10</v>
      </c>
      <c r="B16" s="9" t="s">
        <v>503</v>
      </c>
    </row>
    <row r="17" spans="1:2" ht="12.75">
      <c r="A17" s="9">
        <v>11</v>
      </c>
      <c r="B17" s="9" t="s">
        <v>434</v>
      </c>
    </row>
    <row r="18" spans="1:2" ht="12.75">
      <c r="A18" s="7">
        <v>12</v>
      </c>
      <c r="B18" s="9" t="s">
        <v>502</v>
      </c>
    </row>
    <row r="19" spans="1:2" ht="12.75">
      <c r="A19" s="9">
        <v>13</v>
      </c>
      <c r="B19" s="9" t="s">
        <v>404</v>
      </c>
    </row>
    <row r="20" spans="1:2" ht="12.75">
      <c r="A20" s="7">
        <v>14</v>
      </c>
      <c r="B20" s="9" t="s">
        <v>511</v>
      </c>
    </row>
    <row r="21" spans="1:2" ht="12.75">
      <c r="A21" s="9">
        <v>15</v>
      </c>
      <c r="B21" s="9" t="s">
        <v>509</v>
      </c>
    </row>
    <row r="22" spans="1:2" ht="12.75">
      <c r="A22" s="7">
        <v>16</v>
      </c>
      <c r="B22" s="9" t="s">
        <v>526</v>
      </c>
    </row>
    <row r="23" spans="1:2" ht="12.75">
      <c r="A23" s="9">
        <v>17</v>
      </c>
      <c r="B23" s="7" t="s">
        <v>510</v>
      </c>
    </row>
    <row r="24" spans="1:2" ht="12.75">
      <c r="A24" s="7">
        <v>18</v>
      </c>
      <c r="B24" s="7" t="s">
        <v>668</v>
      </c>
    </row>
    <row r="25" spans="1:2" ht="12.75">
      <c r="A25" s="9">
        <v>19</v>
      </c>
      <c r="B25" s="9" t="s">
        <v>512</v>
      </c>
    </row>
    <row r="26" spans="1:2" ht="12.75">
      <c r="A26" s="7">
        <v>20</v>
      </c>
      <c r="B26" s="9" t="s">
        <v>439</v>
      </c>
    </row>
    <row r="27" spans="1:2" ht="12.75">
      <c r="A27" s="9">
        <v>21</v>
      </c>
      <c r="B27" s="9" t="s">
        <v>499</v>
      </c>
    </row>
    <row r="28" spans="1:2" ht="12.75">
      <c r="A28" s="7">
        <v>22</v>
      </c>
      <c r="B28" s="9" t="s">
        <v>498</v>
      </c>
    </row>
    <row r="29" spans="1:2" ht="12.75">
      <c r="A29" s="9">
        <v>23</v>
      </c>
      <c r="B29" s="9" t="s">
        <v>527</v>
      </c>
    </row>
    <row r="30" spans="1:2" ht="12.75">
      <c r="A30" s="7">
        <v>24</v>
      </c>
      <c r="B30" s="7" t="s">
        <v>505</v>
      </c>
    </row>
    <row r="31" spans="1:2" ht="12.75">
      <c r="A31" s="9">
        <v>25</v>
      </c>
      <c r="B31" s="119" t="s">
        <v>528</v>
      </c>
    </row>
    <row r="32" spans="1:2" ht="12.75">
      <c r="A32" s="7">
        <v>26</v>
      </c>
      <c r="B32" s="7" t="s">
        <v>513</v>
      </c>
    </row>
    <row r="33" spans="1:2" ht="12.75">
      <c r="A33" s="9">
        <v>27</v>
      </c>
      <c r="B33" s="9" t="s">
        <v>440</v>
      </c>
    </row>
    <row r="34" spans="1:2" ht="12.75">
      <c r="A34" s="7">
        <v>28</v>
      </c>
      <c r="B34" s="9" t="s">
        <v>514</v>
      </c>
    </row>
    <row r="35" spans="1:2" ht="12.75">
      <c r="A35" s="9">
        <v>29</v>
      </c>
      <c r="B35" s="9" t="s">
        <v>507</v>
      </c>
    </row>
    <row r="36" spans="1:2" ht="12.75">
      <c r="A36" s="7">
        <v>30</v>
      </c>
      <c r="B36" s="9" t="s">
        <v>496</v>
      </c>
    </row>
    <row r="37" spans="1:2" ht="12.75">
      <c r="A37" s="9">
        <v>31</v>
      </c>
      <c r="B37" s="7" t="s">
        <v>508</v>
      </c>
    </row>
    <row r="38" spans="1:2" ht="12.75">
      <c r="A38" s="7">
        <v>32</v>
      </c>
      <c r="B38" s="7" t="s">
        <v>519</v>
      </c>
    </row>
    <row r="39" spans="1:2" ht="12.75">
      <c r="A39" s="9">
        <v>33</v>
      </c>
      <c r="B39" s="9" t="s">
        <v>515</v>
      </c>
    </row>
    <row r="40" spans="1:2" ht="12.75">
      <c r="A40" s="7">
        <v>34</v>
      </c>
      <c r="B40" s="9" t="s">
        <v>627</v>
      </c>
    </row>
    <row r="41" spans="1:2" ht="12.75">
      <c r="A41" s="9">
        <v>35</v>
      </c>
      <c r="B41" s="9" t="s">
        <v>497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5.7109375" style="0" bestFit="1" customWidth="1"/>
    <col min="6" max="6" width="17.421875" style="0" bestFit="1" customWidth="1"/>
  </cols>
  <sheetData>
    <row r="1" ht="12.75">
      <c r="B1" s="1" t="s">
        <v>689</v>
      </c>
    </row>
    <row r="2" ht="12.75">
      <c r="C2" s="1" t="s">
        <v>543</v>
      </c>
    </row>
    <row r="3" spans="1:2" ht="12.75">
      <c r="A3" s="3" t="s">
        <v>648</v>
      </c>
      <c r="B3" s="2"/>
    </row>
    <row r="4" spans="2:6" ht="12.75">
      <c r="B4" t="s">
        <v>75</v>
      </c>
      <c r="C4" t="s">
        <v>109</v>
      </c>
      <c r="D4" t="s">
        <v>117</v>
      </c>
      <c r="E4" t="s">
        <v>116</v>
      </c>
      <c r="F4" t="s">
        <v>188</v>
      </c>
    </row>
    <row r="5" spans="1:6" ht="12.75">
      <c r="A5" s="8" t="s">
        <v>171</v>
      </c>
      <c r="B5" s="8" t="s">
        <v>624</v>
      </c>
      <c r="C5" s="8" t="s">
        <v>217</v>
      </c>
      <c r="D5" s="8" t="s">
        <v>218</v>
      </c>
      <c r="E5" s="8" t="s">
        <v>417</v>
      </c>
      <c r="F5" s="8" t="s">
        <v>96</v>
      </c>
    </row>
    <row r="6" spans="1:6" ht="12.75">
      <c r="A6" s="7">
        <v>1</v>
      </c>
      <c r="B6" s="9" t="s">
        <v>661</v>
      </c>
      <c r="C6" s="66">
        <v>393701</v>
      </c>
      <c r="D6" s="66"/>
      <c r="E6" s="66"/>
      <c r="F6" s="66">
        <f aca="true" t="shared" si="0" ref="F6:F17">SUM(C6:E6)</f>
        <v>393701</v>
      </c>
    </row>
    <row r="7" spans="1:6" ht="12.75">
      <c r="A7" s="7">
        <v>2</v>
      </c>
      <c r="B7" s="9" t="s">
        <v>222</v>
      </c>
      <c r="C7" s="66">
        <v>106299</v>
      </c>
      <c r="D7" s="66"/>
      <c r="E7" s="66"/>
      <c r="F7" s="66">
        <f t="shared" si="0"/>
        <v>106299</v>
      </c>
    </row>
    <row r="8" spans="1:6" ht="12.75">
      <c r="A8" s="7">
        <v>3</v>
      </c>
      <c r="B8" s="9" t="s">
        <v>672</v>
      </c>
      <c r="C8" s="66"/>
      <c r="D8" s="66">
        <v>3937008</v>
      </c>
      <c r="E8" s="66"/>
      <c r="F8" s="66">
        <f t="shared" si="0"/>
        <v>3937008</v>
      </c>
    </row>
    <row r="9" spans="1:6" ht="12.75">
      <c r="A9" s="7">
        <v>4</v>
      </c>
      <c r="B9" s="9" t="s">
        <v>222</v>
      </c>
      <c r="C9" s="66"/>
      <c r="D9" s="66">
        <v>1062992</v>
      </c>
      <c r="E9" s="66"/>
      <c r="F9" s="66">
        <f t="shared" si="0"/>
        <v>1062992</v>
      </c>
    </row>
    <row r="10" spans="1:6" ht="12.75">
      <c r="A10" s="7">
        <v>5</v>
      </c>
      <c r="B10" s="9" t="s">
        <v>674</v>
      </c>
      <c r="C10" s="66">
        <v>393701</v>
      </c>
      <c r="D10" s="66"/>
      <c r="E10" s="66"/>
      <c r="F10" s="66">
        <f t="shared" si="0"/>
        <v>393701</v>
      </c>
    </row>
    <row r="11" spans="1:6" ht="12.75">
      <c r="A11" s="7">
        <v>6</v>
      </c>
      <c r="B11" s="9" t="s">
        <v>222</v>
      </c>
      <c r="C11" s="66">
        <v>106299</v>
      </c>
      <c r="D11" s="66"/>
      <c r="E11" s="66"/>
      <c r="F11" s="66">
        <f t="shared" si="0"/>
        <v>106299</v>
      </c>
    </row>
    <row r="12" spans="1:6" ht="12.75">
      <c r="A12" s="7">
        <v>7</v>
      </c>
      <c r="B12" s="9" t="s">
        <v>675</v>
      </c>
      <c r="C12" s="66">
        <v>196850</v>
      </c>
      <c r="D12" s="66"/>
      <c r="E12" s="67"/>
      <c r="F12" s="66">
        <f t="shared" si="0"/>
        <v>196850</v>
      </c>
    </row>
    <row r="13" spans="1:6" ht="12.75">
      <c r="A13" s="7">
        <v>8</v>
      </c>
      <c r="B13" s="7" t="s">
        <v>222</v>
      </c>
      <c r="C13" s="66">
        <v>53150</v>
      </c>
      <c r="D13" s="66"/>
      <c r="E13" s="7"/>
      <c r="F13" s="66">
        <f t="shared" si="0"/>
        <v>53150</v>
      </c>
    </row>
    <row r="14" spans="1:6" ht="12.75">
      <c r="A14" s="7">
        <v>9</v>
      </c>
      <c r="B14" s="9" t="s">
        <v>673</v>
      </c>
      <c r="C14" s="66">
        <v>157480</v>
      </c>
      <c r="D14" s="66"/>
      <c r="E14" s="7"/>
      <c r="F14" s="66">
        <f t="shared" si="0"/>
        <v>157480</v>
      </c>
    </row>
    <row r="15" spans="1:6" ht="12.75">
      <c r="A15" s="7">
        <v>10</v>
      </c>
      <c r="B15" s="9" t="s">
        <v>222</v>
      </c>
      <c r="C15" s="66">
        <v>42520</v>
      </c>
      <c r="D15" s="66"/>
      <c r="E15" s="7"/>
      <c r="F15" s="66">
        <f t="shared" si="0"/>
        <v>42520</v>
      </c>
    </row>
    <row r="16" spans="1:6" ht="12.75">
      <c r="A16" s="7">
        <v>1</v>
      </c>
      <c r="B16" s="9" t="s">
        <v>678</v>
      </c>
      <c r="C16" s="66">
        <v>1500000</v>
      </c>
      <c r="D16" s="66"/>
      <c r="E16" s="7"/>
      <c r="F16" s="66">
        <f t="shared" si="0"/>
        <v>1500000</v>
      </c>
    </row>
    <row r="17" spans="1:6" ht="12.75">
      <c r="A17" s="7">
        <v>12</v>
      </c>
      <c r="B17" s="9" t="s">
        <v>222</v>
      </c>
      <c r="C17" s="66">
        <v>0</v>
      </c>
      <c r="D17" s="66"/>
      <c r="E17" s="7"/>
      <c r="F17" s="66">
        <f t="shared" si="0"/>
        <v>0</v>
      </c>
    </row>
    <row r="18" spans="1:6" ht="12.75">
      <c r="A18" s="7">
        <v>13</v>
      </c>
      <c r="B18" s="7" t="s">
        <v>625</v>
      </c>
      <c r="C18" s="66">
        <f>SUM(C6:C17)</f>
        <v>2950000</v>
      </c>
      <c r="D18" s="66">
        <f>SUM(D6:D15)</f>
        <v>5000000</v>
      </c>
      <c r="E18" s="66">
        <f>SUM(E6:E15)</f>
        <v>0</v>
      </c>
      <c r="F18" s="66">
        <f>SUM(F6:F17)</f>
        <v>7950000</v>
      </c>
    </row>
    <row r="19" spans="1:6" ht="12.75">
      <c r="A19" s="7"/>
      <c r="B19" s="7"/>
      <c r="C19" s="66"/>
      <c r="D19" s="66"/>
      <c r="E19" s="66"/>
      <c r="F19" s="66"/>
    </row>
    <row r="20" spans="1:6" ht="12.75">
      <c r="A20" s="7"/>
      <c r="B20" s="7"/>
      <c r="C20" s="66"/>
      <c r="D20" s="66"/>
      <c r="E20" s="66"/>
      <c r="F20" s="66"/>
    </row>
    <row r="21" spans="1:6" ht="12.75">
      <c r="A21" s="7">
        <v>14</v>
      </c>
      <c r="B21" s="7" t="s">
        <v>536</v>
      </c>
      <c r="C21" s="66"/>
      <c r="D21" s="66"/>
      <c r="E21" s="66"/>
      <c r="F21" s="66"/>
    </row>
    <row r="22" spans="1:6" ht="12.75">
      <c r="A22" s="7">
        <v>15</v>
      </c>
      <c r="B22" s="9" t="s">
        <v>664</v>
      </c>
      <c r="C22" s="105"/>
      <c r="D22" s="105"/>
      <c r="E22" s="105">
        <v>236220</v>
      </c>
      <c r="F22" s="66"/>
    </row>
    <row r="23" spans="1:6" ht="12.75">
      <c r="A23" s="7">
        <v>16</v>
      </c>
      <c r="B23" s="9" t="s">
        <v>222</v>
      </c>
      <c r="C23" s="183"/>
      <c r="D23" s="183"/>
      <c r="E23" s="183">
        <v>63780</v>
      </c>
      <c r="F23" s="71"/>
    </row>
    <row r="24" spans="1:6" ht="12.75">
      <c r="A24" s="7">
        <v>17</v>
      </c>
      <c r="B24" s="9" t="s">
        <v>626</v>
      </c>
      <c r="C24" s="105">
        <f>SUM(C22:C23)</f>
        <v>0</v>
      </c>
      <c r="D24" s="105">
        <v>0</v>
      </c>
      <c r="E24" s="105">
        <f>SUM(E22:E23)</f>
        <v>300000</v>
      </c>
      <c r="F24" s="66">
        <f>SUM(C24:E24)</f>
        <v>300000</v>
      </c>
    </row>
    <row r="25" spans="1:6" ht="12.75">
      <c r="A25" s="7">
        <v>18</v>
      </c>
      <c r="B25" s="9" t="s">
        <v>106</v>
      </c>
      <c r="C25" s="105">
        <f>C18+C24</f>
        <v>2950000</v>
      </c>
      <c r="D25" s="105">
        <f>D18+D24</f>
        <v>5000000</v>
      </c>
      <c r="E25" s="105">
        <f>E18+E24</f>
        <v>300000</v>
      </c>
      <c r="F25" s="66">
        <f>F18+F24</f>
        <v>8250000</v>
      </c>
    </row>
    <row r="27" spans="2:3" ht="12.75">
      <c r="B27" s="3"/>
      <c r="C27" s="165"/>
    </row>
    <row r="30" ht="12.75">
      <c r="C30" s="3"/>
    </row>
    <row r="32" spans="2:3" ht="12.75">
      <c r="B32" s="3"/>
      <c r="C32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7.140625" style="0" customWidth="1"/>
    <col min="3" max="3" width="33.28125" style="0" customWidth="1"/>
    <col min="5" max="5" width="15.8515625" style="0" customWidth="1"/>
    <col min="6" max="7" width="13.7109375" style="0" bestFit="1" customWidth="1"/>
    <col min="8" max="8" width="39.00390625" style="0" customWidth="1"/>
  </cols>
  <sheetData>
    <row r="1" ht="12.75">
      <c r="B1" s="1" t="s">
        <v>690</v>
      </c>
    </row>
    <row r="3" ht="12.75">
      <c r="B3" s="1" t="s">
        <v>543</v>
      </c>
    </row>
    <row r="4" spans="2:8" ht="12.75">
      <c r="B4" s="3" t="s">
        <v>82</v>
      </c>
      <c r="H4" s="70" t="s">
        <v>411</v>
      </c>
    </row>
    <row r="6" spans="2:8" ht="12.75">
      <c r="B6" t="s">
        <v>75</v>
      </c>
      <c r="C6" t="s">
        <v>159</v>
      </c>
      <c r="D6" t="s">
        <v>117</v>
      </c>
      <c r="E6" t="s">
        <v>118</v>
      </c>
      <c r="F6" t="s">
        <v>168</v>
      </c>
      <c r="G6" t="s">
        <v>169</v>
      </c>
      <c r="H6" t="s">
        <v>170</v>
      </c>
    </row>
    <row r="7" spans="1:8" ht="12.75">
      <c r="A7" s="203" t="s">
        <v>397</v>
      </c>
      <c r="B7" s="203" t="s">
        <v>2</v>
      </c>
      <c r="C7" s="205" t="s">
        <v>667</v>
      </c>
      <c r="D7" s="203" t="s">
        <v>418</v>
      </c>
      <c r="E7" s="200" t="s">
        <v>205</v>
      </c>
      <c r="F7" s="201"/>
      <c r="G7" s="202"/>
      <c r="H7" s="203" t="s">
        <v>419</v>
      </c>
    </row>
    <row r="8" spans="1:8" ht="12.75">
      <c r="A8" s="204"/>
      <c r="B8" s="204"/>
      <c r="C8" s="206"/>
      <c r="D8" s="204"/>
      <c r="E8" s="72" t="s">
        <v>136</v>
      </c>
      <c r="F8" s="72" t="s">
        <v>137</v>
      </c>
      <c r="G8" s="72" t="s">
        <v>138</v>
      </c>
      <c r="H8" s="206"/>
    </row>
    <row r="9" spans="1:8" ht="12.75">
      <c r="A9" s="7">
        <v>1</v>
      </c>
      <c r="B9" s="8" t="s">
        <v>3</v>
      </c>
      <c r="C9" s="7"/>
      <c r="D9" s="7"/>
      <c r="E9" s="7"/>
      <c r="F9" s="7"/>
      <c r="G9" s="7"/>
      <c r="H9" s="7"/>
    </row>
    <row r="10" spans="1:8" ht="12.75">
      <c r="A10" s="7">
        <v>2</v>
      </c>
      <c r="B10" s="7"/>
      <c r="C10" s="7"/>
      <c r="D10" s="7"/>
      <c r="E10" s="7"/>
      <c r="F10" s="7"/>
      <c r="G10" s="7"/>
      <c r="H10" s="7"/>
    </row>
    <row r="11" spans="1:8" ht="12.75">
      <c r="A11" s="7">
        <v>3</v>
      </c>
      <c r="B11" s="7" t="s">
        <v>86</v>
      </c>
      <c r="C11" s="7">
        <f aca="true" t="shared" si="0" ref="C11:H11">SUM(C9:C10)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>
        <v>4</v>
      </c>
      <c r="B13" s="8" t="s">
        <v>4</v>
      </c>
      <c r="C13" s="7"/>
      <c r="D13" s="7"/>
      <c r="E13" s="184"/>
      <c r="F13" s="7"/>
      <c r="G13" s="7"/>
      <c r="H13" s="7">
        <v>0</v>
      </c>
    </row>
    <row r="14" spans="1:8" ht="12.75">
      <c r="A14" s="7">
        <v>5</v>
      </c>
      <c r="B14" s="9" t="s">
        <v>649</v>
      </c>
      <c r="C14" s="66"/>
      <c r="D14" s="66"/>
      <c r="E14" s="66">
        <v>15530808</v>
      </c>
      <c r="F14" s="66"/>
      <c r="G14" s="66"/>
      <c r="H14" s="7"/>
    </row>
    <row r="15" spans="1:8" ht="12.75">
      <c r="A15" s="7">
        <v>6</v>
      </c>
      <c r="B15" s="7" t="s">
        <v>86</v>
      </c>
      <c r="C15" s="7">
        <f aca="true" t="shared" si="1" ref="C15:H15">SUM(C13:C14)</f>
        <v>0</v>
      </c>
      <c r="D15" s="7">
        <f t="shared" si="1"/>
        <v>0</v>
      </c>
      <c r="E15" s="66">
        <f>E14</f>
        <v>15530808</v>
      </c>
      <c r="F15" s="7">
        <f>F13</f>
        <v>0</v>
      </c>
      <c r="G15" s="7">
        <f>G13</f>
        <v>0</v>
      </c>
      <c r="H15" s="7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691</v>
      </c>
    </row>
    <row r="2" ht="12.75">
      <c r="C2" t="s">
        <v>537</v>
      </c>
    </row>
    <row r="3" ht="12.75">
      <c r="B3" s="3" t="s">
        <v>79</v>
      </c>
    </row>
    <row r="4" spans="1:3" ht="12.75">
      <c r="A4" t="s">
        <v>113</v>
      </c>
      <c r="B4" s="3" t="s">
        <v>114</v>
      </c>
      <c r="C4" t="s">
        <v>115</v>
      </c>
    </row>
    <row r="5" spans="1:3" ht="12.75">
      <c r="A5" s="7" t="s">
        <v>111</v>
      </c>
      <c r="B5" s="8" t="s">
        <v>2</v>
      </c>
      <c r="C5" s="8" t="s">
        <v>80</v>
      </c>
    </row>
    <row r="6" spans="1:3" ht="12.75">
      <c r="A6" s="7">
        <v>1</v>
      </c>
      <c r="B6" s="8" t="s">
        <v>538</v>
      </c>
      <c r="C6" s="7"/>
    </row>
    <row r="7" spans="1:3" ht="12.75">
      <c r="A7" s="7">
        <v>2</v>
      </c>
      <c r="B7" s="7" t="s">
        <v>536</v>
      </c>
      <c r="C7" s="7">
        <v>19</v>
      </c>
    </row>
    <row r="8" spans="1:3" ht="12.75">
      <c r="A8" s="7"/>
      <c r="B8" s="7"/>
      <c r="C8" s="7"/>
    </row>
    <row r="9" spans="1:3" ht="12.75">
      <c r="A9" s="7">
        <v>3</v>
      </c>
      <c r="B9" s="8" t="s">
        <v>539</v>
      </c>
      <c r="C9" s="8">
        <v>19</v>
      </c>
    </row>
    <row r="10" spans="1:3" ht="12.75">
      <c r="A10" s="7"/>
      <c r="B10" s="7"/>
      <c r="C10" s="7"/>
    </row>
    <row r="11" spans="1:3" ht="12.75">
      <c r="A11" s="7">
        <v>4</v>
      </c>
      <c r="B11" s="8" t="s">
        <v>99</v>
      </c>
      <c r="C11" s="7"/>
    </row>
    <row r="12" spans="1:3" ht="12.75">
      <c r="A12" s="7">
        <v>5</v>
      </c>
      <c r="B12" s="7" t="s">
        <v>100</v>
      </c>
      <c r="C12" s="7">
        <v>1</v>
      </c>
    </row>
    <row r="13" spans="1:3" ht="12.75">
      <c r="A13" s="7">
        <v>6</v>
      </c>
      <c r="B13" s="7" t="s">
        <v>540</v>
      </c>
      <c r="C13" s="7">
        <v>2</v>
      </c>
    </row>
    <row r="14" spans="1:3" ht="12.75">
      <c r="A14" s="7">
        <v>7</v>
      </c>
      <c r="B14" s="7" t="s">
        <v>541</v>
      </c>
      <c r="C14" s="7">
        <v>1</v>
      </c>
    </row>
    <row r="15" spans="1:3" ht="12.75">
      <c r="A15" s="7">
        <v>8</v>
      </c>
      <c r="B15" s="7" t="s">
        <v>542</v>
      </c>
      <c r="C15" s="7">
        <v>0.5</v>
      </c>
    </row>
    <row r="16" spans="1:3" ht="12.75">
      <c r="A16" s="7">
        <v>9</v>
      </c>
      <c r="B16" s="7" t="s">
        <v>679</v>
      </c>
      <c r="C16" s="7">
        <v>1</v>
      </c>
    </row>
    <row r="17" spans="1:3" ht="12.75">
      <c r="A17" s="7">
        <v>10</v>
      </c>
      <c r="B17" s="8" t="s">
        <v>69</v>
      </c>
      <c r="C17" s="8">
        <f>SUM(C12:C16)</f>
        <v>5.5</v>
      </c>
    </row>
    <row r="18" spans="1:3" ht="12.75">
      <c r="A18" s="7"/>
      <c r="B18" s="7"/>
      <c r="C18" s="7"/>
    </row>
    <row r="19" spans="1:3" ht="12.75">
      <c r="A19" s="7">
        <v>11</v>
      </c>
      <c r="B19" s="8" t="s">
        <v>101</v>
      </c>
      <c r="C19" s="8">
        <f>C9+C17</f>
        <v>24.5</v>
      </c>
    </row>
    <row r="21" spans="2:8" ht="12.75">
      <c r="B21" s="3"/>
      <c r="C21" s="3"/>
      <c r="D21" s="3"/>
      <c r="E21" s="3"/>
      <c r="F21" s="3"/>
      <c r="G21" s="3"/>
      <c r="H2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692</v>
      </c>
    </row>
    <row r="2" ht="12.75">
      <c r="C2" s="1" t="s">
        <v>543</v>
      </c>
    </row>
    <row r="3" ht="12.75">
      <c r="B3" s="3" t="s">
        <v>81</v>
      </c>
    </row>
    <row r="4" spans="1:5" ht="12.75">
      <c r="A4" t="s">
        <v>221</v>
      </c>
      <c r="B4" t="s">
        <v>75</v>
      </c>
      <c r="C4" t="s">
        <v>159</v>
      </c>
      <c r="D4" t="s">
        <v>117</v>
      </c>
      <c r="E4" t="s">
        <v>118</v>
      </c>
    </row>
    <row r="5" spans="1:5" ht="12.75">
      <c r="A5" s="7">
        <v>1</v>
      </c>
      <c r="B5" s="8" t="s">
        <v>210</v>
      </c>
      <c r="C5" s="8" t="s">
        <v>80</v>
      </c>
      <c r="D5" s="8" t="s">
        <v>142</v>
      </c>
      <c r="E5" s="8" t="s">
        <v>211</v>
      </c>
    </row>
    <row r="6" spans="1:5" ht="12.75">
      <c r="A6" s="7">
        <v>2</v>
      </c>
      <c r="B6" s="8" t="s">
        <v>204</v>
      </c>
      <c r="C6" s="8"/>
      <c r="D6" s="8"/>
      <c r="E6" s="8" t="s">
        <v>420</v>
      </c>
    </row>
    <row r="7" spans="1:5" ht="12.75">
      <c r="A7" s="7">
        <v>3</v>
      </c>
      <c r="B7" s="9" t="s">
        <v>676</v>
      </c>
      <c r="C7" s="7">
        <v>5</v>
      </c>
      <c r="D7" s="7">
        <v>2</v>
      </c>
      <c r="E7" s="64">
        <f>C7*D7/12</f>
        <v>0.8333333333333334</v>
      </c>
    </row>
    <row r="8" spans="1:5" ht="12.75">
      <c r="A8" s="7">
        <v>4</v>
      </c>
      <c r="B8" s="9" t="s">
        <v>662</v>
      </c>
      <c r="C8" s="7">
        <v>5</v>
      </c>
      <c r="D8" s="7">
        <v>10</v>
      </c>
      <c r="E8" s="64">
        <f>C8*D8/12</f>
        <v>4.166666666666667</v>
      </c>
    </row>
    <row r="9" spans="1:5" ht="12.75">
      <c r="A9" s="7">
        <v>5</v>
      </c>
      <c r="B9" s="8" t="s">
        <v>69</v>
      </c>
      <c r="C9" s="8">
        <f>SUM(C7:C8)</f>
        <v>10</v>
      </c>
      <c r="D9" s="8">
        <f>SUM(D7:D8)</f>
        <v>12</v>
      </c>
      <c r="E9" s="65">
        <f>SUM(E7:E8)</f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5.57421875" style="0" customWidth="1"/>
  </cols>
  <sheetData>
    <row r="1" ht="12.75">
      <c r="B1" s="1" t="s">
        <v>693</v>
      </c>
    </row>
    <row r="3" spans="2:3" ht="12.75">
      <c r="B3" s="1" t="s">
        <v>543</v>
      </c>
      <c r="C3" s="1" t="s">
        <v>411</v>
      </c>
    </row>
    <row r="4" spans="2:12" ht="27.75" customHeight="1">
      <c r="B4" s="210" t="s">
        <v>421</v>
      </c>
      <c r="C4" s="210"/>
      <c r="D4" s="210"/>
      <c r="E4" s="210"/>
      <c r="F4" s="210"/>
      <c r="L4" s="2"/>
    </row>
    <row r="5" spans="2:3" ht="13.5" thickBot="1">
      <c r="B5" t="s">
        <v>75</v>
      </c>
      <c r="C5" t="s">
        <v>159</v>
      </c>
    </row>
    <row r="6" spans="1:3" ht="13.5" thickBot="1">
      <c r="A6" s="75">
        <v>1</v>
      </c>
      <c r="B6" s="25" t="s">
        <v>181</v>
      </c>
      <c r="C6" s="25">
        <v>2020</v>
      </c>
    </row>
    <row r="7" spans="1:3" ht="12.75">
      <c r="A7" s="76">
        <v>2</v>
      </c>
      <c r="B7" s="47" t="s">
        <v>150</v>
      </c>
      <c r="C7" s="185">
        <v>11300000</v>
      </c>
    </row>
    <row r="8" spans="1:3" ht="12.75">
      <c r="A8" s="76">
        <v>3</v>
      </c>
      <c r="B8" s="48" t="s">
        <v>663</v>
      </c>
      <c r="C8" s="186"/>
    </row>
    <row r="9" spans="1:3" ht="12.75">
      <c r="A9" s="76">
        <v>4</v>
      </c>
      <c r="B9" s="48" t="s">
        <v>148</v>
      </c>
      <c r="C9" s="186">
        <v>100000</v>
      </c>
    </row>
    <row r="10" spans="1:3" ht="38.25">
      <c r="A10" s="76">
        <v>5</v>
      </c>
      <c r="B10" s="48" t="s">
        <v>149</v>
      </c>
      <c r="C10" s="186">
        <v>2000000</v>
      </c>
    </row>
    <row r="11" spans="1:3" ht="12.75">
      <c r="A11" s="76">
        <v>6</v>
      </c>
      <c r="B11" s="48" t="s">
        <v>423</v>
      </c>
      <c r="C11" s="186">
        <v>0</v>
      </c>
    </row>
    <row r="12" spans="1:3" ht="12.75" customHeight="1">
      <c r="A12" s="76">
        <v>7</v>
      </c>
      <c r="B12" s="49" t="s">
        <v>151</v>
      </c>
      <c r="C12" s="186">
        <v>0</v>
      </c>
    </row>
    <row r="13" spans="1:3" ht="13.5" thickBot="1">
      <c r="A13" s="77">
        <v>8</v>
      </c>
      <c r="B13" s="50" t="s">
        <v>422</v>
      </c>
      <c r="C13" s="187">
        <v>0</v>
      </c>
    </row>
    <row r="14" spans="1:3" ht="13.5" thickBot="1">
      <c r="A14" s="78">
        <v>9</v>
      </c>
      <c r="B14" s="3" t="s">
        <v>152</v>
      </c>
      <c r="C14" s="188">
        <f>SUM(C7:C13)</f>
        <v>13400000</v>
      </c>
    </row>
    <row r="15" spans="1:3" ht="13.5" thickBot="1">
      <c r="A15" s="79">
        <v>10</v>
      </c>
      <c r="B15" s="80" t="s">
        <v>153</v>
      </c>
      <c r="C15" s="189">
        <f>C14/2</f>
        <v>6700000</v>
      </c>
    </row>
    <row r="16" ht="12.75">
      <c r="B16" s="3"/>
    </row>
    <row r="17" ht="12.75">
      <c r="B17" s="3"/>
    </row>
    <row r="18" ht="12.75">
      <c r="B18" s="3"/>
    </row>
    <row r="19" spans="2:7" ht="13.5" thickBot="1">
      <c r="B19" s="30" t="s">
        <v>75</v>
      </c>
      <c r="C19" t="s">
        <v>159</v>
      </c>
      <c r="D19" t="s">
        <v>117</v>
      </c>
      <c r="E19" t="s">
        <v>118</v>
      </c>
      <c r="F19" t="s">
        <v>168</v>
      </c>
      <c r="G19" t="s">
        <v>169</v>
      </c>
    </row>
    <row r="20" spans="1:7" ht="13.5" thickBot="1">
      <c r="A20" s="85">
        <v>11</v>
      </c>
      <c r="B20" s="51" t="s">
        <v>424</v>
      </c>
      <c r="C20" s="83">
        <v>2020</v>
      </c>
      <c r="D20" s="26">
        <v>2021</v>
      </c>
      <c r="E20" s="26">
        <v>2022</v>
      </c>
      <c r="F20" s="27">
        <v>2023</v>
      </c>
      <c r="G20" s="27">
        <v>2024</v>
      </c>
    </row>
    <row r="21" spans="1:7" ht="12.75">
      <c r="A21" s="75">
        <v>12</v>
      </c>
      <c r="B21" s="48" t="s">
        <v>155</v>
      </c>
      <c r="C21" s="19"/>
      <c r="D21" s="7"/>
      <c r="E21" s="7"/>
      <c r="F21" s="7"/>
      <c r="G21" s="28"/>
    </row>
    <row r="22" spans="1:7" ht="12.75">
      <c r="A22" s="76">
        <v>13</v>
      </c>
      <c r="B22" s="48" t="s">
        <v>143</v>
      </c>
      <c r="C22" s="19"/>
      <c r="D22" s="7"/>
      <c r="E22" s="7"/>
      <c r="F22" s="7"/>
      <c r="G22" s="28"/>
    </row>
    <row r="23" spans="1:7" ht="12.75">
      <c r="A23" s="76">
        <v>14</v>
      </c>
      <c r="B23" s="48" t="s">
        <v>144</v>
      </c>
      <c r="C23" s="19"/>
      <c r="D23" s="7"/>
      <c r="E23" s="7"/>
      <c r="F23" s="7"/>
      <c r="G23" s="28"/>
    </row>
    <row r="24" spans="1:7" ht="12.75">
      <c r="A24" s="76">
        <v>15</v>
      </c>
      <c r="B24" s="48" t="s">
        <v>425</v>
      </c>
      <c r="C24" s="19"/>
      <c r="D24" s="7"/>
      <c r="E24" s="7"/>
      <c r="F24" s="7"/>
      <c r="G24" s="28"/>
    </row>
    <row r="25" spans="1:7" ht="25.5" customHeight="1">
      <c r="A25" s="76">
        <v>16</v>
      </c>
      <c r="B25" s="48" t="s">
        <v>145</v>
      </c>
      <c r="C25" s="19"/>
      <c r="D25" s="7"/>
      <c r="E25" s="7"/>
      <c r="F25" s="7"/>
      <c r="G25" s="28"/>
    </row>
    <row r="26" spans="1:7" ht="40.5" customHeight="1">
      <c r="A26" s="76">
        <v>17</v>
      </c>
      <c r="B26" s="48" t="s">
        <v>146</v>
      </c>
      <c r="C26" s="19"/>
      <c r="D26" s="7"/>
      <c r="E26" s="7"/>
      <c r="F26" s="7"/>
      <c r="G26" s="28"/>
    </row>
    <row r="27" spans="1:7" ht="43.5" customHeight="1" thickBot="1">
      <c r="A27" s="91">
        <v>18</v>
      </c>
      <c r="B27" s="92" t="s">
        <v>147</v>
      </c>
      <c r="C27" s="93"/>
      <c r="D27" s="18"/>
      <c r="E27" s="18"/>
      <c r="F27" s="18"/>
      <c r="G27" s="94"/>
    </row>
    <row r="28" spans="1:7" ht="12.75">
      <c r="A28" s="88">
        <v>19</v>
      </c>
      <c r="B28" s="102" t="s">
        <v>86</v>
      </c>
      <c r="C28" s="101"/>
      <c r="D28" s="99"/>
      <c r="E28" s="99"/>
      <c r="F28" s="99"/>
      <c r="G28" s="100"/>
    </row>
    <row r="29" spans="1:7" ht="13.5" thickBot="1">
      <c r="A29" s="90">
        <v>20</v>
      </c>
      <c r="B29" s="103" t="s">
        <v>154</v>
      </c>
      <c r="C29" s="84">
        <v>0</v>
      </c>
      <c r="D29" s="81">
        <v>0</v>
      </c>
      <c r="E29" s="81">
        <v>0</v>
      </c>
      <c r="F29" s="81">
        <v>0</v>
      </c>
      <c r="G29" s="82">
        <v>0</v>
      </c>
    </row>
    <row r="30" spans="1:7" ht="26.25" thickBot="1">
      <c r="A30" s="95">
        <v>21</v>
      </c>
      <c r="B30" s="96" t="s">
        <v>426</v>
      </c>
      <c r="C30" s="190">
        <f>C15-C29</f>
        <v>6700000</v>
      </c>
      <c r="D30" s="97"/>
      <c r="E30" s="97"/>
      <c r="F30" s="97"/>
      <c r="G30" s="98"/>
    </row>
    <row r="33" spans="2:6" ht="13.5" thickBot="1">
      <c r="B33" t="s">
        <v>75</v>
      </c>
      <c r="C33" t="s">
        <v>159</v>
      </c>
      <c r="D33" t="s">
        <v>117</v>
      </c>
      <c r="E33" t="s">
        <v>118</v>
      </c>
      <c r="F33" t="s">
        <v>168</v>
      </c>
    </row>
    <row r="34" spans="1:6" ht="27" customHeight="1">
      <c r="A34" s="88">
        <v>22</v>
      </c>
      <c r="B34" s="207" t="s">
        <v>427</v>
      </c>
      <c r="C34" s="208"/>
      <c r="D34" s="208"/>
      <c r="E34" s="208"/>
      <c r="F34" s="209"/>
    </row>
    <row r="35" spans="1:6" ht="12.75">
      <c r="A35" s="89">
        <v>23</v>
      </c>
      <c r="B35" s="73" t="s">
        <v>156</v>
      </c>
      <c r="C35" s="7" t="s">
        <v>157</v>
      </c>
      <c r="D35" s="7"/>
      <c r="E35" s="7"/>
      <c r="F35" s="28"/>
    </row>
    <row r="36" spans="1:6" ht="12.75">
      <c r="A36" s="89">
        <v>24</v>
      </c>
      <c r="B36" s="73" t="s">
        <v>212</v>
      </c>
      <c r="C36" s="7"/>
      <c r="D36" s="7"/>
      <c r="E36" s="7"/>
      <c r="F36" s="28"/>
    </row>
    <row r="37" spans="1:6" ht="12.75">
      <c r="A37" s="89">
        <v>25</v>
      </c>
      <c r="B37" s="73" t="s">
        <v>180</v>
      </c>
      <c r="C37" s="7"/>
      <c r="D37" s="7"/>
      <c r="E37" s="7"/>
      <c r="F37" s="28"/>
    </row>
    <row r="38" spans="1:6" ht="13.5" thickBot="1">
      <c r="A38" s="90">
        <v>26</v>
      </c>
      <c r="B38" s="74" t="s">
        <v>86</v>
      </c>
      <c r="C38" s="86"/>
      <c r="D38" s="86"/>
      <c r="E38" s="86"/>
      <c r="F38" s="87"/>
    </row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0.00390625" style="0" bestFit="1" customWidth="1"/>
    <col min="3" max="3" width="13.7109375" style="0" bestFit="1" customWidth="1"/>
    <col min="4" max="4" width="23.140625" style="0" customWidth="1"/>
  </cols>
  <sheetData>
    <row r="1" ht="12.75">
      <c r="B1" s="1" t="s">
        <v>694</v>
      </c>
    </row>
    <row r="2" ht="12.75">
      <c r="B2" s="1" t="s">
        <v>543</v>
      </c>
    </row>
    <row r="5" spans="1:3" ht="12.75">
      <c r="A5" s="7"/>
      <c r="B5" s="8" t="s">
        <v>83</v>
      </c>
      <c r="C5" s="9" t="s">
        <v>411</v>
      </c>
    </row>
    <row r="6" spans="1:3" ht="12.75">
      <c r="A6" s="7"/>
      <c r="B6" s="7" t="s">
        <v>75</v>
      </c>
      <c r="C6" s="7" t="s">
        <v>159</v>
      </c>
    </row>
    <row r="7" spans="1:3" ht="12.75">
      <c r="A7" s="7"/>
      <c r="B7" s="8" t="s">
        <v>0</v>
      </c>
      <c r="C7" s="8" t="s">
        <v>1</v>
      </c>
    </row>
    <row r="8" spans="1:3" ht="12.75">
      <c r="A8" s="7">
        <v>1</v>
      </c>
      <c r="B8" s="7"/>
      <c r="C8" s="6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695</v>
      </c>
    </row>
    <row r="2" ht="12.75">
      <c r="B2" s="1" t="s">
        <v>543</v>
      </c>
    </row>
    <row r="4" spans="2:5" ht="12.75">
      <c r="B4" s="3" t="s">
        <v>84</v>
      </c>
      <c r="E4" t="s">
        <v>411</v>
      </c>
    </row>
    <row r="5" spans="1:7" ht="12.75">
      <c r="A5" t="s">
        <v>220</v>
      </c>
      <c r="B5" t="s">
        <v>75</v>
      </c>
      <c r="C5" t="s">
        <v>159</v>
      </c>
      <c r="D5" t="s">
        <v>117</v>
      </c>
      <c r="E5" t="s">
        <v>118</v>
      </c>
      <c r="F5" t="s">
        <v>173</v>
      </c>
      <c r="G5" t="s">
        <v>174</v>
      </c>
    </row>
    <row r="6" spans="1:7" ht="12.75">
      <c r="A6" s="7">
        <v>1</v>
      </c>
      <c r="B6" s="8" t="s">
        <v>102</v>
      </c>
      <c r="C6" s="211" t="s">
        <v>85</v>
      </c>
      <c r="D6" s="212"/>
      <c r="E6" s="212"/>
      <c r="F6" s="212"/>
      <c r="G6" s="213"/>
    </row>
    <row r="7" spans="1:7" ht="12.75">
      <c r="A7" s="7">
        <v>2</v>
      </c>
      <c r="B7" s="7"/>
      <c r="C7" s="7">
        <v>2020</v>
      </c>
      <c r="D7" s="7">
        <v>2021</v>
      </c>
      <c r="E7" s="7">
        <v>2022</v>
      </c>
      <c r="F7" s="7">
        <v>2023</v>
      </c>
      <c r="G7" s="7">
        <v>2024</v>
      </c>
    </row>
    <row r="8" spans="1:7" ht="12.75">
      <c r="A8" s="7">
        <v>3</v>
      </c>
      <c r="B8" s="7" t="s">
        <v>5</v>
      </c>
      <c r="C8" s="7"/>
      <c r="D8" s="7"/>
      <c r="E8" s="7"/>
      <c r="F8" s="7"/>
      <c r="G8" s="7"/>
    </row>
    <row r="9" spans="1:7" ht="25.5">
      <c r="A9" s="7">
        <v>4</v>
      </c>
      <c r="B9" s="11" t="s">
        <v>9</v>
      </c>
      <c r="C9" s="7"/>
      <c r="D9" s="7"/>
      <c r="E9" s="7"/>
      <c r="F9" s="7"/>
      <c r="G9" s="7"/>
    </row>
    <row r="10" spans="1:7" ht="25.5">
      <c r="A10" s="7">
        <v>5</v>
      </c>
      <c r="B10" s="11" t="s">
        <v>10</v>
      </c>
      <c r="C10" s="7"/>
      <c r="D10" s="7"/>
      <c r="E10" s="7"/>
      <c r="F10" s="7"/>
      <c r="G10" s="7"/>
    </row>
    <row r="11" spans="1:7" ht="12.75">
      <c r="A11" s="7">
        <v>6</v>
      </c>
      <c r="B11" s="7" t="s">
        <v>6</v>
      </c>
      <c r="C11" s="7"/>
      <c r="D11" s="7"/>
      <c r="E11" s="7"/>
      <c r="F11" s="7"/>
      <c r="G11" s="7"/>
    </row>
    <row r="12" spans="1:7" ht="12.75">
      <c r="A12" s="7">
        <v>7</v>
      </c>
      <c r="B12" s="7" t="s">
        <v>7</v>
      </c>
      <c r="C12" s="7"/>
      <c r="D12" s="7"/>
      <c r="E12" s="7"/>
      <c r="F12" s="7"/>
      <c r="G12" s="7"/>
    </row>
    <row r="13" spans="1:7" ht="12.75">
      <c r="A13" s="7">
        <v>8</v>
      </c>
      <c r="B13" s="7" t="s">
        <v>8</v>
      </c>
      <c r="C13" s="7"/>
      <c r="D13" s="7"/>
      <c r="E13" s="7"/>
      <c r="F13" s="7"/>
      <c r="G13" s="7"/>
    </row>
    <row r="14" spans="1:7" ht="12.75">
      <c r="A14" s="7">
        <v>9</v>
      </c>
      <c r="B14" s="8" t="s">
        <v>86</v>
      </c>
      <c r="C14" s="8">
        <f>SUM(C8:C13)</f>
        <v>0</v>
      </c>
      <c r="D14" s="8">
        <f>SUM(D8:D13)</f>
        <v>0</v>
      </c>
      <c r="E14" s="8">
        <f>SUM(E8:E13)</f>
        <v>0</v>
      </c>
      <c r="F14" s="8">
        <f>SUM(F8:F13)</f>
        <v>0</v>
      </c>
      <c r="G14" s="8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2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696</v>
      </c>
    </row>
    <row r="2" ht="12.75">
      <c r="B2" s="1"/>
    </row>
    <row r="3" ht="12.75">
      <c r="D3" s="1" t="s">
        <v>543</v>
      </c>
    </row>
    <row r="4" spans="2:15" ht="12.75">
      <c r="B4" s="3" t="s">
        <v>87</v>
      </c>
      <c r="C4" s="1"/>
      <c r="D4" s="1"/>
      <c r="E4" s="1"/>
      <c r="F4" s="1"/>
      <c r="G4" s="1"/>
      <c r="H4" s="1"/>
      <c r="I4" s="1"/>
      <c r="J4" s="1"/>
      <c r="K4" s="1"/>
      <c r="O4" s="68" t="s">
        <v>411</v>
      </c>
    </row>
    <row r="5" spans="1:15" ht="12.75">
      <c r="A5" s="7"/>
      <c r="B5" s="7" t="s">
        <v>75</v>
      </c>
      <c r="C5" s="7" t="s">
        <v>159</v>
      </c>
      <c r="D5" s="7" t="s">
        <v>117</v>
      </c>
      <c r="E5" s="7" t="s">
        <v>118</v>
      </c>
      <c r="F5" s="7" t="s">
        <v>168</v>
      </c>
      <c r="G5" s="7" t="s">
        <v>169</v>
      </c>
      <c r="H5" s="7" t="s">
        <v>170</v>
      </c>
      <c r="I5" s="7" t="s">
        <v>172</v>
      </c>
      <c r="J5" s="7" t="s">
        <v>77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</row>
    <row r="6" spans="1:15" ht="12.75">
      <c r="A6" s="7">
        <v>1</v>
      </c>
      <c r="B6" s="8" t="s">
        <v>99</v>
      </c>
      <c r="C6" s="8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8" t="s">
        <v>62</v>
      </c>
      <c r="J6" s="8" t="s">
        <v>63</v>
      </c>
      <c r="K6" s="8" t="s">
        <v>64</v>
      </c>
      <c r="L6" s="8" t="s">
        <v>65</v>
      </c>
      <c r="M6" s="8" t="s">
        <v>66</v>
      </c>
      <c r="N6" s="8" t="s">
        <v>67</v>
      </c>
      <c r="O6" s="8" t="s">
        <v>127</v>
      </c>
    </row>
    <row r="7" spans="1:15" ht="12.75">
      <c r="A7" s="32">
        <v>2</v>
      </c>
      <c r="B7" s="214" t="s">
        <v>27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</row>
    <row r="8" spans="1:15" ht="12.75">
      <c r="A8" s="7">
        <v>3</v>
      </c>
      <c r="B8" s="52" t="s">
        <v>214</v>
      </c>
      <c r="C8" s="107">
        <v>11938190</v>
      </c>
      <c r="D8" s="107">
        <v>11938190</v>
      </c>
      <c r="E8" s="107">
        <v>11938190</v>
      </c>
      <c r="F8" s="107">
        <v>11938190</v>
      </c>
      <c r="G8" s="107">
        <v>11938190</v>
      </c>
      <c r="H8" s="107">
        <v>11938190</v>
      </c>
      <c r="I8" s="107">
        <v>11938190</v>
      </c>
      <c r="J8" s="107">
        <v>11938190</v>
      </c>
      <c r="K8" s="107">
        <v>11938190</v>
      </c>
      <c r="L8" s="107">
        <v>11938190</v>
      </c>
      <c r="M8" s="107">
        <v>11938190</v>
      </c>
      <c r="N8" s="107">
        <v>11938200</v>
      </c>
      <c r="O8" s="105">
        <f>SUM(C8:N8)</f>
        <v>143258290</v>
      </c>
    </row>
    <row r="9" spans="1:15" ht="12.75">
      <c r="A9" s="7">
        <v>4</v>
      </c>
      <c r="B9" s="53" t="s">
        <v>139</v>
      </c>
      <c r="C9" s="107">
        <v>1103870</v>
      </c>
      <c r="D9" s="107">
        <v>1103870</v>
      </c>
      <c r="E9" s="107">
        <v>1103870</v>
      </c>
      <c r="F9" s="107">
        <v>1103870</v>
      </c>
      <c r="G9" s="107">
        <v>1103870</v>
      </c>
      <c r="H9" s="107">
        <v>1103870</v>
      </c>
      <c r="I9" s="107">
        <v>1103870</v>
      </c>
      <c r="J9" s="107">
        <v>1103870</v>
      </c>
      <c r="K9" s="107">
        <v>1103870</v>
      </c>
      <c r="L9" s="107">
        <v>1103870</v>
      </c>
      <c r="M9" s="107">
        <v>1103870</v>
      </c>
      <c r="N9" s="107">
        <v>1103865</v>
      </c>
      <c r="O9" s="105">
        <f aca="true" t="shared" si="0" ref="O9:O18">SUM(C9:N9)</f>
        <v>13246435</v>
      </c>
    </row>
    <row r="10" spans="1:15" ht="12.75">
      <c r="A10" s="7">
        <v>5</v>
      </c>
      <c r="B10" s="52" t="s">
        <v>76</v>
      </c>
      <c r="C10" s="107">
        <v>400000</v>
      </c>
      <c r="D10" s="107">
        <v>400000</v>
      </c>
      <c r="E10" s="107">
        <v>2400000</v>
      </c>
      <c r="F10" s="107">
        <v>2200000</v>
      </c>
      <c r="G10" s="107"/>
      <c r="H10" s="107"/>
      <c r="I10" s="107"/>
      <c r="J10" s="107"/>
      <c r="K10" s="107">
        <v>2400000</v>
      </c>
      <c r="L10" s="107">
        <v>2200000</v>
      </c>
      <c r="M10" s="107">
        <v>400000</v>
      </c>
      <c r="N10" s="107">
        <v>1000000</v>
      </c>
      <c r="O10" s="105">
        <f t="shared" si="0"/>
        <v>11400000</v>
      </c>
    </row>
    <row r="11" spans="1:15" ht="12.75">
      <c r="A11" s="7">
        <v>6</v>
      </c>
      <c r="B11" s="52" t="s">
        <v>126</v>
      </c>
      <c r="C11" s="107">
        <v>246750</v>
      </c>
      <c r="D11" s="107">
        <v>246750</v>
      </c>
      <c r="E11" s="107">
        <v>246750</v>
      </c>
      <c r="F11" s="107">
        <v>246750</v>
      </c>
      <c r="G11" s="107">
        <v>246750</v>
      </c>
      <c r="H11" s="107">
        <v>246750</v>
      </c>
      <c r="I11" s="107">
        <v>246750</v>
      </c>
      <c r="J11" s="107">
        <v>246750</v>
      </c>
      <c r="K11" s="107">
        <v>246750</v>
      </c>
      <c r="L11" s="107">
        <v>246750</v>
      </c>
      <c r="M11" s="107">
        <v>246750</v>
      </c>
      <c r="N11" s="107">
        <v>246750</v>
      </c>
      <c r="O11" s="105">
        <f t="shared" si="0"/>
        <v>2961000</v>
      </c>
    </row>
    <row r="12" spans="1:15" ht="12.75">
      <c r="A12" s="7">
        <v>7</v>
      </c>
      <c r="B12" s="52" t="s">
        <v>206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5">
        <f t="shared" si="0"/>
        <v>0</v>
      </c>
    </row>
    <row r="13" spans="1:15" ht="12.75">
      <c r="A13" s="7">
        <v>8</v>
      </c>
      <c r="B13" s="52" t="s">
        <v>78</v>
      </c>
      <c r="C13" s="107"/>
      <c r="D13" s="107"/>
      <c r="E13" s="107"/>
      <c r="F13" s="107"/>
      <c r="G13" s="107"/>
      <c r="H13" s="107">
        <v>2000000</v>
      </c>
      <c r="I13" s="107"/>
      <c r="J13" s="107"/>
      <c r="K13" s="107"/>
      <c r="L13" s="107"/>
      <c r="M13" s="107"/>
      <c r="N13" s="107"/>
      <c r="O13" s="105">
        <f t="shared" si="0"/>
        <v>2000000</v>
      </c>
    </row>
    <row r="14" spans="1:15" ht="12.75">
      <c r="A14" s="7">
        <v>9</v>
      </c>
      <c r="B14" s="104" t="s">
        <v>207</v>
      </c>
      <c r="C14" s="107"/>
      <c r="D14" s="107"/>
      <c r="E14" s="107"/>
      <c r="F14" s="107"/>
      <c r="G14" s="107"/>
      <c r="H14" s="107"/>
      <c r="I14" s="107"/>
      <c r="K14" s="107"/>
      <c r="L14" s="107"/>
      <c r="M14" s="107"/>
      <c r="N14" s="107"/>
      <c r="O14" s="105">
        <f t="shared" si="0"/>
        <v>0</v>
      </c>
    </row>
    <row r="15" spans="1:15" ht="12.75">
      <c r="A15" s="7">
        <v>10</v>
      </c>
      <c r="B15" s="54" t="s">
        <v>208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5">
        <f t="shared" si="0"/>
        <v>0</v>
      </c>
    </row>
    <row r="16" spans="1:15" ht="12.75">
      <c r="A16" s="7">
        <v>11</v>
      </c>
      <c r="B16" s="52" t="s">
        <v>677</v>
      </c>
      <c r="C16" s="107">
        <v>7800861</v>
      </c>
      <c r="D16" s="107">
        <v>2070530</v>
      </c>
      <c r="E16" s="107">
        <v>70530</v>
      </c>
      <c r="F16" s="107">
        <v>520530</v>
      </c>
      <c r="G16" s="107">
        <v>4970530</v>
      </c>
      <c r="H16" s="107">
        <v>970530</v>
      </c>
      <c r="I16" s="107">
        <v>2790530</v>
      </c>
      <c r="J16" s="107">
        <v>6720530</v>
      </c>
      <c r="K16" s="107">
        <v>70530</v>
      </c>
      <c r="L16" s="107">
        <v>770530</v>
      </c>
      <c r="M16" s="107">
        <v>2570530</v>
      </c>
      <c r="N16" s="107">
        <v>4890574</v>
      </c>
      <c r="O16" s="105">
        <f t="shared" si="0"/>
        <v>34216735</v>
      </c>
    </row>
    <row r="17" spans="1:15" ht="12.75">
      <c r="A17" s="7">
        <v>12</v>
      </c>
      <c r="B17" s="52" t="s">
        <v>140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5">
        <f t="shared" si="0"/>
        <v>0</v>
      </c>
    </row>
    <row r="18" spans="1:15" ht="28.5" customHeight="1">
      <c r="A18" s="7">
        <v>13</v>
      </c>
      <c r="B18" s="52" t="s">
        <v>216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5">
        <f t="shared" si="0"/>
        <v>0</v>
      </c>
    </row>
    <row r="19" spans="1:15" ht="12.75">
      <c r="A19" s="7">
        <v>14</v>
      </c>
      <c r="B19" s="55" t="s">
        <v>68</v>
      </c>
      <c r="C19" s="106">
        <f>SUM(C8:C18)</f>
        <v>21489671</v>
      </c>
      <c r="D19" s="106">
        <f aca="true" t="shared" si="1" ref="D19:N19">SUM(D8:D18)</f>
        <v>15759340</v>
      </c>
      <c r="E19" s="106">
        <f t="shared" si="1"/>
        <v>15759340</v>
      </c>
      <c r="F19" s="106">
        <f t="shared" si="1"/>
        <v>16009340</v>
      </c>
      <c r="G19" s="106">
        <f t="shared" si="1"/>
        <v>18259340</v>
      </c>
      <c r="H19" s="106">
        <f t="shared" si="1"/>
        <v>16259340</v>
      </c>
      <c r="I19" s="106">
        <f t="shared" si="1"/>
        <v>16079340</v>
      </c>
      <c r="J19" s="106">
        <f t="shared" si="1"/>
        <v>20009340</v>
      </c>
      <c r="K19" s="106">
        <f t="shared" si="1"/>
        <v>15759340</v>
      </c>
      <c r="L19" s="106">
        <f t="shared" si="1"/>
        <v>16259340</v>
      </c>
      <c r="M19" s="106">
        <f t="shared" si="1"/>
        <v>16259340</v>
      </c>
      <c r="N19" s="106">
        <f t="shared" si="1"/>
        <v>19179389</v>
      </c>
      <c r="O19" s="117">
        <f>SUM(O8:O18)</f>
        <v>207082460</v>
      </c>
    </row>
    <row r="20" spans="2:15" ht="12.75">
      <c r="B20" s="2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94" t="s">
        <v>28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1:15" ht="12.75">
      <c r="A22" s="7">
        <v>16</v>
      </c>
      <c r="B22" s="56" t="s">
        <v>398</v>
      </c>
      <c r="C22" s="107">
        <v>10415590</v>
      </c>
      <c r="D22" s="107">
        <v>10415590</v>
      </c>
      <c r="E22" s="107">
        <v>10415590</v>
      </c>
      <c r="F22" s="107">
        <v>10415590</v>
      </c>
      <c r="G22" s="107">
        <v>10415590</v>
      </c>
      <c r="H22" s="107">
        <v>10415590</v>
      </c>
      <c r="I22" s="107">
        <v>10415590</v>
      </c>
      <c r="J22" s="107">
        <v>10415590</v>
      </c>
      <c r="K22" s="107">
        <v>10415590</v>
      </c>
      <c r="L22" s="107">
        <v>10415590</v>
      </c>
      <c r="M22" s="107">
        <v>10415590</v>
      </c>
      <c r="N22" s="107">
        <v>10415571</v>
      </c>
      <c r="O22" s="107">
        <f>SUM(C22:N22)</f>
        <v>124987061</v>
      </c>
    </row>
    <row r="23" spans="1:15" ht="12.75">
      <c r="A23" s="7">
        <v>18</v>
      </c>
      <c r="B23" s="56" t="s">
        <v>88</v>
      </c>
      <c r="C23" s="107">
        <v>3873540</v>
      </c>
      <c r="D23" s="107">
        <v>3873540</v>
      </c>
      <c r="E23" s="107">
        <v>4373540</v>
      </c>
      <c r="F23" s="107">
        <v>4373540</v>
      </c>
      <c r="G23" s="107">
        <v>3889540</v>
      </c>
      <c r="H23" s="107">
        <v>3873540</v>
      </c>
      <c r="I23" s="107">
        <v>3873540</v>
      </c>
      <c r="J23" s="107">
        <v>3873540</v>
      </c>
      <c r="K23" s="107">
        <v>3873540</v>
      </c>
      <c r="L23" s="107">
        <v>3873540</v>
      </c>
      <c r="M23" s="107">
        <v>3873540</v>
      </c>
      <c r="N23" s="107">
        <v>3873566</v>
      </c>
      <c r="O23" s="107">
        <f aca="true" t="shared" si="2" ref="O23:O29">SUM(C23:N23)</f>
        <v>47498506</v>
      </c>
    </row>
    <row r="24" spans="1:15" ht="12.75">
      <c r="A24" s="7">
        <v>19</v>
      </c>
      <c r="B24" s="56" t="s">
        <v>215</v>
      </c>
      <c r="C24" s="107">
        <v>248010</v>
      </c>
      <c r="D24" s="107">
        <v>248010</v>
      </c>
      <c r="E24" s="107">
        <v>248010</v>
      </c>
      <c r="F24" s="107">
        <v>248010</v>
      </c>
      <c r="G24" s="107">
        <v>248010</v>
      </c>
      <c r="H24" s="107">
        <v>248010</v>
      </c>
      <c r="I24" s="107">
        <v>248010</v>
      </c>
      <c r="J24" s="107">
        <v>248010</v>
      </c>
      <c r="K24" s="107">
        <v>248010</v>
      </c>
      <c r="L24" s="107">
        <v>248010</v>
      </c>
      <c r="M24" s="107">
        <v>248010</v>
      </c>
      <c r="N24" s="107">
        <v>258010</v>
      </c>
      <c r="O24" s="107">
        <f t="shared" si="2"/>
        <v>2986120</v>
      </c>
    </row>
    <row r="25" spans="1:15" ht="12.75">
      <c r="A25" s="7">
        <v>20</v>
      </c>
      <c r="B25" s="56" t="s">
        <v>437</v>
      </c>
      <c r="C25" s="107">
        <v>240000</v>
      </c>
      <c r="D25" s="107">
        <v>240000</v>
      </c>
      <c r="E25" s="107">
        <v>240000</v>
      </c>
      <c r="F25" s="107">
        <v>240000</v>
      </c>
      <c r="G25" s="107">
        <v>240000</v>
      </c>
      <c r="H25" s="107">
        <v>240000</v>
      </c>
      <c r="I25" s="107">
        <v>240000</v>
      </c>
      <c r="J25" s="107">
        <v>1990000</v>
      </c>
      <c r="K25" s="107">
        <v>240000</v>
      </c>
      <c r="L25" s="107">
        <v>240000</v>
      </c>
      <c r="M25" s="107">
        <v>240000</v>
      </c>
      <c r="N25" s="107">
        <v>3660000</v>
      </c>
      <c r="O25" s="107">
        <f t="shared" si="2"/>
        <v>8050000</v>
      </c>
    </row>
    <row r="26" spans="1:15" ht="12.75">
      <c r="A26" s="7">
        <v>21</v>
      </c>
      <c r="B26" s="56" t="s">
        <v>89</v>
      </c>
      <c r="C26" s="107"/>
      <c r="D26" s="107">
        <v>414400</v>
      </c>
      <c r="E26" s="107">
        <v>487200</v>
      </c>
      <c r="F26" s="107">
        <v>487200</v>
      </c>
      <c r="G26" s="107">
        <v>971200</v>
      </c>
      <c r="H26" s="107">
        <v>987200</v>
      </c>
      <c r="I26" s="107">
        <v>987200</v>
      </c>
      <c r="J26" s="107">
        <v>987200</v>
      </c>
      <c r="K26" s="107">
        <v>987200</v>
      </c>
      <c r="L26" s="107">
        <v>987200</v>
      </c>
      <c r="M26" s="107">
        <v>987200</v>
      </c>
      <c r="N26" s="107">
        <v>977242</v>
      </c>
      <c r="O26" s="107">
        <f t="shared" si="2"/>
        <v>9260442</v>
      </c>
    </row>
    <row r="27" spans="1:15" ht="12.75">
      <c r="A27" s="7">
        <v>22</v>
      </c>
      <c r="B27" s="56" t="s">
        <v>33</v>
      </c>
      <c r="C27" s="107"/>
      <c r="D27" s="107"/>
      <c r="E27" s="107"/>
      <c r="F27" s="107"/>
      <c r="G27" s="107"/>
      <c r="H27" s="107"/>
      <c r="I27" s="107">
        <v>320000</v>
      </c>
      <c r="J27" s="107"/>
      <c r="K27" s="107"/>
      <c r="L27" s="107"/>
      <c r="M27" s="107"/>
      <c r="N27" s="107"/>
      <c r="O27" s="107">
        <f t="shared" si="2"/>
        <v>320000</v>
      </c>
    </row>
    <row r="28" spans="1:15" ht="12.75">
      <c r="A28" s="7">
        <v>23</v>
      </c>
      <c r="B28" s="56" t="s">
        <v>21</v>
      </c>
      <c r="C28" s="107"/>
      <c r="D28" s="107"/>
      <c r="E28" s="107">
        <v>1500000</v>
      </c>
      <c r="F28" s="107">
        <v>250000</v>
      </c>
      <c r="G28" s="107">
        <v>2500000</v>
      </c>
      <c r="H28" s="107">
        <v>500000</v>
      </c>
      <c r="I28" s="107"/>
      <c r="J28" s="107">
        <v>2500000</v>
      </c>
      <c r="K28" s="107"/>
      <c r="L28" s="107">
        <v>500000</v>
      </c>
      <c r="M28" s="107">
        <v>500000</v>
      </c>
      <c r="N28" s="107"/>
      <c r="O28" s="107">
        <f t="shared" si="2"/>
        <v>8250000</v>
      </c>
    </row>
    <row r="29" spans="1:15" ht="12.75">
      <c r="A29" s="7">
        <v>24</v>
      </c>
      <c r="B29" s="56" t="s">
        <v>104</v>
      </c>
      <c r="C29" s="107">
        <v>5730331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>
        <f t="shared" si="2"/>
        <v>5730331</v>
      </c>
    </row>
    <row r="30" spans="1:15" ht="12.75">
      <c r="A30" s="7">
        <v>25</v>
      </c>
      <c r="B30" s="57" t="s">
        <v>428</v>
      </c>
      <c r="C30" s="106">
        <f>SUM(C22:C29)</f>
        <v>20507471</v>
      </c>
      <c r="D30" s="106">
        <f>SUM(D22:D28)</f>
        <v>15191540</v>
      </c>
      <c r="E30" s="106">
        <f>SUM(E22:E29)</f>
        <v>17264340</v>
      </c>
      <c r="F30" s="106">
        <f>SUM(F22:F29)</f>
        <v>16014340</v>
      </c>
      <c r="G30" s="106">
        <f>SUM(G22:G28)</f>
        <v>18264340</v>
      </c>
      <c r="H30" s="106">
        <f>SUM(H22:H29)</f>
        <v>16264340</v>
      </c>
      <c r="I30" s="106">
        <f>SUM(I22:I29)</f>
        <v>16084340</v>
      </c>
      <c r="J30" s="106">
        <f>SUM(J22:J29)</f>
        <v>20014340</v>
      </c>
      <c r="K30" s="106">
        <f>SUM(K22:K29)</f>
        <v>15764340</v>
      </c>
      <c r="L30" s="106">
        <f>SUM(L22:L28)</f>
        <v>16264340</v>
      </c>
      <c r="M30" s="106">
        <f>SUM(M22:M29)</f>
        <v>16264340</v>
      </c>
      <c r="N30" s="106">
        <f>SUM(N22:N29)</f>
        <v>19184389</v>
      </c>
      <c r="O30" s="106">
        <f>SUM(O22:O29)</f>
        <v>207082460</v>
      </c>
    </row>
    <row r="31" spans="3:14" ht="12.75"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89.421875" style="0" customWidth="1"/>
  </cols>
  <sheetData>
    <row r="1" ht="12.75">
      <c r="B1" s="1" t="s">
        <v>697</v>
      </c>
    </row>
    <row r="2" ht="12.75">
      <c r="B2" s="1" t="s">
        <v>543</v>
      </c>
    </row>
    <row r="3" ht="12.75">
      <c r="B3" s="3" t="s">
        <v>430</v>
      </c>
    </row>
    <row r="4" spans="2:4" ht="12.75">
      <c r="B4" s="3" t="s">
        <v>75</v>
      </c>
      <c r="C4" t="s">
        <v>159</v>
      </c>
      <c r="D4" t="s">
        <v>117</v>
      </c>
    </row>
    <row r="6" spans="1:4" ht="12.75">
      <c r="A6" s="7" t="s">
        <v>429</v>
      </c>
      <c r="B6" s="7" t="s">
        <v>2</v>
      </c>
      <c r="C6" s="7" t="s">
        <v>213</v>
      </c>
      <c r="D6" s="7" t="s">
        <v>80</v>
      </c>
    </row>
    <row r="7" spans="1:4" ht="12.75">
      <c r="A7" s="7">
        <v>1</v>
      </c>
      <c r="B7" s="7" t="s">
        <v>15</v>
      </c>
      <c r="C7" s="7"/>
      <c r="D7" s="7"/>
    </row>
    <row r="8" spans="1:4" ht="12.75">
      <c r="A8" s="7">
        <v>2</v>
      </c>
      <c r="B8" s="7" t="s">
        <v>12</v>
      </c>
      <c r="C8" s="7"/>
      <c r="D8" s="7"/>
    </row>
    <row r="9" spans="1:4" ht="12.75">
      <c r="A9" s="7">
        <v>3</v>
      </c>
      <c r="B9" s="7" t="s">
        <v>13</v>
      </c>
      <c r="C9" s="7"/>
      <c r="D9" s="7"/>
    </row>
    <row r="10" spans="1:4" ht="12.75">
      <c r="A10" s="7">
        <v>4</v>
      </c>
      <c r="B10" s="7" t="s">
        <v>105</v>
      </c>
      <c r="C10" s="7"/>
      <c r="D10" s="7"/>
    </row>
    <row r="11" spans="1:4" ht="12.75">
      <c r="A11" s="7">
        <v>5</v>
      </c>
      <c r="B11" s="7" t="s">
        <v>14</v>
      </c>
      <c r="C11" s="7"/>
      <c r="D11" s="7"/>
    </row>
    <row r="12" spans="1:4" ht="12.75">
      <c r="A12" s="7">
        <v>6</v>
      </c>
      <c r="B12" s="7" t="s">
        <v>666</v>
      </c>
      <c r="C12" s="7"/>
      <c r="D12" s="7"/>
    </row>
    <row r="13" spans="1:4" ht="12.75">
      <c r="A13" s="7">
        <v>7</v>
      </c>
      <c r="B13" s="7" t="s">
        <v>11</v>
      </c>
      <c r="C13" s="7"/>
      <c r="D13" s="7"/>
    </row>
    <row r="14" spans="1:4" ht="12.75">
      <c r="A14" s="7">
        <v>8</v>
      </c>
      <c r="B14" s="8" t="s">
        <v>69</v>
      </c>
      <c r="C14" s="8">
        <f>SUM(C7:C12)</f>
        <v>0</v>
      </c>
      <c r="D14" s="8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</cols>
  <sheetData>
    <row r="1" ht="12.75">
      <c r="B1" s="1" t="s">
        <v>698</v>
      </c>
    </row>
    <row r="2" ht="12.75">
      <c r="B2" s="1" t="s">
        <v>543</v>
      </c>
    </row>
    <row r="4" spans="2:3" ht="12.75">
      <c r="B4" s="3" t="s">
        <v>141</v>
      </c>
      <c r="C4" s="68" t="s">
        <v>431</v>
      </c>
    </row>
    <row r="5" spans="1:3" ht="12.75">
      <c r="A5" s="7" t="s">
        <v>220</v>
      </c>
      <c r="B5" s="7" t="s">
        <v>75</v>
      </c>
      <c r="C5" s="7" t="s">
        <v>159</v>
      </c>
    </row>
    <row r="6" spans="1:3" ht="12.75">
      <c r="A6" s="7">
        <v>1</v>
      </c>
      <c r="B6" s="8" t="s">
        <v>2</v>
      </c>
      <c r="C6" s="7"/>
    </row>
    <row r="7" spans="1:3" ht="12.75">
      <c r="A7" s="7"/>
      <c r="B7" s="7"/>
      <c r="C7" s="7"/>
    </row>
    <row r="8" spans="1:3" ht="12.75">
      <c r="A8" s="7">
        <v>2</v>
      </c>
      <c r="B8" s="8" t="s">
        <v>495</v>
      </c>
      <c r="C8" s="8" t="s">
        <v>158</v>
      </c>
    </row>
    <row r="9" spans="1:3" ht="12.75">
      <c r="A9" s="7">
        <v>3</v>
      </c>
      <c r="B9" s="8" t="s">
        <v>432</v>
      </c>
      <c r="C9" s="66"/>
    </row>
    <row r="10" spans="1:3" ht="12.75">
      <c r="A10" s="7">
        <v>4</v>
      </c>
      <c r="B10" s="9" t="s">
        <v>613</v>
      </c>
      <c r="C10" s="66"/>
    </row>
    <row r="11" spans="1:3" ht="12.75">
      <c r="A11" s="7">
        <v>5</v>
      </c>
      <c r="B11" s="9" t="s">
        <v>614</v>
      </c>
      <c r="C11" s="66">
        <v>1000000</v>
      </c>
    </row>
    <row r="12" spans="1:3" ht="12.75">
      <c r="A12" s="7">
        <v>6</v>
      </c>
      <c r="B12" s="9" t="s">
        <v>615</v>
      </c>
      <c r="C12" s="66">
        <v>190000</v>
      </c>
    </row>
    <row r="13" spans="1:3" ht="12.75">
      <c r="A13" s="7">
        <v>7</v>
      </c>
      <c r="B13" s="9" t="s">
        <v>616</v>
      </c>
      <c r="C13" s="66">
        <v>45000</v>
      </c>
    </row>
    <row r="14" spans="1:3" ht="12.75">
      <c r="A14" s="7">
        <v>8</v>
      </c>
      <c r="B14" s="9" t="s">
        <v>617</v>
      </c>
      <c r="C14" s="66">
        <v>50000</v>
      </c>
    </row>
    <row r="15" spans="1:3" ht="12.75">
      <c r="A15" s="7">
        <v>9</v>
      </c>
      <c r="B15" s="9" t="s">
        <v>618</v>
      </c>
      <c r="C15" s="66">
        <v>146120</v>
      </c>
    </row>
    <row r="16" spans="1:3" ht="12.75">
      <c r="A16" s="7">
        <v>10</v>
      </c>
      <c r="B16" s="9" t="s">
        <v>619</v>
      </c>
      <c r="C16" s="66">
        <v>80000</v>
      </c>
    </row>
    <row r="17" spans="1:3" ht="12.75">
      <c r="A17" s="7">
        <v>11</v>
      </c>
      <c r="B17" s="9" t="s">
        <v>620</v>
      </c>
      <c r="C17" s="66">
        <v>38000</v>
      </c>
    </row>
    <row r="18" spans="1:3" ht="12.75">
      <c r="A18" s="7">
        <v>12</v>
      </c>
      <c r="B18" s="8" t="s">
        <v>86</v>
      </c>
      <c r="C18" s="67">
        <f>SUM(C10:C17)</f>
        <v>1549120</v>
      </c>
    </row>
    <row r="19" spans="1:3" ht="12.75">
      <c r="A19" s="7"/>
      <c r="B19" s="7"/>
      <c r="C19" s="66"/>
    </row>
    <row r="20" spans="1:3" ht="12.75">
      <c r="A20" s="7">
        <v>13</v>
      </c>
      <c r="B20" s="8" t="s">
        <v>433</v>
      </c>
      <c r="C20" s="66"/>
    </row>
    <row r="21" spans="1:3" ht="12.75">
      <c r="A21" s="7"/>
      <c r="B21" s="8"/>
      <c r="C21" s="66"/>
    </row>
    <row r="22" spans="1:3" ht="12.75">
      <c r="A22" s="9">
        <v>14</v>
      </c>
      <c r="B22" s="114" t="s">
        <v>630</v>
      </c>
      <c r="C22" s="215">
        <v>540000</v>
      </c>
    </row>
    <row r="23" spans="1:3" ht="12.75">
      <c r="A23" s="9">
        <v>15</v>
      </c>
      <c r="B23" s="114" t="s">
        <v>631</v>
      </c>
      <c r="C23" s="215">
        <v>170000</v>
      </c>
    </row>
    <row r="24" spans="1:3" ht="12.75">
      <c r="A24" s="9">
        <v>16</v>
      </c>
      <c r="B24" s="114" t="s">
        <v>632</v>
      </c>
      <c r="C24" s="215">
        <v>325000</v>
      </c>
    </row>
    <row r="25" spans="1:3" ht="12.75">
      <c r="A25" s="9">
        <v>17</v>
      </c>
      <c r="B25" s="114" t="s">
        <v>633</v>
      </c>
      <c r="C25" s="215">
        <v>100000</v>
      </c>
    </row>
    <row r="26" spans="1:3" ht="12.75">
      <c r="A26" s="9">
        <v>18</v>
      </c>
      <c r="B26" s="114" t="s">
        <v>634</v>
      </c>
      <c r="C26" s="215">
        <v>75000</v>
      </c>
    </row>
    <row r="27" spans="1:3" ht="12.75">
      <c r="A27" s="9">
        <v>19</v>
      </c>
      <c r="B27" s="9" t="s">
        <v>621</v>
      </c>
      <c r="C27" s="66">
        <v>60000</v>
      </c>
    </row>
    <row r="28" spans="1:3" ht="12.75">
      <c r="A28" s="9">
        <v>20</v>
      </c>
      <c r="B28" s="9" t="s">
        <v>622</v>
      </c>
      <c r="C28" s="66">
        <v>5000</v>
      </c>
    </row>
    <row r="29" spans="1:3" ht="12.75">
      <c r="A29" s="9">
        <v>21</v>
      </c>
      <c r="B29" s="9" t="s">
        <v>623</v>
      </c>
      <c r="C29" s="66">
        <v>62000</v>
      </c>
    </row>
    <row r="30" spans="1:3" ht="12.75">
      <c r="A30" s="9">
        <v>22</v>
      </c>
      <c r="B30" s="8" t="s">
        <v>86</v>
      </c>
      <c r="C30" s="67">
        <f>SUM(C22:C29)</f>
        <v>1337000</v>
      </c>
    </row>
    <row r="31" spans="1:3" ht="12.75">
      <c r="A31" s="7">
        <v>23</v>
      </c>
      <c r="B31" s="8" t="s">
        <v>107</v>
      </c>
      <c r="C31" s="67">
        <f>C18+C30</f>
        <v>2886120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s="1" t="s">
        <v>681</v>
      </c>
    </row>
    <row r="2" ht="12.75">
      <c r="B2" s="1" t="s">
        <v>543</v>
      </c>
    </row>
    <row r="4" spans="1:3" ht="12.75">
      <c r="A4" s="3"/>
      <c r="B4" s="194" t="s">
        <v>635</v>
      </c>
      <c r="C4" s="194"/>
    </row>
    <row r="5" spans="2:3" ht="12.75">
      <c r="B5" s="3" t="s">
        <v>108</v>
      </c>
      <c r="C5" t="s">
        <v>109</v>
      </c>
    </row>
    <row r="6" spans="1:3" ht="12.75">
      <c r="A6" s="7"/>
      <c r="B6" s="7" t="s">
        <v>2</v>
      </c>
      <c r="C6" s="7" t="s">
        <v>409</v>
      </c>
    </row>
    <row r="7" spans="1:3" ht="12.75">
      <c r="A7" s="7">
        <v>1</v>
      </c>
      <c r="B7" s="9" t="s">
        <v>636</v>
      </c>
      <c r="C7" s="66">
        <f>SUM(C8:C10)</f>
        <v>29216737</v>
      </c>
    </row>
    <row r="8" spans="1:3" ht="12.75">
      <c r="A8" s="7">
        <v>2</v>
      </c>
      <c r="B8" s="9" t="s">
        <v>637</v>
      </c>
      <c r="C8" s="66">
        <v>25366455</v>
      </c>
    </row>
    <row r="9" spans="1:3" ht="12.75">
      <c r="A9" s="7">
        <v>3</v>
      </c>
      <c r="B9" s="9" t="s">
        <v>544</v>
      </c>
      <c r="C9" s="105">
        <v>3850282</v>
      </c>
    </row>
    <row r="10" spans="1:3" ht="12.75">
      <c r="A10" s="7">
        <v>4</v>
      </c>
      <c r="B10" s="7" t="s">
        <v>72</v>
      </c>
      <c r="C10" s="66"/>
    </row>
    <row r="11" spans="1:3" ht="12.75">
      <c r="A11" s="7">
        <v>5</v>
      </c>
      <c r="B11" s="7" t="s">
        <v>69</v>
      </c>
      <c r="C11" s="67">
        <f>C7</f>
        <v>29216737</v>
      </c>
    </row>
    <row r="12" spans="1:3" ht="12.75">
      <c r="A12" s="7"/>
      <c r="B12" s="7"/>
      <c r="C12" s="66"/>
    </row>
    <row r="13" spans="1:3" ht="12.75">
      <c r="A13" s="7">
        <v>6</v>
      </c>
      <c r="B13" s="9" t="s">
        <v>638</v>
      </c>
      <c r="C13" s="66">
        <f>C14+C15</f>
        <v>4999998</v>
      </c>
    </row>
    <row r="14" spans="1:3" ht="12.75">
      <c r="A14" s="7">
        <v>7</v>
      </c>
      <c r="B14" s="9" t="s">
        <v>639</v>
      </c>
      <c r="C14" s="66">
        <v>4999998</v>
      </c>
    </row>
    <row r="15" spans="1:3" ht="12.75">
      <c r="A15" s="7">
        <v>8</v>
      </c>
      <c r="B15" s="7" t="s">
        <v>73</v>
      </c>
      <c r="C15" s="66"/>
    </row>
    <row r="16" spans="1:3" ht="12.75">
      <c r="A16" s="7">
        <v>9</v>
      </c>
      <c r="B16" s="7" t="s">
        <v>69</v>
      </c>
      <c r="C16" s="67">
        <f>C13</f>
        <v>4999998</v>
      </c>
    </row>
    <row r="17" spans="1:3" ht="12.75">
      <c r="A17" s="7"/>
      <c r="B17" s="8"/>
      <c r="C17" s="67"/>
    </row>
    <row r="18" spans="1:3" ht="12.75">
      <c r="A18" s="7">
        <v>10</v>
      </c>
      <c r="B18" s="8" t="s">
        <v>107</v>
      </c>
      <c r="C18" s="67">
        <f>C11+C16</f>
        <v>34216735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682</v>
      </c>
    </row>
    <row r="2" ht="12.75">
      <c r="B2" s="1" t="s">
        <v>543</v>
      </c>
    </row>
    <row r="4" spans="2:5" ht="30" customHeight="1">
      <c r="B4" s="195" t="s">
        <v>55</v>
      </c>
      <c r="C4" s="195"/>
      <c r="D4" s="195"/>
      <c r="E4" s="195"/>
    </row>
    <row r="5" ht="12.75">
      <c r="B5" s="4"/>
    </row>
    <row r="6" spans="2:5" ht="12.75">
      <c r="B6" t="s">
        <v>113</v>
      </c>
      <c r="C6" t="s">
        <v>114</v>
      </c>
      <c r="D6" t="s">
        <v>115</v>
      </c>
      <c r="E6" t="s">
        <v>116</v>
      </c>
    </row>
    <row r="7" spans="1:5" ht="12.75">
      <c r="A7" s="7"/>
      <c r="B7" s="7"/>
      <c r="C7" s="63" t="s">
        <v>25</v>
      </c>
      <c r="D7" s="63" t="s">
        <v>26</v>
      </c>
      <c r="E7" s="63" t="s">
        <v>127</v>
      </c>
    </row>
    <row r="8" spans="1:5" ht="12.75">
      <c r="A8" s="7">
        <v>1</v>
      </c>
      <c r="B8" s="8" t="s">
        <v>3</v>
      </c>
      <c r="C8" s="63" t="s">
        <v>410</v>
      </c>
      <c r="D8" s="63" t="s">
        <v>410</v>
      </c>
      <c r="E8" s="63" t="s">
        <v>410</v>
      </c>
    </row>
    <row r="9" spans="1:5" ht="12.75">
      <c r="A9" s="7">
        <v>2</v>
      </c>
      <c r="B9" s="7" t="s">
        <v>182</v>
      </c>
      <c r="C9" s="7">
        <v>0</v>
      </c>
      <c r="D9" s="7">
        <v>0</v>
      </c>
      <c r="E9" s="7">
        <f>C9+D9</f>
        <v>0</v>
      </c>
    </row>
    <row r="10" spans="1:5" ht="12.75">
      <c r="A10" s="7">
        <v>3</v>
      </c>
      <c r="B10" s="7" t="s">
        <v>112</v>
      </c>
      <c r="C10" s="7"/>
      <c r="D10" s="7"/>
      <c r="E10" s="7"/>
    </row>
    <row r="11" spans="1:5" ht="12.75">
      <c r="A11" s="7"/>
      <c r="B11" s="7"/>
      <c r="C11" s="7"/>
      <c r="D11" s="7"/>
      <c r="E11" s="7"/>
    </row>
    <row r="12" spans="1:5" ht="12.75">
      <c r="A12" s="7">
        <v>4</v>
      </c>
      <c r="B12" s="8" t="s">
        <v>4</v>
      </c>
      <c r="C12" s="7"/>
      <c r="D12" s="7"/>
      <c r="E12" s="7"/>
    </row>
    <row r="13" spans="1:5" ht="12.75">
      <c r="A13" s="7">
        <v>5</v>
      </c>
      <c r="B13" s="7" t="s">
        <v>74</v>
      </c>
      <c r="C13" s="7"/>
      <c r="D13" s="7"/>
      <c r="E13" s="7"/>
    </row>
    <row r="14" spans="1:5" ht="12.75">
      <c r="A14" s="7">
        <v>6</v>
      </c>
      <c r="B14" s="9" t="s">
        <v>521</v>
      </c>
      <c r="C14" s="110">
        <v>5730331</v>
      </c>
      <c r="D14" s="7"/>
      <c r="E14" s="110">
        <f>SUM(C14:D14)</f>
        <v>5730331</v>
      </c>
    </row>
    <row r="15" spans="1:5" ht="12.75">
      <c r="A15" s="7">
        <v>7</v>
      </c>
      <c r="B15" s="7" t="s">
        <v>86</v>
      </c>
      <c r="C15" s="110">
        <f>C13+C14</f>
        <v>5730331</v>
      </c>
      <c r="D15" s="110">
        <f>D13+D14</f>
        <v>0</v>
      </c>
      <c r="E15" s="110">
        <f>C15+D15</f>
        <v>5730331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7.00390625" style="0" bestFit="1" customWidth="1"/>
    <col min="4" max="4" width="59.8515625" style="0" bestFit="1" customWidth="1"/>
    <col min="5" max="5" width="17.00390625" style="0" bestFit="1" customWidth="1"/>
  </cols>
  <sheetData>
    <row r="1" ht="12.75">
      <c r="B1" s="1" t="s">
        <v>683</v>
      </c>
    </row>
    <row r="3" ht="12.75">
      <c r="B3" s="1" t="s">
        <v>543</v>
      </c>
    </row>
    <row r="4" ht="15.75">
      <c r="B4" s="5" t="s">
        <v>599</v>
      </c>
    </row>
    <row r="5" spans="3:7" ht="12.75">
      <c r="C5" s="68" t="s">
        <v>411</v>
      </c>
      <c r="D5" s="68"/>
      <c r="E5" t="s">
        <v>411</v>
      </c>
      <c r="F5" s="1"/>
      <c r="G5" s="1"/>
    </row>
    <row r="6" spans="1:7" ht="12.75">
      <c r="A6" s="7"/>
      <c r="B6" s="19" t="s">
        <v>108</v>
      </c>
      <c r="C6" s="7" t="s">
        <v>109</v>
      </c>
      <c r="D6" s="7" t="s">
        <v>160</v>
      </c>
      <c r="E6" s="7" t="s">
        <v>645</v>
      </c>
      <c r="F6" s="1"/>
      <c r="G6" s="1"/>
    </row>
    <row r="7" spans="1:5" ht="18">
      <c r="A7" s="7"/>
      <c r="B7" s="196" t="s">
        <v>27</v>
      </c>
      <c r="C7" s="197"/>
      <c r="D7" s="174" t="s">
        <v>28</v>
      </c>
      <c r="E7" s="7"/>
    </row>
    <row r="8" spans="1:5" ht="12.75">
      <c r="A8" s="7"/>
      <c r="B8" s="37" t="s">
        <v>2</v>
      </c>
      <c r="C8" s="12" t="s">
        <v>71</v>
      </c>
      <c r="D8" s="12" t="s">
        <v>2</v>
      </c>
      <c r="E8" s="7" t="s">
        <v>71</v>
      </c>
    </row>
    <row r="9" spans="1:5" ht="18">
      <c r="A9" s="7">
        <v>1</v>
      </c>
      <c r="B9" s="38" t="s">
        <v>52</v>
      </c>
      <c r="C9" s="13"/>
      <c r="D9" s="13" t="s">
        <v>29</v>
      </c>
      <c r="E9" s="7"/>
    </row>
    <row r="10" spans="1:5" ht="16.5">
      <c r="A10" s="7">
        <v>2</v>
      </c>
      <c r="B10" s="39" t="s">
        <v>30</v>
      </c>
      <c r="C10" s="14"/>
      <c r="D10" s="14" t="s">
        <v>31</v>
      </c>
      <c r="E10" s="7"/>
    </row>
    <row r="11" spans="1:5" ht="15.75">
      <c r="A11" s="7">
        <v>3</v>
      </c>
      <c r="B11" s="40" t="s">
        <v>17</v>
      </c>
      <c r="C11" s="15"/>
      <c r="D11" s="15" t="s">
        <v>17</v>
      </c>
      <c r="E11" s="7"/>
    </row>
    <row r="12" spans="1:5" ht="12.75">
      <c r="A12" s="7">
        <v>4</v>
      </c>
      <c r="B12" s="41" t="s">
        <v>209</v>
      </c>
      <c r="C12" s="16">
        <f>'5.bev. forrásonként'!H23</f>
        <v>143258290</v>
      </c>
      <c r="D12" s="16" t="s">
        <v>20</v>
      </c>
      <c r="E12" s="16">
        <f>'6. Kiadások'!B71</f>
        <v>106530074</v>
      </c>
    </row>
    <row r="13" spans="1:5" ht="12.75">
      <c r="A13" s="7">
        <v>5</v>
      </c>
      <c r="B13" s="42" t="s">
        <v>119</v>
      </c>
      <c r="C13" s="16">
        <f>'5.bev. forrásonként'!H36</f>
        <v>13246435</v>
      </c>
      <c r="D13" s="16" t="s">
        <v>120</v>
      </c>
      <c r="E13" s="16">
        <f>'6. Kiadások'!C71</f>
        <v>18456987</v>
      </c>
    </row>
    <row r="14" spans="1:5" ht="12.75">
      <c r="A14" s="7">
        <v>6</v>
      </c>
      <c r="B14" s="42" t="s">
        <v>399</v>
      </c>
      <c r="C14" s="16">
        <f>'5.bev. forrásonként'!H56+'5.bev. forrásonként'!H57</f>
        <v>11400000</v>
      </c>
      <c r="D14" s="16" t="s">
        <v>88</v>
      </c>
      <c r="E14" s="16">
        <f>'6. Kiadások'!D71</f>
        <v>47498506</v>
      </c>
    </row>
    <row r="15" spans="1:5" ht="12.75">
      <c r="A15" s="7">
        <v>7</v>
      </c>
      <c r="B15" s="42" t="s">
        <v>458</v>
      </c>
      <c r="C15" s="16">
        <f>'5.bev. forrásonként'!H74</f>
        <v>2961000</v>
      </c>
      <c r="D15" s="16" t="s">
        <v>32</v>
      </c>
      <c r="E15" s="16">
        <f>'6. Kiadások'!E71</f>
        <v>8050000</v>
      </c>
    </row>
    <row r="16" spans="1:5" ht="12.75">
      <c r="A16" s="7">
        <v>8</v>
      </c>
      <c r="B16" s="42" t="s">
        <v>470</v>
      </c>
      <c r="C16" s="16">
        <v>0</v>
      </c>
      <c r="D16" s="16" t="s">
        <v>121</v>
      </c>
      <c r="E16" s="16">
        <f>'6. Kiadások'!F71</f>
        <v>2986120</v>
      </c>
    </row>
    <row r="17" spans="1:5" ht="14.25">
      <c r="A17" s="7">
        <v>9</v>
      </c>
      <c r="B17" s="69" t="s">
        <v>69</v>
      </c>
      <c r="C17" s="16">
        <f>SUM(C12:C16)</f>
        <v>170865725</v>
      </c>
      <c r="D17" s="16" t="s">
        <v>69</v>
      </c>
      <c r="E17" s="16">
        <f>SUM(E12:E16)</f>
        <v>183521687</v>
      </c>
    </row>
    <row r="18" spans="1:5" ht="12.75">
      <c r="A18" s="7"/>
      <c r="B18" s="41"/>
      <c r="C18" s="16"/>
      <c r="D18" s="16"/>
      <c r="E18" s="16"/>
    </row>
    <row r="19" spans="1:5" ht="15.75">
      <c r="A19" s="7">
        <v>11</v>
      </c>
      <c r="B19" s="40" t="s">
        <v>18</v>
      </c>
      <c r="C19" s="15"/>
      <c r="D19" s="15" t="s">
        <v>53</v>
      </c>
      <c r="E19" s="16"/>
    </row>
    <row r="20" spans="1:5" ht="12.75">
      <c r="A20" s="7">
        <v>12</v>
      </c>
      <c r="B20" s="41" t="s">
        <v>78</v>
      </c>
      <c r="C20" s="16">
        <f>'5.bev. forrásonként'!H80</f>
        <v>2000000</v>
      </c>
      <c r="D20" s="16" t="s">
        <v>21</v>
      </c>
      <c r="E20" s="16">
        <f>'6. Kiadások'!E20</f>
        <v>8250000</v>
      </c>
    </row>
    <row r="21" spans="1:5" ht="12.75">
      <c r="A21" s="7">
        <v>13</v>
      </c>
      <c r="B21" s="41" t="s">
        <v>122</v>
      </c>
      <c r="C21" s="16">
        <f>'5.bev. forrásonként'!H41</f>
        <v>0</v>
      </c>
      <c r="D21" s="16" t="s">
        <v>33</v>
      </c>
      <c r="E21" s="16">
        <f>'6. Kiadások'!H71</f>
        <v>320000</v>
      </c>
    </row>
    <row r="22" spans="1:5" ht="12.75">
      <c r="A22" s="7">
        <v>14</v>
      </c>
      <c r="B22" s="41" t="s">
        <v>123</v>
      </c>
      <c r="C22" s="16">
        <v>0</v>
      </c>
      <c r="D22" s="16" t="s">
        <v>124</v>
      </c>
      <c r="E22" s="16">
        <v>0</v>
      </c>
    </row>
    <row r="23" spans="1:5" ht="12.75">
      <c r="A23" s="7">
        <v>15</v>
      </c>
      <c r="B23" s="19"/>
      <c r="C23" s="7"/>
      <c r="D23" s="16" t="s">
        <v>23</v>
      </c>
      <c r="E23" s="16">
        <v>0</v>
      </c>
    </row>
    <row r="24" spans="1:5" ht="12.75">
      <c r="A24" s="7">
        <v>16</v>
      </c>
      <c r="B24" s="19"/>
      <c r="C24" s="7"/>
      <c r="D24" s="16" t="s">
        <v>24</v>
      </c>
      <c r="E24" s="16">
        <v>0</v>
      </c>
    </row>
    <row r="25" spans="1:5" ht="14.25">
      <c r="A25" s="7">
        <v>17</v>
      </c>
      <c r="B25" s="43"/>
      <c r="C25" s="16"/>
      <c r="D25" s="16" t="s">
        <v>125</v>
      </c>
      <c r="E25" s="16">
        <v>0</v>
      </c>
    </row>
    <row r="26" spans="1:5" ht="14.25">
      <c r="A26" s="7">
        <v>18</v>
      </c>
      <c r="B26" s="69" t="s">
        <v>69</v>
      </c>
      <c r="C26" s="16">
        <f>SUM(C20:C25)</f>
        <v>2000000</v>
      </c>
      <c r="D26" s="16" t="s">
        <v>69</v>
      </c>
      <c r="E26" s="16">
        <f>SUM(E20:E25)</f>
        <v>8570000</v>
      </c>
    </row>
    <row r="27" spans="1:5" ht="16.5">
      <c r="A27" s="7">
        <v>19</v>
      </c>
      <c r="B27" s="44"/>
      <c r="C27" s="16"/>
      <c r="D27" s="14" t="s">
        <v>103</v>
      </c>
      <c r="E27" s="16"/>
    </row>
    <row r="28" spans="1:5" ht="15.75">
      <c r="A28" s="7">
        <v>20</v>
      </c>
      <c r="B28" s="40"/>
      <c r="C28" s="16"/>
      <c r="D28" s="15" t="s">
        <v>34</v>
      </c>
      <c r="E28" s="16"/>
    </row>
    <row r="29" spans="1:5" ht="15.75">
      <c r="A29" s="7">
        <v>21</v>
      </c>
      <c r="B29" s="40"/>
      <c r="C29" s="16"/>
      <c r="D29" s="16" t="s">
        <v>16</v>
      </c>
      <c r="E29" s="16">
        <f>'6. Kiadások'!E28</f>
        <v>9260442</v>
      </c>
    </row>
    <row r="30" spans="1:5" ht="14.25">
      <c r="A30" s="7">
        <v>22</v>
      </c>
      <c r="B30" s="43"/>
      <c r="C30" s="16"/>
      <c r="D30" s="16" t="s">
        <v>665</v>
      </c>
      <c r="E30" s="16">
        <f>'6. Kiadások'!E31</f>
        <v>0</v>
      </c>
    </row>
    <row r="31" spans="1:5" ht="14.25">
      <c r="A31" s="7">
        <v>23</v>
      </c>
      <c r="B31" s="43"/>
      <c r="C31" s="16"/>
      <c r="D31" s="16" t="s">
        <v>69</v>
      </c>
      <c r="E31" s="16">
        <f>SUM(E29:E30)</f>
        <v>9260442</v>
      </c>
    </row>
    <row r="32" spans="1:5" ht="15.75">
      <c r="A32" s="7">
        <v>24</v>
      </c>
      <c r="B32" s="40"/>
      <c r="C32" s="16"/>
      <c r="D32" s="15" t="s">
        <v>35</v>
      </c>
      <c r="E32" s="16"/>
    </row>
    <row r="33" spans="1:5" ht="14.25">
      <c r="A33" s="7">
        <v>25</v>
      </c>
      <c r="B33" s="43"/>
      <c r="C33" s="16"/>
      <c r="D33" s="16" t="s">
        <v>36</v>
      </c>
      <c r="E33" s="16">
        <v>0</v>
      </c>
    </row>
    <row r="34" spans="1:5" ht="18">
      <c r="A34" s="7">
        <v>26</v>
      </c>
      <c r="B34" s="38"/>
      <c r="C34" s="16"/>
      <c r="D34" s="13" t="s">
        <v>37</v>
      </c>
      <c r="E34" s="16"/>
    </row>
    <row r="35" spans="1:5" ht="14.25">
      <c r="A35" s="7">
        <v>27</v>
      </c>
      <c r="B35" s="43"/>
      <c r="C35" s="16"/>
      <c r="D35" s="16" t="s">
        <v>38</v>
      </c>
      <c r="E35" s="16">
        <v>0</v>
      </c>
    </row>
    <row r="36" spans="1:5" ht="14.25">
      <c r="A36" s="7">
        <v>28</v>
      </c>
      <c r="B36" s="43"/>
      <c r="C36" s="16"/>
      <c r="D36" s="16" t="s">
        <v>39</v>
      </c>
      <c r="E36" s="16">
        <v>0</v>
      </c>
    </row>
    <row r="37" spans="1:5" ht="14.25">
      <c r="A37" s="7">
        <v>29</v>
      </c>
      <c r="B37" s="43"/>
      <c r="C37" s="16"/>
      <c r="D37" s="16" t="s">
        <v>69</v>
      </c>
      <c r="E37" s="16">
        <f>SUM(E35:E36)</f>
        <v>0</v>
      </c>
    </row>
    <row r="38" spans="1:5" ht="14.25">
      <c r="A38" s="7">
        <v>30</v>
      </c>
      <c r="B38" s="43"/>
      <c r="C38" s="16"/>
      <c r="D38" s="16"/>
      <c r="E38" s="16"/>
    </row>
    <row r="39" spans="1:5" ht="18">
      <c r="A39" s="7">
        <v>31</v>
      </c>
      <c r="B39" s="38"/>
      <c r="C39" s="16"/>
      <c r="D39" s="13" t="s">
        <v>40</v>
      </c>
      <c r="E39" s="16"/>
    </row>
    <row r="40" spans="1:5" ht="15" customHeight="1">
      <c r="A40" s="7">
        <v>32</v>
      </c>
      <c r="B40" s="38"/>
      <c r="C40" s="16"/>
      <c r="D40" s="16" t="s">
        <v>522</v>
      </c>
      <c r="E40" s="16">
        <f>'6. Kiadások'!I71</f>
        <v>5730331</v>
      </c>
    </row>
    <row r="41" spans="1:5" ht="14.25">
      <c r="A41" s="7">
        <v>33</v>
      </c>
      <c r="B41" s="43"/>
      <c r="C41" s="16"/>
      <c r="D41" s="16" t="s">
        <v>41</v>
      </c>
      <c r="E41" s="16">
        <v>0</v>
      </c>
    </row>
    <row r="42" spans="1:5" ht="14.25">
      <c r="A42" s="7">
        <v>34</v>
      </c>
      <c r="B42" s="43"/>
      <c r="C42" s="16"/>
      <c r="D42" s="16" t="s">
        <v>523</v>
      </c>
      <c r="E42" s="16">
        <v>0</v>
      </c>
    </row>
    <row r="43" spans="1:5" ht="47.25">
      <c r="A43" s="7">
        <v>35</v>
      </c>
      <c r="B43" s="45" t="s">
        <v>646</v>
      </c>
      <c r="C43" s="15">
        <f>C17+C26</f>
        <v>172865725</v>
      </c>
      <c r="D43" s="15" t="s">
        <v>42</v>
      </c>
      <c r="E43" s="15">
        <f>E17+E26+E31+E40</f>
        <v>207082460</v>
      </c>
    </row>
    <row r="44" spans="1:5" ht="18">
      <c r="A44" s="7">
        <v>36</v>
      </c>
      <c r="B44" s="46"/>
      <c r="C44" s="16"/>
      <c r="D44" s="13" t="s">
        <v>43</v>
      </c>
      <c r="E44" s="16"/>
    </row>
    <row r="45" spans="1:5" ht="14.25">
      <c r="A45" s="7">
        <v>37</v>
      </c>
      <c r="B45" s="43"/>
      <c r="C45" s="16"/>
      <c r="D45" s="16" t="s">
        <v>38</v>
      </c>
      <c r="E45" s="16">
        <v>0</v>
      </c>
    </row>
    <row r="46" spans="1:5" ht="14.25">
      <c r="A46" s="7">
        <v>38</v>
      </c>
      <c r="B46" s="43"/>
      <c r="C46" s="16"/>
      <c r="D46" s="16" t="s">
        <v>39</v>
      </c>
      <c r="E46" s="16">
        <v>0</v>
      </c>
    </row>
    <row r="47" spans="1:5" ht="18">
      <c r="A47" s="7">
        <v>39</v>
      </c>
      <c r="B47" s="38" t="s">
        <v>44</v>
      </c>
      <c r="C47" s="13"/>
      <c r="D47" s="17"/>
      <c r="E47" s="16"/>
    </row>
    <row r="48" spans="1:5" ht="18">
      <c r="A48" s="7">
        <v>40</v>
      </c>
      <c r="B48" s="40" t="s">
        <v>45</v>
      </c>
      <c r="C48" s="15"/>
      <c r="D48" s="17"/>
      <c r="E48" s="16"/>
    </row>
    <row r="49" spans="1:5" ht="18">
      <c r="A49" s="7">
        <v>41</v>
      </c>
      <c r="B49" s="43" t="s">
        <v>640</v>
      </c>
      <c r="C49" s="16">
        <f>'5.bev. forrásonként'!H104+'5.bev. forrásonként'!H106</f>
        <v>29216737</v>
      </c>
      <c r="D49" s="17"/>
      <c r="E49" s="16"/>
    </row>
    <row r="50" spans="1:5" ht="18">
      <c r="A50" s="7">
        <v>42</v>
      </c>
      <c r="B50" s="43" t="s">
        <v>641</v>
      </c>
      <c r="C50" s="16">
        <f>'5.bev. forrásonként'!H105</f>
        <v>4999998</v>
      </c>
      <c r="D50" s="17"/>
      <c r="E50" s="16"/>
    </row>
    <row r="51" spans="1:5" ht="18">
      <c r="A51" s="7">
        <v>43</v>
      </c>
      <c r="B51" s="40" t="s">
        <v>46</v>
      </c>
      <c r="C51" s="15"/>
      <c r="D51" s="17"/>
      <c r="E51" s="16"/>
    </row>
    <row r="52" spans="1:5" ht="18">
      <c r="A52" s="7">
        <v>44</v>
      </c>
      <c r="B52" s="43" t="s">
        <v>400</v>
      </c>
      <c r="C52" s="16">
        <v>0</v>
      </c>
      <c r="D52" s="17"/>
      <c r="E52" s="16"/>
    </row>
    <row r="53" spans="1:5" ht="18">
      <c r="A53" s="7">
        <v>45</v>
      </c>
      <c r="B53" s="43" t="s">
        <v>47</v>
      </c>
      <c r="C53" s="16">
        <v>0</v>
      </c>
      <c r="D53" s="17"/>
      <c r="E53" s="16"/>
    </row>
    <row r="54" spans="1:5" ht="18">
      <c r="A54" s="7">
        <v>46</v>
      </c>
      <c r="B54" s="38" t="s">
        <v>19</v>
      </c>
      <c r="C54" s="13">
        <f>C43+C50+C52+C49+C53</f>
        <v>207082460</v>
      </c>
      <c r="D54" s="13" t="s">
        <v>48</v>
      </c>
      <c r="E54" s="13">
        <f>E43+E45+E46</f>
        <v>207082460</v>
      </c>
    </row>
    <row r="55" spans="1:5" ht="14.25">
      <c r="A55" s="7">
        <v>47</v>
      </c>
      <c r="B55" s="43" t="s">
        <v>49</v>
      </c>
      <c r="C55" s="16">
        <f>C17+C52+C49</f>
        <v>200082462</v>
      </c>
      <c r="D55" s="16" t="s">
        <v>50</v>
      </c>
      <c r="E55" s="16">
        <f>E17+E29+E40</f>
        <v>198512460</v>
      </c>
    </row>
    <row r="56" spans="1:5" ht="14.25">
      <c r="A56" s="7">
        <v>48</v>
      </c>
      <c r="B56" s="43" t="s">
        <v>51</v>
      </c>
      <c r="C56" s="16">
        <f>C26+C50</f>
        <v>6999998</v>
      </c>
      <c r="D56" s="16" t="s">
        <v>54</v>
      </c>
      <c r="E56" s="16">
        <f>E26+E30</f>
        <v>8570000</v>
      </c>
    </row>
  </sheetData>
  <sheetProtection/>
  <mergeCells count="1">
    <mergeCell ref="B7:C7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6.57421875" style="1" bestFit="1" customWidth="1"/>
  </cols>
  <sheetData>
    <row r="1" spans="1:8" ht="12.75">
      <c r="A1" s="216" t="s">
        <v>684</v>
      </c>
      <c r="B1" s="199"/>
      <c r="C1" s="199"/>
      <c r="D1" s="199"/>
      <c r="E1" s="199"/>
      <c r="F1" s="199"/>
      <c r="G1" s="199"/>
      <c r="H1" s="199"/>
    </row>
    <row r="2" spans="1:8" ht="12.75">
      <c r="A2" s="199" t="s">
        <v>412</v>
      </c>
      <c r="B2" s="199"/>
      <c r="C2" s="199"/>
      <c r="D2" s="199"/>
      <c r="E2" s="199"/>
      <c r="F2" s="199"/>
      <c r="G2" s="199"/>
      <c r="H2" s="199"/>
    </row>
    <row r="3" spans="1:8" ht="15" customHeight="1">
      <c r="A3" s="198"/>
      <c r="B3" s="198"/>
      <c r="C3" s="198" t="s">
        <v>543</v>
      </c>
      <c r="D3" s="198"/>
      <c r="E3" s="198"/>
      <c r="F3" s="198"/>
      <c r="G3" s="198"/>
      <c r="H3" s="198"/>
    </row>
    <row r="4" spans="1:8" ht="15">
      <c r="A4" s="1" t="s">
        <v>113</v>
      </c>
      <c r="B4" s="1" t="s">
        <v>114</v>
      </c>
      <c r="C4" s="1" t="s">
        <v>115</v>
      </c>
      <c r="D4" t="s">
        <v>116</v>
      </c>
      <c r="E4" s="1" t="s">
        <v>188</v>
      </c>
      <c r="F4" s="6" t="s">
        <v>162</v>
      </c>
      <c r="G4" s="6" t="s">
        <v>163</v>
      </c>
      <c r="H4" s="6" t="s">
        <v>164</v>
      </c>
    </row>
    <row r="5" spans="1:8" ht="25.5">
      <c r="A5" s="9" t="s">
        <v>225</v>
      </c>
      <c r="B5" s="9" t="s">
        <v>226</v>
      </c>
      <c r="C5" s="9" t="s">
        <v>227</v>
      </c>
      <c r="D5" s="9" t="s">
        <v>228</v>
      </c>
      <c r="E5" s="9" t="s">
        <v>229</v>
      </c>
      <c r="F5" s="9" t="s">
        <v>230</v>
      </c>
      <c r="G5" s="9" t="s">
        <v>231</v>
      </c>
      <c r="H5" s="114" t="s">
        <v>657</v>
      </c>
    </row>
    <row r="6" spans="1:8" ht="12.75">
      <c r="A6" s="11">
        <v>1</v>
      </c>
      <c r="B6" s="21">
        <v>1</v>
      </c>
      <c r="C6" s="10" t="s">
        <v>233</v>
      </c>
      <c r="D6" s="58" t="s">
        <v>234</v>
      </c>
      <c r="E6" s="8"/>
      <c r="F6" s="8"/>
      <c r="G6" s="58"/>
      <c r="H6" s="114"/>
    </row>
    <row r="7" spans="1:8" ht="15.75">
      <c r="A7" s="7">
        <v>2</v>
      </c>
      <c r="B7" s="21" t="s">
        <v>235</v>
      </c>
      <c r="C7" s="31" t="s">
        <v>607</v>
      </c>
      <c r="D7" s="7"/>
      <c r="E7" s="105"/>
      <c r="F7" s="105"/>
      <c r="G7" s="67">
        <v>79508800</v>
      </c>
      <c r="H7" s="105">
        <f aca="true" t="shared" si="0" ref="H7:H21">E7+F7+G7</f>
        <v>79508800</v>
      </c>
    </row>
    <row r="8" spans="1:8" ht="12.75">
      <c r="A8" s="7">
        <v>3</v>
      </c>
      <c r="B8" s="21" t="s">
        <v>237</v>
      </c>
      <c r="C8" s="175" t="s">
        <v>236</v>
      </c>
      <c r="D8" s="7"/>
      <c r="E8" s="105">
        <v>1978200</v>
      </c>
      <c r="F8" s="105"/>
      <c r="G8" s="115"/>
      <c r="H8" s="105">
        <f t="shared" si="0"/>
        <v>1978200</v>
      </c>
    </row>
    <row r="9" spans="1:8" ht="12.75">
      <c r="A9" s="7">
        <v>4</v>
      </c>
      <c r="B9" s="21" t="s">
        <v>239</v>
      </c>
      <c r="C9" s="175" t="s">
        <v>238</v>
      </c>
      <c r="D9" s="7"/>
      <c r="E9" s="115">
        <v>1920000</v>
      </c>
      <c r="F9" s="105"/>
      <c r="G9" s="105"/>
      <c r="H9" s="105">
        <f t="shared" si="0"/>
        <v>1920000</v>
      </c>
    </row>
    <row r="10" spans="1:8" ht="12.75">
      <c r="A10" s="7">
        <v>5</v>
      </c>
      <c r="B10" s="21" t="s">
        <v>241</v>
      </c>
      <c r="C10" s="7" t="s">
        <v>240</v>
      </c>
      <c r="D10" s="7"/>
      <c r="E10" s="115">
        <v>1048938</v>
      </c>
      <c r="F10" s="105"/>
      <c r="G10" s="105"/>
      <c r="H10" s="105">
        <f t="shared" si="0"/>
        <v>1048938</v>
      </c>
    </row>
    <row r="11" spans="1:8" ht="12.75">
      <c r="A11" s="7">
        <v>6</v>
      </c>
      <c r="B11" s="21" t="s">
        <v>243</v>
      </c>
      <c r="C11" s="7" t="s">
        <v>242</v>
      </c>
      <c r="D11" s="7"/>
      <c r="E11" s="115">
        <v>801310</v>
      </c>
      <c r="F11" s="105"/>
      <c r="G11" s="105"/>
      <c r="H11" s="105">
        <f t="shared" si="0"/>
        <v>801310</v>
      </c>
    </row>
    <row r="12" spans="1:8" ht="12.75">
      <c r="A12" s="7">
        <v>7</v>
      </c>
      <c r="B12" s="21" t="s">
        <v>441</v>
      </c>
      <c r="C12" s="7" t="s">
        <v>244</v>
      </c>
      <c r="D12" s="7"/>
      <c r="E12" s="115">
        <v>5000000</v>
      </c>
      <c r="F12" s="105"/>
      <c r="G12" s="105"/>
      <c r="H12" s="105">
        <f t="shared" si="0"/>
        <v>5000000</v>
      </c>
    </row>
    <row r="13" spans="1:8" ht="12.75">
      <c r="A13" s="7">
        <v>8</v>
      </c>
      <c r="B13" s="21" t="s">
        <v>442</v>
      </c>
      <c r="C13" s="7" t="s">
        <v>413</v>
      </c>
      <c r="D13" s="7"/>
      <c r="E13" s="105">
        <v>5100</v>
      </c>
      <c r="F13" s="105"/>
      <c r="G13" s="105"/>
      <c r="H13" s="105">
        <f t="shared" si="0"/>
        <v>5100</v>
      </c>
    </row>
    <row r="14" spans="1:8" ht="12.75">
      <c r="A14" s="7">
        <v>9</v>
      </c>
      <c r="B14" s="21" t="s">
        <v>608</v>
      </c>
      <c r="C14" s="9" t="s">
        <v>401</v>
      </c>
      <c r="D14" s="7"/>
      <c r="E14" s="115">
        <v>13073644</v>
      </c>
      <c r="F14" s="105"/>
      <c r="G14" s="105">
        <v>28623168</v>
      </c>
      <c r="H14" s="105">
        <f t="shared" si="0"/>
        <v>41696812</v>
      </c>
    </row>
    <row r="15" spans="1:8" ht="12.75">
      <c r="A15" s="7">
        <v>10</v>
      </c>
      <c r="B15" s="9" t="s">
        <v>609</v>
      </c>
      <c r="C15" s="7" t="s">
        <v>628</v>
      </c>
      <c r="D15" s="7"/>
      <c r="E15" s="115">
        <v>1024800</v>
      </c>
      <c r="F15" s="105"/>
      <c r="G15" s="105"/>
      <c r="H15" s="105">
        <f t="shared" si="0"/>
        <v>1024800</v>
      </c>
    </row>
    <row r="16" spans="1:8" ht="12.75">
      <c r="A16" s="7">
        <v>12</v>
      </c>
      <c r="B16" s="21">
        <v>2</v>
      </c>
      <c r="C16" s="7" t="s">
        <v>245</v>
      </c>
      <c r="D16" s="7" t="s">
        <v>246</v>
      </c>
      <c r="E16" s="115"/>
      <c r="F16" s="105"/>
      <c r="G16" s="105"/>
      <c r="H16" s="105">
        <f t="shared" si="0"/>
        <v>0</v>
      </c>
    </row>
    <row r="17" spans="1:8" ht="12.75">
      <c r="A17" s="7">
        <v>13</v>
      </c>
      <c r="B17" s="21">
        <v>3</v>
      </c>
      <c r="C17" s="7" t="s">
        <v>443</v>
      </c>
      <c r="D17" s="7" t="s">
        <v>247</v>
      </c>
      <c r="E17" s="105"/>
      <c r="F17" s="105"/>
      <c r="G17" s="105"/>
      <c r="H17" s="105">
        <f t="shared" si="0"/>
        <v>0</v>
      </c>
    </row>
    <row r="18" spans="1:8" ht="12.75">
      <c r="A18" s="7">
        <v>14</v>
      </c>
      <c r="B18" s="21" t="s">
        <v>235</v>
      </c>
      <c r="C18" s="9" t="s">
        <v>405</v>
      </c>
      <c r="D18" s="7"/>
      <c r="E18" s="105">
        <v>8264000</v>
      </c>
      <c r="F18" s="105"/>
      <c r="G18" s="105"/>
      <c r="H18" s="105">
        <f t="shared" si="0"/>
        <v>8264000</v>
      </c>
    </row>
    <row r="19" spans="1:8" ht="12.75">
      <c r="A19" s="7">
        <v>15</v>
      </c>
      <c r="B19" s="21" t="s">
        <v>237</v>
      </c>
      <c r="C19" s="9" t="s">
        <v>406</v>
      </c>
      <c r="D19" s="7"/>
      <c r="E19" s="115">
        <v>210330</v>
      </c>
      <c r="F19" s="105"/>
      <c r="G19" s="105"/>
      <c r="H19" s="105">
        <f t="shared" si="0"/>
        <v>210330</v>
      </c>
    </row>
    <row r="20" spans="1:8" ht="12.75">
      <c r="A20" s="7">
        <v>16</v>
      </c>
      <c r="B20" s="21">
        <v>4</v>
      </c>
      <c r="C20" s="9" t="s">
        <v>248</v>
      </c>
      <c r="D20" s="7" t="s">
        <v>249</v>
      </c>
      <c r="E20" s="115">
        <v>1800000</v>
      </c>
      <c r="F20" s="105"/>
      <c r="G20" s="105"/>
      <c r="H20" s="105">
        <f t="shared" si="0"/>
        <v>1800000</v>
      </c>
    </row>
    <row r="21" spans="1:8" ht="12.75">
      <c r="A21" s="7">
        <v>17</v>
      </c>
      <c r="B21" s="21">
        <v>5</v>
      </c>
      <c r="C21" s="7" t="s">
        <v>444</v>
      </c>
      <c r="D21" s="7" t="s">
        <v>250</v>
      </c>
      <c r="E21" s="105">
        <v>0</v>
      </c>
      <c r="F21" s="105"/>
      <c r="G21" s="105"/>
      <c r="H21" s="105">
        <f t="shared" si="0"/>
        <v>0</v>
      </c>
    </row>
    <row r="22" spans="1:8" ht="12.75">
      <c r="A22" s="7">
        <v>18</v>
      </c>
      <c r="B22" s="21">
        <v>6</v>
      </c>
      <c r="C22" s="7" t="s">
        <v>445</v>
      </c>
      <c r="D22" s="7" t="s">
        <v>251</v>
      </c>
      <c r="E22" s="105">
        <v>0</v>
      </c>
      <c r="F22" s="105"/>
      <c r="G22" s="105"/>
      <c r="H22" s="105">
        <f>E22+F22+G22</f>
        <v>0</v>
      </c>
    </row>
    <row r="23" spans="1:8" ht="12.75">
      <c r="A23" s="7">
        <v>19</v>
      </c>
      <c r="B23" s="21" t="s">
        <v>77</v>
      </c>
      <c r="C23" s="8" t="s">
        <v>252</v>
      </c>
      <c r="D23" s="7" t="s">
        <v>253</v>
      </c>
      <c r="E23" s="67">
        <f>SUM(E7:E22)</f>
        <v>35126322</v>
      </c>
      <c r="F23" s="67">
        <f>SUM(F7:F22)</f>
        <v>0</v>
      </c>
      <c r="G23" s="67">
        <f>SUM(G7:G22)</f>
        <v>108131968</v>
      </c>
      <c r="H23" s="67">
        <f>SUM(H7:H22)</f>
        <v>143258290</v>
      </c>
    </row>
    <row r="24" spans="1:8" ht="12.75">
      <c r="A24" s="7">
        <v>20</v>
      </c>
      <c r="B24" s="21">
        <v>1</v>
      </c>
      <c r="C24" s="9" t="s">
        <v>254</v>
      </c>
      <c r="D24" s="7" t="s">
        <v>255</v>
      </c>
      <c r="E24" s="105"/>
      <c r="F24" s="105"/>
      <c r="G24" s="105"/>
      <c r="H24" s="105">
        <v>0</v>
      </c>
    </row>
    <row r="25" spans="1:8" ht="12.75">
      <c r="A25" s="7">
        <v>21</v>
      </c>
      <c r="B25" s="21">
        <v>2</v>
      </c>
      <c r="C25" s="9" t="s">
        <v>256</v>
      </c>
      <c r="D25" s="7" t="s">
        <v>257</v>
      </c>
      <c r="E25" s="105"/>
      <c r="F25" s="105"/>
      <c r="G25" s="105"/>
      <c r="H25" s="105">
        <v>0</v>
      </c>
    </row>
    <row r="26" spans="1:8" ht="12.75">
      <c r="A26" s="7">
        <v>22</v>
      </c>
      <c r="B26" s="21">
        <v>3</v>
      </c>
      <c r="C26" s="9" t="s">
        <v>258</v>
      </c>
      <c r="D26" s="7" t="s">
        <v>259</v>
      </c>
      <c r="E26" s="105"/>
      <c r="F26" s="105"/>
      <c r="G26" s="105"/>
      <c r="H26" s="105">
        <v>0</v>
      </c>
    </row>
    <row r="27" spans="1:8" ht="12.75">
      <c r="A27" s="7">
        <v>23</v>
      </c>
      <c r="B27" s="21">
        <v>4</v>
      </c>
      <c r="C27" s="9" t="s">
        <v>260</v>
      </c>
      <c r="D27" s="9" t="s">
        <v>261</v>
      </c>
      <c r="E27" s="67"/>
      <c r="F27" s="67"/>
      <c r="G27" s="67"/>
      <c r="H27" s="105">
        <v>0</v>
      </c>
    </row>
    <row r="28" spans="1:8" ht="12.75">
      <c r="A28" s="7">
        <v>24</v>
      </c>
      <c r="B28" s="21">
        <v>5</v>
      </c>
      <c r="C28" s="7" t="s">
        <v>262</v>
      </c>
      <c r="D28" s="7" t="s">
        <v>263</v>
      </c>
      <c r="E28" s="105"/>
      <c r="F28" s="105"/>
      <c r="G28" s="105"/>
      <c r="H28" s="105"/>
    </row>
    <row r="29" spans="1:8" ht="12.75">
      <c r="A29" s="7">
        <v>25</v>
      </c>
      <c r="B29" s="21" t="s">
        <v>235</v>
      </c>
      <c r="C29" s="7" t="s">
        <v>407</v>
      </c>
      <c r="D29" s="7"/>
      <c r="E29" s="115">
        <v>5386635</v>
      </c>
      <c r="F29" s="105"/>
      <c r="G29" s="105"/>
      <c r="H29" s="105">
        <f>E29+F29+G29</f>
        <v>5386635</v>
      </c>
    </row>
    <row r="30" spans="1:8" ht="12.75">
      <c r="A30" s="7">
        <v>26</v>
      </c>
      <c r="B30" s="21" t="s">
        <v>237</v>
      </c>
      <c r="C30" s="7" t="s">
        <v>669</v>
      </c>
      <c r="D30" s="7"/>
      <c r="E30" s="105">
        <v>2833000</v>
      </c>
      <c r="F30" s="105"/>
      <c r="G30" s="105"/>
      <c r="H30" s="105">
        <f>E30+F30+G30</f>
        <v>2833000</v>
      </c>
    </row>
    <row r="31" spans="1:8" ht="12.75">
      <c r="A31" s="7">
        <v>27</v>
      </c>
      <c r="B31" s="21" t="s">
        <v>239</v>
      </c>
      <c r="C31" s="9" t="s">
        <v>629</v>
      </c>
      <c r="D31" s="7"/>
      <c r="E31" s="105">
        <v>0</v>
      </c>
      <c r="F31" s="105"/>
      <c r="G31" s="105"/>
      <c r="H31" s="105">
        <f>E31+F31+G31</f>
        <v>0</v>
      </c>
    </row>
    <row r="32" spans="1:8" ht="12.75">
      <c r="A32" s="7">
        <v>28</v>
      </c>
      <c r="B32" s="21" t="s">
        <v>241</v>
      </c>
      <c r="C32" s="9" t="s">
        <v>610</v>
      </c>
      <c r="D32" s="7"/>
      <c r="E32" s="105">
        <v>5026800</v>
      </c>
      <c r="F32" s="105"/>
      <c r="G32" s="105"/>
      <c r="H32" s="105">
        <f>E32+F32+G32</f>
        <v>5026800</v>
      </c>
    </row>
    <row r="33" spans="1:8" ht="12.75">
      <c r="A33" s="7">
        <v>29</v>
      </c>
      <c r="B33" s="21" t="s">
        <v>243</v>
      </c>
      <c r="C33" s="8" t="s">
        <v>647</v>
      </c>
      <c r="D33" s="7"/>
      <c r="E33" s="67">
        <v>0</v>
      </c>
      <c r="F33" s="67"/>
      <c r="G33" s="67"/>
      <c r="H33" s="67">
        <f>E33+F33+G33</f>
        <v>0</v>
      </c>
    </row>
    <row r="34" spans="1:8" ht="12.75">
      <c r="A34" s="7"/>
      <c r="B34" s="21"/>
      <c r="C34" s="7" t="s">
        <v>650</v>
      </c>
      <c r="D34" s="7"/>
      <c r="E34" s="105"/>
      <c r="F34" s="105"/>
      <c r="G34" s="105"/>
      <c r="H34" s="105"/>
    </row>
    <row r="35" spans="1:8" ht="12.75">
      <c r="A35" s="7"/>
      <c r="B35" s="21"/>
      <c r="C35" s="9" t="s">
        <v>651</v>
      </c>
      <c r="D35" s="9"/>
      <c r="E35" s="67"/>
      <c r="F35" s="67"/>
      <c r="G35" s="67"/>
      <c r="H35" s="105"/>
    </row>
    <row r="36" spans="1:8" ht="12.75">
      <c r="A36" s="7">
        <v>30</v>
      </c>
      <c r="B36" s="21" t="s">
        <v>264</v>
      </c>
      <c r="C36" s="7" t="s">
        <v>446</v>
      </c>
      <c r="D36" s="7" t="s">
        <v>265</v>
      </c>
      <c r="E36" s="105">
        <f>SUM(E24:E33)</f>
        <v>13246435</v>
      </c>
      <c r="F36" s="105">
        <f>SUM(F24:F32)</f>
        <v>0</v>
      </c>
      <c r="G36" s="105">
        <f>SUM(G24:G32)</f>
        <v>0</v>
      </c>
      <c r="H36" s="105">
        <f>SUM(H24:H33)</f>
        <v>13246435</v>
      </c>
    </row>
    <row r="37" spans="1:8" ht="12.75">
      <c r="A37" s="7">
        <v>31</v>
      </c>
      <c r="B37" s="21">
        <v>1</v>
      </c>
      <c r="C37" s="7" t="s">
        <v>658</v>
      </c>
      <c r="D37" s="7" t="s">
        <v>267</v>
      </c>
      <c r="E37" s="105"/>
      <c r="F37" s="105"/>
      <c r="G37" s="105"/>
      <c r="H37" s="105">
        <f aca="true" t="shared" si="1" ref="H37:H42">SUM(E37:G37)</f>
        <v>0</v>
      </c>
    </row>
    <row r="38" spans="1:8" ht="12.75">
      <c r="A38" s="7">
        <v>32</v>
      </c>
      <c r="B38" s="9">
        <v>2</v>
      </c>
      <c r="C38" s="9" t="s">
        <v>268</v>
      </c>
      <c r="D38" s="7" t="s">
        <v>269</v>
      </c>
      <c r="E38" s="105"/>
      <c r="F38" s="105"/>
      <c r="G38" s="105"/>
      <c r="H38" s="105">
        <f t="shared" si="1"/>
        <v>0</v>
      </c>
    </row>
    <row r="39" spans="1:8" ht="12.75">
      <c r="A39" s="7">
        <v>33</v>
      </c>
      <c r="B39" s="9">
        <v>3</v>
      </c>
      <c r="C39" s="9" t="s">
        <v>270</v>
      </c>
      <c r="D39" s="7" t="s">
        <v>271</v>
      </c>
      <c r="E39" s="105"/>
      <c r="F39" s="105"/>
      <c r="G39" s="105"/>
      <c r="H39" s="105">
        <f t="shared" si="1"/>
        <v>0</v>
      </c>
    </row>
    <row r="40" spans="1:8" ht="12.75">
      <c r="A40" s="7">
        <v>34</v>
      </c>
      <c r="B40" s="21">
        <v>4</v>
      </c>
      <c r="C40" s="9" t="s">
        <v>272</v>
      </c>
      <c r="D40" s="7" t="s">
        <v>273</v>
      </c>
      <c r="E40" s="115"/>
      <c r="F40" s="105"/>
      <c r="G40" s="105"/>
      <c r="H40" s="105">
        <f t="shared" si="1"/>
        <v>0</v>
      </c>
    </row>
    <row r="41" spans="1:8" ht="12.75">
      <c r="A41" s="7">
        <v>35</v>
      </c>
      <c r="B41" s="21">
        <v>5</v>
      </c>
      <c r="C41" s="8" t="s">
        <v>274</v>
      </c>
      <c r="D41" s="7" t="s">
        <v>275</v>
      </c>
      <c r="E41" s="67">
        <f>E42</f>
        <v>0</v>
      </c>
      <c r="F41" s="67">
        <f>F42</f>
        <v>0</v>
      </c>
      <c r="G41" s="67">
        <f>G42</f>
        <v>0</v>
      </c>
      <c r="H41" s="105">
        <f t="shared" si="1"/>
        <v>0</v>
      </c>
    </row>
    <row r="42" spans="1:8" ht="12.75">
      <c r="A42" s="7">
        <v>36</v>
      </c>
      <c r="B42" s="21" t="s">
        <v>235</v>
      </c>
      <c r="C42" s="7" t="s">
        <v>448</v>
      </c>
      <c r="D42" s="7"/>
      <c r="E42" s="105"/>
      <c r="F42" s="105"/>
      <c r="G42" s="105"/>
      <c r="H42" s="105">
        <f t="shared" si="1"/>
        <v>0</v>
      </c>
    </row>
    <row r="43" spans="1:8" ht="12.75">
      <c r="A43" s="7">
        <v>39</v>
      </c>
      <c r="B43" s="21" t="s">
        <v>447</v>
      </c>
      <c r="C43" s="7" t="s">
        <v>276</v>
      </c>
      <c r="D43" s="7" t="s">
        <v>277</v>
      </c>
      <c r="E43" s="105">
        <f>SUM(E37:E41)</f>
        <v>0</v>
      </c>
      <c r="F43" s="105">
        <f>SUM(F37:F41)</f>
        <v>0</v>
      </c>
      <c r="G43" s="105">
        <f>SUM(G37:G41)</f>
        <v>0</v>
      </c>
      <c r="H43" s="105">
        <f>SUM(H37:H41)</f>
        <v>0</v>
      </c>
    </row>
    <row r="44" spans="1:8" ht="12.75">
      <c r="A44" s="7">
        <v>40</v>
      </c>
      <c r="B44" s="21">
        <v>1</v>
      </c>
      <c r="C44" s="35" t="s">
        <v>278</v>
      </c>
      <c r="D44" s="7" t="s">
        <v>279</v>
      </c>
      <c r="E44" s="105"/>
      <c r="F44" s="105"/>
      <c r="G44" s="105"/>
      <c r="H44" s="105">
        <f>E44+F44+G44</f>
        <v>0</v>
      </c>
    </row>
    <row r="45" spans="1:8" ht="12.75">
      <c r="A45" s="7">
        <v>41</v>
      </c>
      <c r="B45" s="21">
        <v>2</v>
      </c>
      <c r="C45" s="7" t="s">
        <v>280</v>
      </c>
      <c r="D45" s="7" t="s">
        <v>281</v>
      </c>
      <c r="E45" s="105"/>
      <c r="F45" s="105"/>
      <c r="G45" s="105"/>
      <c r="H45" s="105">
        <f>E45+F45+G45</f>
        <v>0</v>
      </c>
    </row>
    <row r="46" spans="1:8" ht="12.75">
      <c r="A46" s="7">
        <v>42</v>
      </c>
      <c r="B46" s="21" t="s">
        <v>282</v>
      </c>
      <c r="C46" s="7" t="s">
        <v>449</v>
      </c>
      <c r="D46" s="7" t="s">
        <v>283</v>
      </c>
      <c r="E46" s="105">
        <f>SUM(E44:E45)</f>
        <v>0</v>
      </c>
      <c r="F46" s="105">
        <f>SUM(F44:F45)</f>
        <v>0</v>
      </c>
      <c r="G46" s="105">
        <f>SUM(G44:G45)</f>
        <v>0</v>
      </c>
      <c r="H46" s="105">
        <f>SUM(H44:H45)</f>
        <v>0</v>
      </c>
    </row>
    <row r="47" spans="1:8" ht="12.75">
      <c r="A47" s="7">
        <v>43</v>
      </c>
      <c r="B47" s="21">
        <v>1</v>
      </c>
      <c r="C47" s="7" t="s">
        <v>284</v>
      </c>
      <c r="D47" s="7" t="s">
        <v>285</v>
      </c>
      <c r="E47" s="105"/>
      <c r="F47" s="105"/>
      <c r="G47" s="105"/>
      <c r="H47" s="105">
        <f>SUM(E47:G47)</f>
        <v>0</v>
      </c>
    </row>
    <row r="48" spans="1:8" ht="12.75">
      <c r="A48" s="7">
        <v>44</v>
      </c>
      <c r="B48" s="21">
        <v>2</v>
      </c>
      <c r="C48" s="7" t="s">
        <v>286</v>
      </c>
      <c r="D48" s="7" t="s">
        <v>287</v>
      </c>
      <c r="E48" s="105"/>
      <c r="F48" s="105"/>
      <c r="G48" s="105"/>
      <c r="H48" s="105">
        <f aca="true" t="shared" si="2" ref="H48:H55">SUM(E48:G48)</f>
        <v>0</v>
      </c>
    </row>
    <row r="49" spans="1:8" ht="12.75">
      <c r="A49" s="7">
        <v>45</v>
      </c>
      <c r="B49" s="21">
        <v>3</v>
      </c>
      <c r="C49" s="7" t="s">
        <v>288</v>
      </c>
      <c r="D49" s="7" t="s">
        <v>289</v>
      </c>
      <c r="E49" s="105"/>
      <c r="F49" s="105">
        <v>2100000</v>
      </c>
      <c r="G49" s="105"/>
      <c r="H49" s="105">
        <f t="shared" si="2"/>
        <v>2100000</v>
      </c>
    </row>
    <row r="50" spans="1:8" ht="12.75">
      <c r="A50" s="7">
        <v>46</v>
      </c>
      <c r="B50" s="21">
        <v>4</v>
      </c>
      <c r="C50" s="9" t="s">
        <v>403</v>
      </c>
      <c r="D50" s="7" t="s">
        <v>289</v>
      </c>
      <c r="E50" s="105"/>
      <c r="F50" s="105"/>
      <c r="G50" s="105"/>
      <c r="H50" s="105">
        <f t="shared" si="2"/>
        <v>0</v>
      </c>
    </row>
    <row r="51" spans="1:8" ht="12.75">
      <c r="A51" s="7">
        <v>47</v>
      </c>
      <c r="B51" s="21">
        <v>5</v>
      </c>
      <c r="C51" s="9" t="s">
        <v>290</v>
      </c>
      <c r="D51" s="9" t="s">
        <v>291</v>
      </c>
      <c r="E51" s="67"/>
      <c r="F51" s="67">
        <v>7200000</v>
      </c>
      <c r="G51" s="67"/>
      <c r="H51" s="105">
        <f t="shared" si="2"/>
        <v>7200000</v>
      </c>
    </row>
    <row r="52" spans="1:8" ht="12.75">
      <c r="A52" s="7">
        <v>48</v>
      </c>
      <c r="B52" s="33">
        <v>6</v>
      </c>
      <c r="C52" s="8" t="s">
        <v>292</v>
      </c>
      <c r="D52" s="7" t="s">
        <v>293</v>
      </c>
      <c r="E52" s="67"/>
      <c r="F52" s="67"/>
      <c r="G52" s="67"/>
      <c r="H52" s="67">
        <f t="shared" si="2"/>
        <v>0</v>
      </c>
    </row>
    <row r="53" spans="1:8" ht="12.75">
      <c r="A53" s="7">
        <v>49</v>
      </c>
      <c r="B53" s="24">
        <v>7</v>
      </c>
      <c r="C53" s="8" t="s">
        <v>294</v>
      </c>
      <c r="D53" s="7" t="s">
        <v>295</v>
      </c>
      <c r="E53" s="67"/>
      <c r="F53" s="67"/>
      <c r="G53" s="67"/>
      <c r="H53" s="67">
        <f t="shared" si="2"/>
        <v>0</v>
      </c>
    </row>
    <row r="54" spans="1:8" ht="12.75">
      <c r="A54" s="7">
        <v>50</v>
      </c>
      <c r="B54" s="21">
        <v>8</v>
      </c>
      <c r="C54" s="9" t="s">
        <v>296</v>
      </c>
      <c r="D54" s="7" t="s">
        <v>297</v>
      </c>
      <c r="E54" s="105">
        <v>2000000</v>
      </c>
      <c r="F54" s="105"/>
      <c r="G54" s="67"/>
      <c r="H54" s="105">
        <f>SUM(E54:G54)</f>
        <v>2000000</v>
      </c>
    </row>
    <row r="55" spans="1:8" ht="12.75">
      <c r="A55" s="7">
        <v>51</v>
      </c>
      <c r="B55" s="21">
        <v>9</v>
      </c>
      <c r="C55" s="7" t="s">
        <v>298</v>
      </c>
      <c r="D55" s="7" t="s">
        <v>299</v>
      </c>
      <c r="E55" s="105"/>
      <c r="F55" s="105"/>
      <c r="G55" s="105"/>
      <c r="H55" s="105">
        <f t="shared" si="2"/>
        <v>0</v>
      </c>
    </row>
    <row r="56" spans="1:8" ht="12.75">
      <c r="A56" s="7">
        <v>52</v>
      </c>
      <c r="B56" s="21" t="s">
        <v>450</v>
      </c>
      <c r="C56" s="176" t="s">
        <v>451</v>
      </c>
      <c r="D56" s="8" t="s">
        <v>300</v>
      </c>
      <c r="E56" s="67">
        <f>SUM(E47:E55)</f>
        <v>2000000</v>
      </c>
      <c r="F56" s="67">
        <f>SUM(F47:F55)</f>
        <v>9300000</v>
      </c>
      <c r="G56" s="67">
        <f>SUM(G47:G55)</f>
        <v>0</v>
      </c>
      <c r="H56" s="67">
        <f>SUM(H47:H55)</f>
        <v>11300000</v>
      </c>
    </row>
    <row r="57" spans="1:8" ht="12.75">
      <c r="A57" s="7">
        <v>53</v>
      </c>
      <c r="B57" s="21">
        <v>1</v>
      </c>
      <c r="C57" s="35" t="s">
        <v>452</v>
      </c>
      <c r="D57" s="7" t="s">
        <v>301</v>
      </c>
      <c r="E57" s="105">
        <f>SUM(E58:E59)</f>
        <v>0</v>
      </c>
      <c r="F57" s="105">
        <f>SUM(F58:F59)</f>
        <v>100000</v>
      </c>
      <c r="G57" s="105">
        <f>SUM(G58:G59)</f>
        <v>0</v>
      </c>
      <c r="H57" s="105">
        <f>SUM(H58:H59)</f>
        <v>100000</v>
      </c>
    </row>
    <row r="58" spans="1:8" ht="12.75">
      <c r="A58" s="7">
        <v>54</v>
      </c>
      <c r="B58" s="21" t="s">
        <v>235</v>
      </c>
      <c r="C58" s="35" t="s">
        <v>395</v>
      </c>
      <c r="D58" s="7"/>
      <c r="E58" s="105"/>
      <c r="F58" s="105">
        <v>100000</v>
      </c>
      <c r="G58" s="105"/>
      <c r="H58" s="105">
        <f>SUM(E58:G58)</f>
        <v>100000</v>
      </c>
    </row>
    <row r="59" spans="1:8" ht="12.75">
      <c r="A59" s="7">
        <v>55</v>
      </c>
      <c r="B59" s="21" t="s">
        <v>237</v>
      </c>
      <c r="C59" s="35" t="s">
        <v>396</v>
      </c>
      <c r="D59" s="7"/>
      <c r="E59" s="105"/>
      <c r="F59" s="105"/>
      <c r="G59" s="105"/>
      <c r="H59" s="105">
        <f>SUM(E59:G59)</f>
        <v>0</v>
      </c>
    </row>
    <row r="60" spans="1:8" ht="12.75">
      <c r="A60" s="7">
        <v>56</v>
      </c>
      <c r="B60" s="21" t="s">
        <v>302</v>
      </c>
      <c r="C60" s="9" t="s">
        <v>303</v>
      </c>
      <c r="D60" s="9" t="s">
        <v>304</v>
      </c>
      <c r="E60" s="67">
        <f>E46+E56+E57</f>
        <v>2000000</v>
      </c>
      <c r="F60" s="105">
        <f>F46+F56+F57</f>
        <v>9400000</v>
      </c>
      <c r="G60" s="105">
        <f>G46+G56+G57</f>
        <v>0</v>
      </c>
      <c r="H60" s="105">
        <f>H46+H56+H57</f>
        <v>11400000</v>
      </c>
    </row>
    <row r="61" spans="1:8" ht="12.75">
      <c r="A61" s="7">
        <v>57</v>
      </c>
      <c r="B61" s="21">
        <v>1</v>
      </c>
      <c r="C61" s="35" t="s">
        <v>305</v>
      </c>
      <c r="D61" s="7" t="s">
        <v>306</v>
      </c>
      <c r="E61" s="105"/>
      <c r="F61" s="105"/>
      <c r="G61" s="105"/>
      <c r="H61" s="105">
        <f>SUM(E61:G61)</f>
        <v>0</v>
      </c>
    </row>
    <row r="62" spans="1:8" ht="12.75">
      <c r="A62" s="7">
        <v>58</v>
      </c>
      <c r="B62" s="59">
        <v>2</v>
      </c>
      <c r="C62" s="9" t="s">
        <v>307</v>
      </c>
      <c r="D62" s="7" t="s">
        <v>308</v>
      </c>
      <c r="E62" s="105"/>
      <c r="F62" s="67">
        <v>1200000</v>
      </c>
      <c r="G62" s="105"/>
      <c r="H62" s="105">
        <f aca="true" t="shared" si="3" ref="H62:H71">SUM(E62:G62)</f>
        <v>1200000</v>
      </c>
    </row>
    <row r="63" spans="1:8" ht="12.75">
      <c r="A63" s="7">
        <v>59</v>
      </c>
      <c r="B63" s="60">
        <v>3</v>
      </c>
      <c r="C63" s="175" t="s">
        <v>309</v>
      </c>
      <c r="D63" s="7" t="s">
        <v>310</v>
      </c>
      <c r="E63" s="105"/>
      <c r="F63" s="105"/>
      <c r="G63" s="105"/>
      <c r="H63" s="105">
        <f t="shared" si="3"/>
        <v>0</v>
      </c>
    </row>
    <row r="64" spans="1:8" ht="12.75">
      <c r="A64" s="7">
        <v>60</v>
      </c>
      <c r="B64" s="21">
        <v>4</v>
      </c>
      <c r="C64" s="9" t="s">
        <v>311</v>
      </c>
      <c r="D64" s="7" t="s">
        <v>312</v>
      </c>
      <c r="E64" s="105"/>
      <c r="F64" s="105">
        <v>1100000</v>
      </c>
      <c r="G64" s="105">
        <v>0</v>
      </c>
      <c r="H64" s="105">
        <f t="shared" si="3"/>
        <v>1100000</v>
      </c>
    </row>
    <row r="65" spans="1:8" ht="12.75">
      <c r="A65" s="7">
        <v>61</v>
      </c>
      <c r="B65" s="21">
        <v>5</v>
      </c>
      <c r="C65" s="35" t="s">
        <v>313</v>
      </c>
      <c r="D65" s="7" t="s">
        <v>314</v>
      </c>
      <c r="E65" s="105"/>
      <c r="F65" s="105"/>
      <c r="G65" s="105"/>
      <c r="H65" s="105">
        <f t="shared" si="3"/>
        <v>0</v>
      </c>
    </row>
    <row r="66" spans="1:8" ht="12.75">
      <c r="A66" s="7">
        <v>62</v>
      </c>
      <c r="B66" s="21">
        <v>6</v>
      </c>
      <c r="C66" s="9" t="s">
        <v>315</v>
      </c>
      <c r="D66" s="7" t="s">
        <v>316</v>
      </c>
      <c r="E66" s="105"/>
      <c r="F66" s="105"/>
      <c r="G66" s="105"/>
      <c r="H66" s="105">
        <f t="shared" si="3"/>
        <v>0</v>
      </c>
    </row>
    <row r="67" spans="1:8" ht="12.75">
      <c r="A67" s="7">
        <v>63</v>
      </c>
      <c r="B67" s="21">
        <v>7</v>
      </c>
      <c r="C67" s="35" t="s">
        <v>317</v>
      </c>
      <c r="D67" s="9" t="s">
        <v>318</v>
      </c>
      <c r="E67" s="105"/>
      <c r="F67" s="105"/>
      <c r="G67" s="105"/>
      <c r="H67" s="105">
        <f t="shared" si="3"/>
        <v>0</v>
      </c>
    </row>
    <row r="68" spans="1:8" ht="12.75">
      <c r="A68" s="7">
        <v>64</v>
      </c>
      <c r="B68" s="21">
        <v>8</v>
      </c>
      <c r="C68" s="35" t="s">
        <v>453</v>
      </c>
      <c r="D68" s="9" t="s">
        <v>319</v>
      </c>
      <c r="E68" s="105"/>
      <c r="F68" s="105">
        <v>1000</v>
      </c>
      <c r="G68" s="105"/>
      <c r="H68" s="105">
        <f t="shared" si="3"/>
        <v>1000</v>
      </c>
    </row>
    <row r="69" spans="1:8" ht="12.75">
      <c r="A69" s="7">
        <v>65</v>
      </c>
      <c r="B69" s="21">
        <v>9</v>
      </c>
      <c r="C69" s="35" t="s">
        <v>320</v>
      </c>
      <c r="D69" s="9" t="s">
        <v>321</v>
      </c>
      <c r="E69" s="105"/>
      <c r="F69" s="105"/>
      <c r="G69" s="105"/>
      <c r="H69" s="105">
        <f t="shared" si="3"/>
        <v>0</v>
      </c>
    </row>
    <row r="70" spans="1:8" ht="12.75">
      <c r="A70" s="7">
        <v>66</v>
      </c>
      <c r="B70" s="21">
        <v>10</v>
      </c>
      <c r="C70" s="176" t="s">
        <v>454</v>
      </c>
      <c r="D70" s="8" t="s">
        <v>323</v>
      </c>
      <c r="E70" s="67"/>
      <c r="F70" s="67"/>
      <c r="G70" s="67"/>
      <c r="H70" s="67">
        <f t="shared" si="3"/>
        <v>0</v>
      </c>
    </row>
    <row r="71" spans="1:8" ht="12.75">
      <c r="A71" s="7">
        <v>67</v>
      </c>
      <c r="B71" s="21">
        <v>11</v>
      </c>
      <c r="C71" s="35" t="s">
        <v>322</v>
      </c>
      <c r="D71" s="9" t="s">
        <v>455</v>
      </c>
      <c r="E71" s="67">
        <f>SUM(E72:E73)</f>
        <v>0</v>
      </c>
      <c r="F71" s="67">
        <f>SUM(F72:F73)</f>
        <v>600000</v>
      </c>
      <c r="G71" s="67">
        <f>SUM(G72:G73)</f>
        <v>60000</v>
      </c>
      <c r="H71" s="105">
        <f t="shared" si="3"/>
        <v>660000</v>
      </c>
    </row>
    <row r="72" spans="1:8" ht="12.75">
      <c r="A72" s="7">
        <v>68</v>
      </c>
      <c r="B72" s="61" t="s">
        <v>235</v>
      </c>
      <c r="C72" s="9" t="s">
        <v>612</v>
      </c>
      <c r="D72" s="7"/>
      <c r="E72" s="105"/>
      <c r="F72" s="105">
        <v>600000</v>
      </c>
      <c r="G72" s="105"/>
      <c r="H72" s="105"/>
    </row>
    <row r="73" spans="1:8" ht="12.75">
      <c r="A73" s="7">
        <v>69</v>
      </c>
      <c r="B73" s="21" t="s">
        <v>237</v>
      </c>
      <c r="C73" s="35" t="s">
        <v>611</v>
      </c>
      <c r="D73" s="7"/>
      <c r="E73" s="105"/>
      <c r="F73" s="105"/>
      <c r="G73" s="105">
        <v>60000</v>
      </c>
      <c r="H73" s="105"/>
    </row>
    <row r="74" spans="1:8" ht="12.75">
      <c r="A74" s="7">
        <v>70</v>
      </c>
      <c r="B74" s="21" t="s">
        <v>456</v>
      </c>
      <c r="C74" s="35" t="s">
        <v>457</v>
      </c>
      <c r="D74" s="7" t="s">
        <v>324</v>
      </c>
      <c r="E74" s="105">
        <f>SUM(E61:E71)</f>
        <v>0</v>
      </c>
      <c r="F74" s="105">
        <f>SUM(F61:F71)</f>
        <v>2901000</v>
      </c>
      <c r="G74" s="105">
        <f>SUM(G61:G71)</f>
        <v>60000</v>
      </c>
      <c r="H74" s="105">
        <f>SUM(H61:H71)</f>
        <v>2961000</v>
      </c>
    </row>
    <row r="75" spans="1:8" ht="12.75">
      <c r="A75" s="7">
        <v>71</v>
      </c>
      <c r="B75" s="61">
        <v>1</v>
      </c>
      <c r="C75" s="9" t="s">
        <v>325</v>
      </c>
      <c r="D75" s="7" t="s">
        <v>326</v>
      </c>
      <c r="E75" s="105"/>
      <c r="F75" s="105"/>
      <c r="G75" s="105"/>
      <c r="H75" s="105">
        <f>SUM(E75:G75)</f>
        <v>0</v>
      </c>
    </row>
    <row r="76" spans="1:8" ht="12.75">
      <c r="A76" s="7">
        <v>72</v>
      </c>
      <c r="B76" s="60">
        <v>2</v>
      </c>
      <c r="C76" s="8" t="s">
        <v>327</v>
      </c>
      <c r="D76" s="7" t="s">
        <v>328</v>
      </c>
      <c r="E76" s="67"/>
      <c r="F76" s="67">
        <v>2000000</v>
      </c>
      <c r="G76" s="67"/>
      <c r="H76" s="67">
        <f>SUM(E76:G76)</f>
        <v>2000000</v>
      </c>
    </row>
    <row r="77" spans="1:8" ht="12.75">
      <c r="A77" s="7">
        <v>73</v>
      </c>
      <c r="B77" s="60">
        <v>3</v>
      </c>
      <c r="C77" s="9" t="s">
        <v>329</v>
      </c>
      <c r="D77" s="7" t="s">
        <v>330</v>
      </c>
      <c r="E77" s="105"/>
      <c r="F77" s="105"/>
      <c r="G77" s="105"/>
      <c r="H77" s="105">
        <f>SUM(E77:G77)</f>
        <v>0</v>
      </c>
    </row>
    <row r="78" spans="1:8" ht="12.75">
      <c r="A78" s="7">
        <v>74</v>
      </c>
      <c r="B78" s="60">
        <v>4</v>
      </c>
      <c r="C78" s="9" t="s">
        <v>331</v>
      </c>
      <c r="D78" s="7" t="s">
        <v>332</v>
      </c>
      <c r="E78" s="105"/>
      <c r="F78" s="105"/>
      <c r="G78" s="105"/>
      <c r="H78" s="105">
        <f>SUM(E78:G78)</f>
        <v>0</v>
      </c>
    </row>
    <row r="79" spans="1:8" ht="12.75">
      <c r="A79" s="7">
        <v>75</v>
      </c>
      <c r="B79" s="60">
        <v>5</v>
      </c>
      <c r="C79" s="9" t="s">
        <v>333</v>
      </c>
      <c r="D79" s="9" t="s">
        <v>334</v>
      </c>
      <c r="E79" s="105"/>
      <c r="F79" s="105"/>
      <c r="G79" s="105"/>
      <c r="H79" s="105">
        <f>SUM(E79:G79)</f>
        <v>0</v>
      </c>
    </row>
    <row r="80" spans="1:8" ht="12.75">
      <c r="A80" s="7">
        <v>76</v>
      </c>
      <c r="B80" s="60" t="s">
        <v>335</v>
      </c>
      <c r="C80" s="9" t="s">
        <v>467</v>
      </c>
      <c r="D80" s="9" t="s">
        <v>336</v>
      </c>
      <c r="E80" s="105">
        <f>SUM(E75:E79)</f>
        <v>0</v>
      </c>
      <c r="F80" s="105">
        <f>SUM(F75:F79)</f>
        <v>2000000</v>
      </c>
      <c r="G80" s="105">
        <f>SUM(G75:G79)</f>
        <v>0</v>
      </c>
      <c r="H80" s="105">
        <f>SUM(H75:H79)</f>
        <v>2000000</v>
      </c>
    </row>
    <row r="81" spans="1:8" ht="12.75">
      <c r="A81" s="7">
        <v>77</v>
      </c>
      <c r="B81" s="60">
        <v>1</v>
      </c>
      <c r="C81" s="9" t="s">
        <v>337</v>
      </c>
      <c r="D81" s="9" t="s">
        <v>338</v>
      </c>
      <c r="E81" s="105"/>
      <c r="F81" s="105"/>
      <c r="G81" s="105"/>
      <c r="H81" s="105">
        <f>SUM(E81:G81)</f>
        <v>0</v>
      </c>
    </row>
    <row r="82" spans="1:8" ht="12.75">
      <c r="A82" s="7">
        <v>78</v>
      </c>
      <c r="B82" s="60">
        <v>2</v>
      </c>
      <c r="C82" s="8" t="s">
        <v>459</v>
      </c>
      <c r="D82" s="7" t="s">
        <v>340</v>
      </c>
      <c r="E82" s="67"/>
      <c r="F82" s="67"/>
      <c r="G82" s="67"/>
      <c r="H82" s="67">
        <f>SUM(E82:G82)</f>
        <v>0</v>
      </c>
    </row>
    <row r="83" spans="1:8" ht="12.75">
      <c r="A83" s="7">
        <v>79</v>
      </c>
      <c r="B83" s="60">
        <v>3</v>
      </c>
      <c r="C83" s="9" t="s">
        <v>460</v>
      </c>
      <c r="D83" s="7" t="s">
        <v>341</v>
      </c>
      <c r="E83" s="105"/>
      <c r="F83" s="105"/>
      <c r="G83" s="105"/>
      <c r="H83" s="105">
        <f>SUM(E83:G83)</f>
        <v>0</v>
      </c>
    </row>
    <row r="84" spans="1:8" ht="12.75">
      <c r="A84" s="7">
        <v>80</v>
      </c>
      <c r="B84" s="60">
        <v>4</v>
      </c>
      <c r="C84" s="9" t="s">
        <v>339</v>
      </c>
      <c r="D84" s="9" t="s">
        <v>461</v>
      </c>
      <c r="E84" s="105"/>
      <c r="F84" s="105"/>
      <c r="G84" s="67"/>
      <c r="H84" s="105">
        <f>SUM(E84:G84)</f>
        <v>0</v>
      </c>
    </row>
    <row r="85" spans="1:8" ht="12.75">
      <c r="A85" s="7">
        <v>81</v>
      </c>
      <c r="B85" s="60">
        <v>5</v>
      </c>
      <c r="C85" s="9" t="s">
        <v>402</v>
      </c>
      <c r="D85" s="9" t="s">
        <v>463</v>
      </c>
      <c r="E85" s="105"/>
      <c r="F85" s="105"/>
      <c r="G85" s="67"/>
      <c r="H85" s="105">
        <f>SUM(E85:G85)</f>
        <v>0</v>
      </c>
    </row>
    <row r="86" spans="1:8" ht="12.75">
      <c r="A86" s="7">
        <v>82</v>
      </c>
      <c r="B86" s="60" t="s">
        <v>342</v>
      </c>
      <c r="C86" s="9" t="s">
        <v>462</v>
      </c>
      <c r="D86" s="9" t="s">
        <v>343</v>
      </c>
      <c r="E86" s="105">
        <f>SUM(E81:E85)</f>
        <v>0</v>
      </c>
      <c r="F86" s="105">
        <f>SUM(F81:F85)</f>
        <v>0</v>
      </c>
      <c r="G86" s="67">
        <f>SUM(G81:G85)</f>
        <v>0</v>
      </c>
      <c r="H86" s="105">
        <f>SUM(H81:H85)</f>
        <v>0</v>
      </c>
    </row>
    <row r="87" spans="1:8" ht="12.75">
      <c r="A87" s="7">
        <v>83</v>
      </c>
      <c r="B87" s="60">
        <v>1</v>
      </c>
      <c r="C87" s="9" t="s">
        <v>344</v>
      </c>
      <c r="D87" s="9" t="s">
        <v>345</v>
      </c>
      <c r="E87" s="105"/>
      <c r="F87" s="105"/>
      <c r="G87" s="105"/>
      <c r="H87" s="105">
        <f>SUM(E87:G87)</f>
        <v>0</v>
      </c>
    </row>
    <row r="88" spans="1:8" ht="12.75">
      <c r="A88" s="7">
        <v>84</v>
      </c>
      <c r="B88" s="62">
        <v>2</v>
      </c>
      <c r="C88" s="176" t="s">
        <v>464</v>
      </c>
      <c r="D88" s="7" t="s">
        <v>347</v>
      </c>
      <c r="E88" s="67"/>
      <c r="F88" s="67"/>
      <c r="G88" s="67"/>
      <c r="H88" s="67">
        <f>SUM(E88:G88)</f>
        <v>0</v>
      </c>
    </row>
    <row r="89" spans="1:8" ht="12.75">
      <c r="A89" s="7">
        <v>85</v>
      </c>
      <c r="B89" s="60">
        <v>3</v>
      </c>
      <c r="C89" s="8" t="s">
        <v>468</v>
      </c>
      <c r="D89" s="7" t="s">
        <v>349</v>
      </c>
      <c r="E89" s="67"/>
      <c r="F89" s="67"/>
      <c r="G89" s="67"/>
      <c r="H89" s="67">
        <f>SUM(E89:G89)</f>
        <v>0</v>
      </c>
    </row>
    <row r="90" spans="1:8" ht="12.75">
      <c r="A90" s="7">
        <v>86</v>
      </c>
      <c r="B90" s="60">
        <v>4</v>
      </c>
      <c r="C90" s="9" t="s">
        <v>346</v>
      </c>
      <c r="D90" s="7" t="s">
        <v>465</v>
      </c>
      <c r="E90" s="105"/>
      <c r="F90" s="105"/>
      <c r="G90" s="105"/>
      <c r="H90" s="105">
        <f>SUM(E90:G90)</f>
        <v>0</v>
      </c>
    </row>
    <row r="91" spans="1:8" ht="12.75">
      <c r="A91" s="7">
        <v>87</v>
      </c>
      <c r="B91" s="60">
        <v>5</v>
      </c>
      <c r="C91" s="9" t="s">
        <v>348</v>
      </c>
      <c r="D91" s="7" t="s">
        <v>466</v>
      </c>
      <c r="E91" s="105"/>
      <c r="F91" s="105"/>
      <c r="G91" s="105"/>
      <c r="H91" s="105">
        <f>SUM(E91:G91)</f>
        <v>0</v>
      </c>
    </row>
    <row r="92" spans="1:8" ht="12.75">
      <c r="A92" s="7">
        <v>88</v>
      </c>
      <c r="B92" s="60" t="s">
        <v>350</v>
      </c>
      <c r="C92" s="9" t="s">
        <v>469</v>
      </c>
      <c r="D92" s="7" t="s">
        <v>351</v>
      </c>
      <c r="E92" s="105">
        <f>SUM(E87:E91)</f>
        <v>0</v>
      </c>
      <c r="F92" s="105">
        <f>SUM(F87:F91)</f>
        <v>0</v>
      </c>
      <c r="G92" s="105">
        <f>SUM(G87:G91)</f>
        <v>0</v>
      </c>
      <c r="H92" s="105">
        <f>SUM(H87:H91)</f>
        <v>0</v>
      </c>
    </row>
    <row r="93" spans="1:8" ht="12.75">
      <c r="A93" s="7">
        <v>89</v>
      </c>
      <c r="B93" s="60" t="s">
        <v>352</v>
      </c>
      <c r="C93" s="8" t="s">
        <v>353</v>
      </c>
      <c r="D93" s="7" t="s">
        <v>354</v>
      </c>
      <c r="E93" s="67">
        <f>E23+E36+E43+E60+E74+E80+E86+E92</f>
        <v>50372757</v>
      </c>
      <c r="F93" s="67">
        <f>F23+F36+F43+F60+F74+F80+F86+F92</f>
        <v>14301000</v>
      </c>
      <c r="G93" s="67">
        <f>G23+G36+G43+G60+G74+G80+G86+G92</f>
        <v>108191968</v>
      </c>
      <c r="H93" s="67">
        <f>H23+H36+H43+H60+H74+H80+H86+H92</f>
        <v>172865725</v>
      </c>
    </row>
    <row r="94" spans="1:8" ht="12.75">
      <c r="A94" s="7">
        <v>90</v>
      </c>
      <c r="B94" s="60">
        <v>1</v>
      </c>
      <c r="C94" s="9" t="s">
        <v>471</v>
      </c>
      <c r="D94" s="9" t="s">
        <v>355</v>
      </c>
      <c r="E94" s="67"/>
      <c r="F94" s="67"/>
      <c r="G94" s="67"/>
      <c r="H94" s="105">
        <f>SUM(E94:G94)</f>
        <v>0</v>
      </c>
    </row>
    <row r="95" spans="1:8" ht="12.75">
      <c r="A95" s="7">
        <v>91</v>
      </c>
      <c r="B95" s="60">
        <v>2</v>
      </c>
      <c r="C95" s="9" t="s">
        <v>356</v>
      </c>
      <c r="D95" s="7" t="s">
        <v>357</v>
      </c>
      <c r="E95" s="105"/>
      <c r="F95" s="105"/>
      <c r="G95" s="105"/>
      <c r="H95" s="105">
        <f>SUM(E95:G95)</f>
        <v>0</v>
      </c>
    </row>
    <row r="96" spans="1:8" ht="12.75">
      <c r="A96" s="7">
        <v>92</v>
      </c>
      <c r="B96" s="62">
        <v>3</v>
      </c>
      <c r="C96" s="9" t="s">
        <v>472</v>
      </c>
      <c r="D96" s="7" t="s">
        <v>358</v>
      </c>
      <c r="E96" s="105"/>
      <c r="F96" s="105"/>
      <c r="G96" s="105"/>
      <c r="H96" s="105">
        <f>SUM(E96:G96)</f>
        <v>0</v>
      </c>
    </row>
    <row r="97" spans="1:8" ht="12.75">
      <c r="A97" s="7">
        <v>93</v>
      </c>
      <c r="B97" s="60" t="s">
        <v>478</v>
      </c>
      <c r="C97" s="9" t="s">
        <v>473</v>
      </c>
      <c r="D97" s="7" t="s">
        <v>359</v>
      </c>
      <c r="E97" s="105">
        <f>SUM(E94:E96)</f>
        <v>0</v>
      </c>
      <c r="F97" s="105">
        <f>SUM(F94:F96)</f>
        <v>0</v>
      </c>
      <c r="G97" s="105">
        <f>SUM(G94:G96)</f>
        <v>0</v>
      </c>
      <c r="H97" s="105">
        <f>SUM(H94:H96)</f>
        <v>0</v>
      </c>
    </row>
    <row r="98" spans="1:8" ht="12.75">
      <c r="A98" s="7">
        <v>94</v>
      </c>
      <c r="B98" s="60">
        <v>1</v>
      </c>
      <c r="C98" s="8" t="s">
        <v>360</v>
      </c>
      <c r="D98" s="7" t="s">
        <v>361</v>
      </c>
      <c r="E98" s="67"/>
      <c r="F98" s="67"/>
      <c r="G98" s="67"/>
      <c r="H98" s="67">
        <f>SUM(E98:G98)</f>
        <v>0</v>
      </c>
    </row>
    <row r="99" spans="1:8" ht="12.75">
      <c r="A99" s="7">
        <v>95</v>
      </c>
      <c r="B99" s="60">
        <v>2</v>
      </c>
      <c r="C99" s="9" t="s">
        <v>474</v>
      </c>
      <c r="D99" s="7" t="s">
        <v>362</v>
      </c>
      <c r="E99" s="105"/>
      <c r="F99" s="105"/>
      <c r="G99" s="105"/>
      <c r="H99" s="105">
        <f>SUM(E99:G99)</f>
        <v>0</v>
      </c>
    </row>
    <row r="100" spans="1:8" ht="12.75">
      <c r="A100" s="7">
        <v>96</v>
      </c>
      <c r="B100" s="60">
        <v>3</v>
      </c>
      <c r="C100" s="9" t="s">
        <v>475</v>
      </c>
      <c r="D100" s="7" t="s">
        <v>363</v>
      </c>
      <c r="E100" s="105"/>
      <c r="F100" s="105"/>
      <c r="G100" s="105"/>
      <c r="H100" s="105">
        <f>SUM(E100:G100)</f>
        <v>0</v>
      </c>
    </row>
    <row r="101" spans="1:8" ht="12.75">
      <c r="A101" s="7">
        <v>97</v>
      </c>
      <c r="B101" s="60">
        <v>4</v>
      </c>
      <c r="C101" s="9" t="s">
        <v>476</v>
      </c>
      <c r="D101" s="7" t="s">
        <v>364</v>
      </c>
      <c r="E101" s="105"/>
      <c r="F101" s="105"/>
      <c r="G101" s="67"/>
      <c r="H101" s="105">
        <f>SUM(E101:G101)</f>
        <v>0</v>
      </c>
    </row>
    <row r="102" spans="1:8" ht="12.75">
      <c r="A102" s="7">
        <v>98</v>
      </c>
      <c r="B102" s="60" t="s">
        <v>479</v>
      </c>
      <c r="C102" s="9" t="s">
        <v>477</v>
      </c>
      <c r="D102" s="7" t="s">
        <v>365</v>
      </c>
      <c r="E102" s="105">
        <f>SUM(E98:E101)</f>
        <v>0</v>
      </c>
      <c r="F102" s="105">
        <f>SUM(F98:F101)</f>
        <v>0</v>
      </c>
      <c r="G102" s="105">
        <f>SUM(G98:G101)</f>
        <v>0</v>
      </c>
      <c r="H102" s="105">
        <f>SUM(H98:H101)</f>
        <v>0</v>
      </c>
    </row>
    <row r="103" spans="1:8" ht="12.75">
      <c r="A103" s="7">
        <v>99</v>
      </c>
      <c r="B103" s="21">
        <v>1</v>
      </c>
      <c r="C103" s="35" t="s">
        <v>366</v>
      </c>
      <c r="D103" s="7" t="s">
        <v>367</v>
      </c>
      <c r="E103" s="105"/>
      <c r="F103" s="105"/>
      <c r="G103" s="105"/>
      <c r="H103" s="105"/>
    </row>
    <row r="104" spans="1:8" ht="12.75">
      <c r="A104" s="7">
        <v>100</v>
      </c>
      <c r="B104" s="21" t="s">
        <v>235</v>
      </c>
      <c r="C104" s="8" t="s">
        <v>642</v>
      </c>
      <c r="D104" s="7"/>
      <c r="E104" s="67">
        <f>'2. maradvány'!C8</f>
        <v>25366455</v>
      </c>
      <c r="F104" s="67">
        <v>0</v>
      </c>
      <c r="G104" s="67"/>
      <c r="H104" s="67">
        <f>SUM(E104:G104)</f>
        <v>25366455</v>
      </c>
    </row>
    <row r="105" spans="1:8" ht="12.75">
      <c r="A105" s="7">
        <v>101</v>
      </c>
      <c r="B105" s="60" t="s">
        <v>237</v>
      </c>
      <c r="C105" s="9" t="s">
        <v>643</v>
      </c>
      <c r="D105" s="7"/>
      <c r="E105" s="105">
        <f>'2. maradvány'!C14</f>
        <v>4999998</v>
      </c>
      <c r="F105" s="105"/>
      <c r="G105" s="105"/>
      <c r="H105" s="105">
        <f>SUM(E105:G105)</f>
        <v>4999998</v>
      </c>
    </row>
    <row r="106" spans="1:8" ht="12.75">
      <c r="A106" s="7">
        <v>102</v>
      </c>
      <c r="B106" s="21" t="s">
        <v>239</v>
      </c>
      <c r="C106" s="35" t="s">
        <v>644</v>
      </c>
      <c r="D106" s="7"/>
      <c r="E106" s="105"/>
      <c r="F106" s="105"/>
      <c r="G106" s="105">
        <f>'2. maradvány'!C9</f>
        <v>3850282</v>
      </c>
      <c r="H106" s="105">
        <f>SUM(E106:G106)</f>
        <v>3850282</v>
      </c>
    </row>
    <row r="107" spans="1:8" ht="12.75">
      <c r="A107" s="7">
        <v>103</v>
      </c>
      <c r="B107" s="21">
        <v>2</v>
      </c>
      <c r="C107" s="35" t="s">
        <v>368</v>
      </c>
      <c r="D107" s="9" t="s">
        <v>369</v>
      </c>
      <c r="E107" s="67"/>
      <c r="F107" s="67"/>
      <c r="G107" s="67"/>
      <c r="H107" s="105">
        <f>SUM(E107:G107)</f>
        <v>0</v>
      </c>
    </row>
    <row r="108" spans="1:8" ht="12.75">
      <c r="A108" s="7">
        <v>104</v>
      </c>
      <c r="B108" s="21" t="s">
        <v>370</v>
      </c>
      <c r="C108" s="9" t="s">
        <v>480</v>
      </c>
      <c r="D108" s="7" t="s">
        <v>371</v>
      </c>
      <c r="E108" s="105">
        <f>SUM(E104:E107)</f>
        <v>30366453</v>
      </c>
      <c r="F108" s="105">
        <f>SUM(F104:F107)</f>
        <v>0</v>
      </c>
      <c r="G108" s="105">
        <f>SUM(G104:G107)</f>
        <v>3850282</v>
      </c>
      <c r="H108" s="105">
        <f>SUM(H104:H107)</f>
        <v>34216735</v>
      </c>
    </row>
    <row r="109" spans="1:8" ht="12.75">
      <c r="A109" s="7">
        <v>105</v>
      </c>
      <c r="B109" s="21">
        <v>1</v>
      </c>
      <c r="C109" s="9" t="s">
        <v>372</v>
      </c>
      <c r="D109" s="7" t="s">
        <v>373</v>
      </c>
      <c r="E109" s="105"/>
      <c r="F109" s="105"/>
      <c r="G109" s="105"/>
      <c r="H109" s="105">
        <f aca="true" t="shared" si="4" ref="H109:H114">SUM(E109:G109)</f>
        <v>0</v>
      </c>
    </row>
    <row r="110" spans="1:8" ht="12.75">
      <c r="A110" s="7">
        <v>106</v>
      </c>
      <c r="B110" s="21">
        <v>2</v>
      </c>
      <c r="C110" s="9" t="s">
        <v>374</v>
      </c>
      <c r="D110" s="9" t="s">
        <v>375</v>
      </c>
      <c r="E110" s="105"/>
      <c r="F110" s="105"/>
      <c r="G110" s="105"/>
      <c r="H110" s="105">
        <f t="shared" si="4"/>
        <v>0</v>
      </c>
    </row>
    <row r="111" spans="1:8" ht="12.75">
      <c r="A111" s="7">
        <v>107</v>
      </c>
      <c r="B111" s="21">
        <v>3</v>
      </c>
      <c r="C111" s="8" t="s">
        <v>376</v>
      </c>
      <c r="D111" s="7" t="s">
        <v>377</v>
      </c>
      <c r="E111" s="67"/>
      <c r="F111" s="67"/>
      <c r="G111" s="67"/>
      <c r="H111" s="67">
        <f t="shared" si="4"/>
        <v>0</v>
      </c>
    </row>
    <row r="112" spans="1:8" ht="12.75">
      <c r="A112" s="7">
        <v>108</v>
      </c>
      <c r="B112" s="21">
        <v>4</v>
      </c>
      <c r="C112" s="9" t="s">
        <v>481</v>
      </c>
      <c r="D112" s="7" t="s">
        <v>378</v>
      </c>
      <c r="E112" s="105"/>
      <c r="F112" s="105"/>
      <c r="G112" s="105"/>
      <c r="H112" s="105">
        <f t="shared" si="4"/>
        <v>0</v>
      </c>
    </row>
    <row r="113" spans="1:8" ht="12.75">
      <c r="A113" s="7">
        <v>109</v>
      </c>
      <c r="B113" s="21">
        <v>5</v>
      </c>
      <c r="C113" s="7" t="s">
        <v>379</v>
      </c>
      <c r="D113" s="7" t="s">
        <v>380</v>
      </c>
      <c r="E113" s="105"/>
      <c r="F113" s="67"/>
      <c r="G113" s="105"/>
      <c r="H113" s="105">
        <f t="shared" si="4"/>
        <v>0</v>
      </c>
    </row>
    <row r="114" spans="1:8" ht="12.75">
      <c r="A114" s="7">
        <v>110</v>
      </c>
      <c r="B114" s="60">
        <v>6</v>
      </c>
      <c r="C114" s="9" t="s">
        <v>482</v>
      </c>
      <c r="D114" s="7" t="s">
        <v>483</v>
      </c>
      <c r="E114" s="105"/>
      <c r="F114" s="105"/>
      <c r="G114" s="105"/>
      <c r="H114" s="105">
        <f t="shared" si="4"/>
        <v>0</v>
      </c>
    </row>
    <row r="115" spans="1:8" ht="12.75">
      <c r="A115" s="7">
        <v>111</v>
      </c>
      <c r="B115" s="60" t="s">
        <v>408</v>
      </c>
      <c r="C115" s="9" t="s">
        <v>484</v>
      </c>
      <c r="D115" s="7" t="s">
        <v>381</v>
      </c>
      <c r="E115" s="105">
        <f>SUM(E109:E114)+E108+E102+E97</f>
        <v>30366453</v>
      </c>
      <c r="F115" s="105">
        <f>SUM(F109:F114)+F108+F102+F97</f>
        <v>0</v>
      </c>
      <c r="G115" s="105">
        <f>SUM(G109:G114)+G108+G102+G97</f>
        <v>3850282</v>
      </c>
      <c r="H115" s="105">
        <f>SUM(H109:H114)+H108+H102+H97</f>
        <v>34216735</v>
      </c>
    </row>
    <row r="116" spans="1:8" ht="12.75">
      <c r="A116" s="7">
        <v>112</v>
      </c>
      <c r="B116" s="60">
        <v>1</v>
      </c>
      <c r="C116" s="9" t="s">
        <v>485</v>
      </c>
      <c r="D116" s="9" t="s">
        <v>382</v>
      </c>
      <c r="E116" s="105"/>
      <c r="F116" s="105"/>
      <c r="G116" s="105"/>
      <c r="H116" s="105">
        <f>SUM(E116:G116)</f>
        <v>0</v>
      </c>
    </row>
    <row r="117" spans="1:8" ht="12.75">
      <c r="A117" s="7">
        <v>113</v>
      </c>
      <c r="B117" s="60">
        <v>2</v>
      </c>
      <c r="C117" s="8" t="s">
        <v>383</v>
      </c>
      <c r="D117" s="7" t="s">
        <v>384</v>
      </c>
      <c r="E117" s="67"/>
      <c r="F117" s="67"/>
      <c r="G117" s="67"/>
      <c r="H117" s="67">
        <f>SUM(E117:G117)</f>
        <v>0</v>
      </c>
    </row>
    <row r="118" spans="1:8" ht="12.75">
      <c r="A118" s="7">
        <v>114</v>
      </c>
      <c r="B118" s="60">
        <v>3</v>
      </c>
      <c r="C118" s="9" t="s">
        <v>385</v>
      </c>
      <c r="D118" s="7" t="s">
        <v>386</v>
      </c>
      <c r="E118" s="105"/>
      <c r="F118" s="105"/>
      <c r="G118" s="105"/>
      <c r="H118" s="105">
        <f>SUM(E118:G118)</f>
        <v>0</v>
      </c>
    </row>
    <row r="119" spans="1:8" ht="12.75">
      <c r="A119" s="7">
        <v>115</v>
      </c>
      <c r="B119" s="60">
        <v>4</v>
      </c>
      <c r="C119" s="9" t="s">
        <v>486</v>
      </c>
      <c r="D119" s="9" t="s">
        <v>387</v>
      </c>
      <c r="E119" s="105"/>
      <c r="F119" s="105"/>
      <c r="G119" s="105"/>
      <c r="H119" s="105">
        <f>SUM(E119:G119)</f>
        <v>0</v>
      </c>
    </row>
    <row r="120" spans="1:8" ht="12.75">
      <c r="A120" s="7">
        <v>116</v>
      </c>
      <c r="B120" s="60">
        <v>5</v>
      </c>
      <c r="C120" s="10" t="s">
        <v>487</v>
      </c>
      <c r="D120" s="7" t="s">
        <v>490</v>
      </c>
      <c r="E120" s="67"/>
      <c r="F120" s="67"/>
      <c r="G120" s="67"/>
      <c r="H120" s="67">
        <f>SUM(E120:G120)</f>
        <v>0</v>
      </c>
    </row>
    <row r="121" spans="1:8" ht="12.75">
      <c r="A121" s="18">
        <v>117</v>
      </c>
      <c r="B121" s="170" t="s">
        <v>488</v>
      </c>
      <c r="C121" s="8" t="s">
        <v>489</v>
      </c>
      <c r="D121" s="8" t="s">
        <v>388</v>
      </c>
      <c r="E121" s="67">
        <f>SUM(E116:E120)</f>
        <v>0</v>
      </c>
      <c r="F121" s="67">
        <f>SUM(F116:F120)</f>
        <v>0</v>
      </c>
      <c r="G121" s="67">
        <f>SUM(G116:G120)</f>
        <v>0</v>
      </c>
      <c r="H121" s="67">
        <f>SUM(H116:H120)</f>
        <v>0</v>
      </c>
    </row>
    <row r="122" spans="1:8" ht="12.75">
      <c r="A122" s="7">
        <v>118</v>
      </c>
      <c r="B122" s="35">
        <v>1</v>
      </c>
      <c r="C122" s="9" t="s">
        <v>389</v>
      </c>
      <c r="D122" s="7" t="s">
        <v>390</v>
      </c>
      <c r="E122" s="9"/>
      <c r="F122" s="171"/>
      <c r="G122" s="9"/>
      <c r="H122" s="105">
        <f>SUM(E122:G122)</f>
        <v>0</v>
      </c>
    </row>
    <row r="123" spans="1:8" ht="12.75">
      <c r="A123" s="7">
        <v>119</v>
      </c>
      <c r="B123" s="35">
        <v>2</v>
      </c>
      <c r="C123" s="9" t="s">
        <v>491</v>
      </c>
      <c r="D123" s="7" t="s">
        <v>492</v>
      </c>
      <c r="E123" s="9"/>
      <c r="F123" s="9"/>
      <c r="G123" s="9"/>
      <c r="H123" s="105">
        <f>SUM(E123:G123)</f>
        <v>0</v>
      </c>
    </row>
    <row r="124" spans="1:8" ht="12.75">
      <c r="A124" s="7">
        <v>120</v>
      </c>
      <c r="B124" s="173" t="s">
        <v>493</v>
      </c>
      <c r="C124" s="9" t="s">
        <v>391</v>
      </c>
      <c r="D124" s="7" t="s">
        <v>392</v>
      </c>
      <c r="E124" s="105">
        <f>E97+E102+E115+E121+E122+E123</f>
        <v>30366453</v>
      </c>
      <c r="F124" s="105">
        <f>F97+F102+F115+F121+F122+F123</f>
        <v>0</v>
      </c>
      <c r="G124" s="105">
        <f>G97+G102+G115+G121+G122+G123</f>
        <v>3850282</v>
      </c>
      <c r="H124" s="105">
        <f>H97+H102+H115+H121+H122+H123</f>
        <v>34216735</v>
      </c>
    </row>
    <row r="125" spans="1:8" ht="12.75">
      <c r="A125" s="7">
        <v>121</v>
      </c>
      <c r="B125" s="35" t="s">
        <v>393</v>
      </c>
      <c r="C125" s="9" t="s">
        <v>394</v>
      </c>
      <c r="D125" s="7"/>
      <c r="E125" s="105">
        <f>E93+E124</f>
        <v>80739210</v>
      </c>
      <c r="F125" s="105">
        <v>19372000</v>
      </c>
      <c r="G125" s="105">
        <f>G93+G124</f>
        <v>112042250</v>
      </c>
      <c r="H125" s="105">
        <f>H93+H124</f>
        <v>207082460</v>
      </c>
    </row>
    <row r="126" spans="2:3" ht="12.75">
      <c r="B126" s="24"/>
      <c r="C126" s="1"/>
    </row>
    <row r="127" spans="2:3" ht="12.75">
      <c r="B127" s="24"/>
      <c r="C127" s="1"/>
    </row>
    <row r="128" spans="2:7" ht="15.75">
      <c r="B128" s="24"/>
      <c r="C128" s="5"/>
      <c r="G128" s="3"/>
    </row>
    <row r="129" spans="2:3" ht="12.75">
      <c r="B129" s="24"/>
      <c r="C129" s="1"/>
    </row>
    <row r="130" spans="2:3" ht="12.75">
      <c r="B130" s="24"/>
      <c r="C130" s="1"/>
    </row>
    <row r="131" spans="2:3" ht="12.75">
      <c r="B131" s="24"/>
      <c r="C131" s="1"/>
    </row>
    <row r="132" spans="2:3" ht="12.75">
      <c r="B132" s="24"/>
      <c r="C132" s="1"/>
    </row>
    <row r="133" spans="2:3" ht="12.75">
      <c r="B133" s="24"/>
      <c r="C133" s="1"/>
    </row>
    <row r="134" spans="2:3" ht="12.75">
      <c r="B134" s="24"/>
      <c r="C134" s="1"/>
    </row>
    <row r="135" spans="2:3" ht="12.75">
      <c r="B135" s="24"/>
      <c r="C135" s="1"/>
    </row>
    <row r="136" spans="2:3" ht="12.75">
      <c r="B136" s="24"/>
      <c r="C136" s="1"/>
    </row>
    <row r="137" spans="2:3" ht="12.75">
      <c r="B137" s="36"/>
      <c r="C137" s="1"/>
    </row>
    <row r="138" spans="2:7" ht="12.75">
      <c r="B138" s="24"/>
      <c r="C138" s="1"/>
      <c r="G138" s="3"/>
    </row>
    <row r="139" spans="2:3" ht="12.75">
      <c r="B139" s="24"/>
      <c r="C139" s="1"/>
    </row>
    <row r="140" spans="2:7" ht="12.75">
      <c r="B140" s="24"/>
      <c r="C140" s="1"/>
      <c r="G140" s="3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1.421875" style="1" customWidth="1"/>
    <col min="2" max="2" width="16.85156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</cols>
  <sheetData>
    <row r="1" spans="1:2" ht="12.75">
      <c r="A1" s="1" t="s">
        <v>685</v>
      </c>
      <c r="B1" s="1"/>
    </row>
    <row r="3" spans="1:2" ht="12.75">
      <c r="A3" s="1" t="s">
        <v>543</v>
      </c>
      <c r="B3" s="1"/>
    </row>
    <row r="4" spans="1:2" ht="12.75">
      <c r="A4" s="1" t="s">
        <v>203</v>
      </c>
      <c r="B4" s="3"/>
    </row>
    <row r="5" spans="2:3" ht="12.75">
      <c r="B5" s="3" t="s">
        <v>411</v>
      </c>
      <c r="C5" s="70"/>
    </row>
    <row r="6" spans="1:5" ht="12.75">
      <c r="A6" s="1" t="s">
        <v>108</v>
      </c>
      <c r="B6" s="3" t="s">
        <v>109</v>
      </c>
      <c r="C6" s="1" t="s">
        <v>115</v>
      </c>
      <c r="D6" s="1" t="s">
        <v>116</v>
      </c>
      <c r="E6" s="1" t="s">
        <v>188</v>
      </c>
    </row>
    <row r="7" spans="1:9" ht="12.75">
      <c r="A7" s="9" t="s">
        <v>2</v>
      </c>
      <c r="B7" s="8" t="s">
        <v>190</v>
      </c>
      <c r="C7" s="29"/>
      <c r="D7" s="34"/>
      <c r="E7" s="9" t="s">
        <v>189</v>
      </c>
      <c r="F7" s="3"/>
      <c r="I7" s="3"/>
    </row>
    <row r="8" spans="1:9" ht="12.75">
      <c r="A8" s="9"/>
      <c r="B8" s="8" t="s">
        <v>183</v>
      </c>
      <c r="C8" s="116" t="s">
        <v>185</v>
      </c>
      <c r="D8" s="177" t="s">
        <v>184</v>
      </c>
      <c r="E8" s="9"/>
      <c r="F8" s="3"/>
      <c r="I8" s="3"/>
    </row>
    <row r="9" spans="1:9" ht="12.75">
      <c r="A9" s="9" t="s">
        <v>187</v>
      </c>
      <c r="B9" s="10"/>
      <c r="C9" s="106"/>
      <c r="D9" s="109"/>
      <c r="E9" s="108"/>
      <c r="F9" s="166"/>
      <c r="G9" s="3"/>
      <c r="I9" s="3"/>
    </row>
    <row r="10" spans="1:9" ht="12.75">
      <c r="A10" s="9" t="s">
        <v>191</v>
      </c>
      <c r="B10" s="10"/>
      <c r="C10" s="106"/>
      <c r="D10" s="109"/>
      <c r="E10" s="108"/>
      <c r="F10" s="166"/>
      <c r="G10" s="3"/>
      <c r="I10" s="3"/>
    </row>
    <row r="11" spans="1:6" ht="12.75">
      <c r="A11" s="9" t="s">
        <v>192</v>
      </c>
      <c r="B11" s="109">
        <v>24134857</v>
      </c>
      <c r="C11" s="107"/>
      <c r="D11" s="109">
        <v>82395217</v>
      </c>
      <c r="E11" s="107">
        <f>SUM(B11:D11)</f>
        <v>106530074</v>
      </c>
      <c r="F11" s="166"/>
    </row>
    <row r="12" spans="1:9" ht="12.75">
      <c r="A12" s="9" t="s">
        <v>193</v>
      </c>
      <c r="B12" s="109">
        <v>3771027</v>
      </c>
      <c r="C12" s="107"/>
      <c r="D12" s="109">
        <v>14685960</v>
      </c>
      <c r="E12" s="107">
        <f>SUM(B12:D12)</f>
        <v>18456987</v>
      </c>
      <c r="F12" s="166"/>
      <c r="G12" s="1"/>
      <c r="I12" s="1"/>
    </row>
    <row r="13" spans="1:7" ht="12.75">
      <c r="A13" s="9" t="s">
        <v>194</v>
      </c>
      <c r="B13" s="109">
        <v>27021875</v>
      </c>
      <c r="C13" s="107">
        <v>5815558</v>
      </c>
      <c r="D13" s="109">
        <v>14661073</v>
      </c>
      <c r="E13" s="107">
        <f>SUM(B13:D13)</f>
        <v>47498506</v>
      </c>
      <c r="F13" s="166"/>
      <c r="G13" s="1"/>
    </row>
    <row r="14" spans="1:9" ht="12.75">
      <c r="A14" s="9" t="s">
        <v>195</v>
      </c>
      <c r="B14" s="109">
        <v>8050000</v>
      </c>
      <c r="C14" s="107"/>
      <c r="D14" s="109"/>
      <c r="E14" s="107">
        <f>SUM(B14:D14)</f>
        <v>8050000</v>
      </c>
      <c r="F14" s="166"/>
      <c r="G14" s="1"/>
      <c r="H14" s="1"/>
      <c r="I14" s="1"/>
    </row>
    <row r="15" spans="1:9" ht="12.75">
      <c r="A15" s="9" t="s">
        <v>196</v>
      </c>
      <c r="B15" s="109">
        <f>F71</f>
        <v>2986120</v>
      </c>
      <c r="C15" s="107"/>
      <c r="D15" s="109"/>
      <c r="E15" s="107">
        <f>SUM(B15:D15)</f>
        <v>2986120</v>
      </c>
      <c r="F15" s="166"/>
      <c r="G15" s="1"/>
      <c r="H15" s="1"/>
      <c r="I15" s="1"/>
    </row>
    <row r="16" spans="1:9" ht="12.75">
      <c r="A16" s="9" t="s">
        <v>186</v>
      </c>
      <c r="B16" s="109">
        <f>SUM(B11:B15)</f>
        <v>65963879</v>
      </c>
      <c r="C16" s="107">
        <f>SUM(C11:C15)</f>
        <v>5815558</v>
      </c>
      <c r="D16" s="109">
        <f>SUM(D11:D15)</f>
        <v>111742250</v>
      </c>
      <c r="E16" s="107">
        <f>SUM(E11:E15)</f>
        <v>183521687</v>
      </c>
      <c r="F16" s="166"/>
      <c r="G16" s="1"/>
      <c r="I16" s="1"/>
    </row>
    <row r="17" spans="1:9" ht="12.75">
      <c r="A17" s="9"/>
      <c r="B17" s="9"/>
      <c r="C17" s="107"/>
      <c r="D17" s="109"/>
      <c r="E17" s="107"/>
      <c r="F17" s="166"/>
      <c r="G17" s="1"/>
      <c r="I17" s="1"/>
    </row>
    <row r="18" spans="1:9" ht="12.75">
      <c r="A18" s="9" t="s">
        <v>197</v>
      </c>
      <c r="B18" s="8"/>
      <c r="C18" s="107"/>
      <c r="D18" s="109"/>
      <c r="E18" s="106"/>
      <c r="F18" s="166"/>
      <c r="G18" s="1"/>
      <c r="I18" s="3"/>
    </row>
    <row r="19" spans="1:9" ht="12.75">
      <c r="A19" s="9" t="s">
        <v>191</v>
      </c>
      <c r="B19" s="8"/>
      <c r="C19" s="107"/>
      <c r="D19" s="109"/>
      <c r="E19" s="106"/>
      <c r="F19" s="166"/>
      <c r="G19" s="1"/>
      <c r="I19" s="3"/>
    </row>
    <row r="20" spans="1:9" ht="12.75">
      <c r="A20" s="9" t="s">
        <v>520</v>
      </c>
      <c r="B20" s="109">
        <v>5000000</v>
      </c>
      <c r="C20" s="107">
        <v>2950000</v>
      </c>
      <c r="D20" s="109">
        <v>300000</v>
      </c>
      <c r="E20" s="107">
        <f>SUM(B20:D20)</f>
        <v>8250000</v>
      </c>
      <c r="F20" s="166"/>
      <c r="G20" s="1"/>
      <c r="I20" s="1"/>
    </row>
    <row r="21" spans="1:9" ht="12.75">
      <c r="A21" s="9" t="s">
        <v>198</v>
      </c>
      <c r="B21" s="109"/>
      <c r="C21" s="107">
        <v>320000</v>
      </c>
      <c r="D21" s="109"/>
      <c r="E21" s="107">
        <f>SUM(B21:D21)</f>
        <v>320000</v>
      </c>
      <c r="F21" s="166"/>
      <c r="G21" s="1"/>
      <c r="I21" s="1"/>
    </row>
    <row r="22" spans="1:9" ht="12.75">
      <c r="A22" s="9" t="s">
        <v>199</v>
      </c>
      <c r="B22" s="109"/>
      <c r="C22" s="107"/>
      <c r="D22" s="109"/>
      <c r="E22" s="107">
        <f>SUM(B22:D22)</f>
        <v>0</v>
      </c>
      <c r="F22" s="166"/>
      <c r="I22" s="1"/>
    </row>
    <row r="23" spans="1:9" ht="12.75">
      <c r="A23" s="9" t="s">
        <v>200</v>
      </c>
      <c r="B23" s="109"/>
      <c r="C23" s="107"/>
      <c r="D23" s="109"/>
      <c r="E23" s="107">
        <f>SUM(B23:D23)</f>
        <v>0</v>
      </c>
      <c r="F23" s="166"/>
      <c r="I23" s="1"/>
    </row>
    <row r="24" spans="1:9" ht="12.75">
      <c r="A24" s="9" t="s">
        <v>201</v>
      </c>
      <c r="B24" s="109"/>
      <c r="C24" s="107"/>
      <c r="D24" s="109"/>
      <c r="E24" s="107">
        <f>SUM(B24:D24)</f>
        <v>0</v>
      </c>
      <c r="F24" s="166"/>
      <c r="I24" s="1"/>
    </row>
    <row r="25" spans="1:9" ht="12.75">
      <c r="A25" s="9" t="s">
        <v>127</v>
      </c>
      <c r="B25" s="109">
        <f>SUM(B20:B24)</f>
        <v>5000000</v>
      </c>
      <c r="C25" s="107">
        <f>SUM(C20:C24)</f>
        <v>3270000</v>
      </c>
      <c r="D25" s="109">
        <f>SUM(D20:D24)</f>
        <v>300000</v>
      </c>
      <c r="E25" s="107">
        <f>SUM(E20:E24)</f>
        <v>8570000</v>
      </c>
      <c r="F25" s="166"/>
      <c r="I25" s="1"/>
    </row>
    <row r="26" spans="1:6" ht="12.75">
      <c r="A26" s="9"/>
      <c r="B26" s="109"/>
      <c r="C26" s="107"/>
      <c r="D26" s="109"/>
      <c r="E26" s="106"/>
      <c r="F26" s="166"/>
    </row>
    <row r="27" spans="1:9" ht="12.75">
      <c r="A27" s="113" t="s">
        <v>202</v>
      </c>
      <c r="B27" s="109"/>
      <c r="C27" s="107"/>
      <c r="D27" s="109"/>
      <c r="E27" s="106"/>
      <c r="F27" s="166"/>
      <c r="I27" s="3"/>
    </row>
    <row r="28" spans="1:9" ht="12.75">
      <c r="A28" s="23" t="s">
        <v>128</v>
      </c>
      <c r="B28" s="109">
        <v>0</v>
      </c>
      <c r="C28" s="111">
        <f>J68</f>
        <v>9260442</v>
      </c>
      <c r="D28" s="109">
        <v>0</v>
      </c>
      <c r="E28" s="107">
        <f>SUM(B28:D28)</f>
        <v>9260442</v>
      </c>
      <c r="F28" s="166"/>
      <c r="G28" s="3"/>
      <c r="I28" s="1"/>
    </row>
    <row r="29" spans="1:6" ht="12.75">
      <c r="A29" s="9" t="s">
        <v>129</v>
      </c>
      <c r="B29" s="109"/>
      <c r="C29" s="107"/>
      <c r="D29" s="109"/>
      <c r="E29" s="107">
        <f>SUM(B29:D29)</f>
        <v>0</v>
      </c>
      <c r="F29" s="166"/>
    </row>
    <row r="30" spans="1:6" ht="12.75">
      <c r="A30" s="9" t="s">
        <v>130</v>
      </c>
      <c r="B30" s="109"/>
      <c r="C30" s="107"/>
      <c r="D30" s="109"/>
      <c r="E30" s="107">
        <f>SUM(B30:D30)</f>
        <v>0</v>
      </c>
      <c r="F30" s="166"/>
    </row>
    <row r="31" spans="1:6" ht="12.75">
      <c r="A31" s="9" t="s">
        <v>131</v>
      </c>
      <c r="B31" s="109"/>
      <c r="C31" s="107"/>
      <c r="D31" s="109"/>
      <c r="E31" s="107">
        <f>SUM(B31:D31)</f>
        <v>0</v>
      </c>
      <c r="F31" s="166"/>
    </row>
    <row r="32" spans="1:6" ht="12.75">
      <c r="A32" s="9" t="s">
        <v>127</v>
      </c>
      <c r="B32" s="109">
        <f>SUM(B28:B30)</f>
        <v>0</v>
      </c>
      <c r="C32" s="107">
        <f>SUM(C28:C30)</f>
        <v>9260442</v>
      </c>
      <c r="D32" s="109">
        <f>SUM(D28:D30)</f>
        <v>0</v>
      </c>
      <c r="E32" s="107">
        <f>SUM(E28:E31)</f>
        <v>9260442</v>
      </c>
      <c r="F32" s="166"/>
    </row>
    <row r="33" spans="1:10" ht="12.75">
      <c r="A33" s="9"/>
      <c r="B33" s="109"/>
      <c r="C33" s="106"/>
      <c r="D33" s="172"/>
      <c r="E33" s="106"/>
      <c r="F33" s="178"/>
      <c r="G33" s="3"/>
      <c r="H33" s="3"/>
      <c r="I33" s="3"/>
      <c r="J33" s="3"/>
    </row>
    <row r="34" spans="1:9" ht="12.75">
      <c r="A34" s="9" t="s">
        <v>132</v>
      </c>
      <c r="B34" s="109"/>
      <c r="C34" s="107"/>
      <c r="D34" s="172"/>
      <c r="E34" s="106"/>
      <c r="F34" s="166"/>
      <c r="I34" s="3"/>
    </row>
    <row r="35" spans="1:6" ht="12.75">
      <c r="A35" s="9" t="s">
        <v>522</v>
      </c>
      <c r="B35" s="109">
        <v>5730331</v>
      </c>
      <c r="C35" s="107">
        <v>0</v>
      </c>
      <c r="D35" s="109">
        <v>0</v>
      </c>
      <c r="E35" s="107">
        <f>SUM(B35:D35)</f>
        <v>5730331</v>
      </c>
      <c r="F35" s="166"/>
    </row>
    <row r="36" spans="1:6" ht="12.75">
      <c r="A36" s="9" t="s">
        <v>98</v>
      </c>
      <c r="B36" s="106">
        <f>B16+B25+B32+B35</f>
        <v>76694210</v>
      </c>
      <c r="C36" s="106">
        <f>C16+C25+C32</f>
        <v>18346000</v>
      </c>
      <c r="D36" s="172">
        <f>D16+D25+D32</f>
        <v>112042250</v>
      </c>
      <c r="E36" s="106">
        <f>E16+E25+E32+E35</f>
        <v>207082460</v>
      </c>
      <c r="F36" s="178"/>
    </row>
    <row r="39" ht="12.75">
      <c r="D39" s="166"/>
    </row>
    <row r="40" ht="12.75">
      <c r="C40" s="166"/>
    </row>
    <row r="43" spans="1:11" ht="12.75">
      <c r="A43" s="1" t="s">
        <v>108</v>
      </c>
      <c r="B43" t="s">
        <v>109</v>
      </c>
      <c r="C43" s="1" t="s">
        <v>160</v>
      </c>
      <c r="D43" s="1" t="s">
        <v>118</v>
      </c>
      <c r="E43" s="1" t="s">
        <v>161</v>
      </c>
      <c r="F43" s="1" t="s">
        <v>162</v>
      </c>
      <c r="G43" t="s">
        <v>163</v>
      </c>
      <c r="H43" t="s">
        <v>164</v>
      </c>
      <c r="I43" t="s">
        <v>165</v>
      </c>
      <c r="J43" t="s">
        <v>166</v>
      </c>
      <c r="K43" t="s">
        <v>167</v>
      </c>
    </row>
    <row r="44" spans="1:11" ht="12.75">
      <c r="A44" s="9" t="s">
        <v>135</v>
      </c>
      <c r="B44" s="20"/>
      <c r="C44" s="9"/>
      <c r="D44" s="9"/>
      <c r="E44" s="9"/>
      <c r="F44" s="9"/>
      <c r="G44" s="7"/>
      <c r="H44" s="7"/>
      <c r="I44" s="7"/>
      <c r="J44" s="7"/>
      <c r="K44" s="7"/>
    </row>
    <row r="45" spans="1:11" ht="12.75">
      <c r="A45" s="9" t="s">
        <v>90</v>
      </c>
      <c r="B45" s="19" t="s">
        <v>91</v>
      </c>
      <c r="C45" s="9" t="s">
        <v>92</v>
      </c>
      <c r="D45" s="9" t="s">
        <v>93</v>
      </c>
      <c r="E45" s="9" t="s">
        <v>94</v>
      </c>
      <c r="F45" s="9" t="s">
        <v>95</v>
      </c>
      <c r="G45" s="7" t="s">
        <v>133</v>
      </c>
      <c r="H45" s="7" t="s">
        <v>22</v>
      </c>
      <c r="I45" s="7" t="s">
        <v>517</v>
      </c>
      <c r="J45" s="114" t="s">
        <v>89</v>
      </c>
      <c r="K45" s="7" t="s">
        <v>96</v>
      </c>
    </row>
    <row r="46" spans="1:11" ht="12.75">
      <c r="A46" s="9" t="s">
        <v>134</v>
      </c>
      <c r="B46" s="20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9" t="s">
        <v>500</v>
      </c>
      <c r="B47" s="107">
        <v>7563764</v>
      </c>
      <c r="C47" s="107">
        <v>1246897</v>
      </c>
      <c r="D47" s="107">
        <v>1407000</v>
      </c>
      <c r="E47" s="191"/>
      <c r="F47" s="191"/>
      <c r="G47" s="191"/>
      <c r="H47" s="191"/>
      <c r="I47" s="191"/>
      <c r="J47" s="191"/>
      <c r="K47" s="107">
        <f>SUM(B47:J47)</f>
        <v>10217661</v>
      </c>
    </row>
    <row r="48" spans="1:11" ht="12.75">
      <c r="A48" s="9" t="s">
        <v>436</v>
      </c>
      <c r="B48" s="107">
        <v>480000</v>
      </c>
      <c r="C48" s="107">
        <v>84000</v>
      </c>
      <c r="D48" s="107">
        <v>466000</v>
      </c>
      <c r="E48" s="191"/>
      <c r="F48" s="191"/>
      <c r="G48" s="191"/>
      <c r="H48" s="191"/>
      <c r="I48" s="191"/>
      <c r="J48" s="191"/>
      <c r="K48" s="107">
        <f aca="true" t="shared" si="0" ref="K48:K67">SUM(B48:J48)</f>
        <v>1030000</v>
      </c>
    </row>
    <row r="49" spans="1:11" ht="12.75">
      <c r="A49" s="9" t="s">
        <v>659</v>
      </c>
      <c r="B49" s="191"/>
      <c r="C49" s="191"/>
      <c r="D49" s="191"/>
      <c r="E49" s="191"/>
      <c r="F49" s="107">
        <v>549120</v>
      </c>
      <c r="G49" s="191"/>
      <c r="H49" s="191"/>
      <c r="I49" s="191"/>
      <c r="J49" s="191"/>
      <c r="K49" s="107">
        <f t="shared" si="0"/>
        <v>549120</v>
      </c>
    </row>
    <row r="50" spans="1:11" ht="12.75">
      <c r="A50" s="9" t="s">
        <v>502</v>
      </c>
      <c r="B50" s="107">
        <v>4858450</v>
      </c>
      <c r="C50" s="107">
        <v>425090</v>
      </c>
      <c r="D50" s="107">
        <v>1270000</v>
      </c>
      <c r="E50" s="191"/>
      <c r="F50" s="191"/>
      <c r="G50" s="191"/>
      <c r="H50" s="191"/>
      <c r="I50" s="191"/>
      <c r="J50" s="191"/>
      <c r="K50" s="107">
        <f t="shared" si="0"/>
        <v>6553540</v>
      </c>
    </row>
    <row r="51" spans="1:11" ht="12.75">
      <c r="A51" s="9" t="s">
        <v>404</v>
      </c>
      <c r="B51" s="107"/>
      <c r="C51" s="107"/>
      <c r="D51" s="107"/>
      <c r="E51" s="191"/>
      <c r="F51" s="191"/>
      <c r="G51" s="191"/>
      <c r="H51" s="191"/>
      <c r="I51" s="191"/>
      <c r="J51" s="191"/>
      <c r="K51" s="107">
        <f t="shared" si="0"/>
        <v>0</v>
      </c>
    </row>
    <row r="52" spans="1:11" ht="12.75">
      <c r="A52" s="9" t="s">
        <v>501</v>
      </c>
      <c r="B52" s="191"/>
      <c r="C52" s="191"/>
      <c r="D52" s="107">
        <v>813000</v>
      </c>
      <c r="E52" s="191"/>
      <c r="F52" s="191"/>
      <c r="G52" s="191"/>
      <c r="H52" s="107">
        <v>320000</v>
      </c>
      <c r="I52" s="191"/>
      <c r="J52" s="191"/>
      <c r="K52" s="107">
        <f t="shared" si="0"/>
        <v>1133000</v>
      </c>
    </row>
    <row r="53" spans="1:11" ht="12.75">
      <c r="A53" s="7" t="s">
        <v>668</v>
      </c>
      <c r="B53" s="191"/>
      <c r="C53" s="191"/>
      <c r="D53" s="107"/>
      <c r="E53" s="191"/>
      <c r="F53" s="191"/>
      <c r="G53" s="107">
        <v>5000000</v>
      </c>
      <c r="H53" s="191"/>
      <c r="I53" s="191"/>
      <c r="J53" s="191"/>
      <c r="K53" s="107">
        <f t="shared" si="0"/>
        <v>5000000</v>
      </c>
    </row>
    <row r="54" spans="1:11" ht="12.75">
      <c r="A54" s="9" t="s">
        <v>504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07">
        <f t="shared" si="0"/>
        <v>0</v>
      </c>
    </row>
    <row r="55" spans="1:11" ht="12.75">
      <c r="A55" s="9" t="s">
        <v>439</v>
      </c>
      <c r="B55" s="191"/>
      <c r="C55" s="191"/>
      <c r="D55" s="107">
        <v>2438400</v>
      </c>
      <c r="E55" s="191"/>
      <c r="F55" s="191"/>
      <c r="G55" s="191"/>
      <c r="H55" s="191"/>
      <c r="I55" s="191"/>
      <c r="J55" s="191"/>
      <c r="K55" s="107">
        <f t="shared" si="0"/>
        <v>2438400</v>
      </c>
    </row>
    <row r="56" spans="1:11" ht="12.75">
      <c r="A56" s="9" t="s">
        <v>499</v>
      </c>
      <c r="B56" s="107">
        <v>724500</v>
      </c>
      <c r="C56" s="107">
        <v>126800</v>
      </c>
      <c r="D56" s="107">
        <v>6961000</v>
      </c>
      <c r="E56" s="191"/>
      <c r="F56" s="191"/>
      <c r="G56" s="107">
        <v>1450000</v>
      </c>
      <c r="H56" s="191"/>
      <c r="I56" s="191"/>
      <c r="J56" s="107">
        <v>9260442</v>
      </c>
      <c r="K56" s="107">
        <f t="shared" si="0"/>
        <v>18522742</v>
      </c>
    </row>
    <row r="57" spans="1:11" ht="12.75">
      <c r="A57" s="9" t="s">
        <v>498</v>
      </c>
      <c r="B57" s="191"/>
      <c r="C57" s="107">
        <v>10000</v>
      </c>
      <c r="D57" s="107">
        <v>535000</v>
      </c>
      <c r="E57" s="191"/>
      <c r="F57" s="191"/>
      <c r="G57" s="191"/>
      <c r="H57" s="191"/>
      <c r="I57" s="191"/>
      <c r="J57" s="191"/>
      <c r="K57" s="107">
        <f t="shared" si="0"/>
        <v>545000</v>
      </c>
    </row>
    <row r="58" spans="1:11" ht="12.75">
      <c r="A58" s="9" t="s">
        <v>527</v>
      </c>
      <c r="B58" s="107">
        <v>4657343</v>
      </c>
      <c r="C58" s="107">
        <v>830000</v>
      </c>
      <c r="D58" s="107">
        <v>846000</v>
      </c>
      <c r="E58" s="191"/>
      <c r="F58" s="191"/>
      <c r="G58" s="191"/>
      <c r="H58" s="191"/>
      <c r="I58" s="191"/>
      <c r="J58" s="191"/>
      <c r="K58" s="107">
        <f t="shared" si="0"/>
        <v>6333343</v>
      </c>
    </row>
    <row r="59" spans="1:11" ht="12.75">
      <c r="A59" s="9" t="s">
        <v>505</v>
      </c>
      <c r="B59" s="191"/>
      <c r="C59" s="191"/>
      <c r="D59" s="107">
        <v>600000</v>
      </c>
      <c r="E59" s="191"/>
      <c r="F59" s="191"/>
      <c r="G59" s="191"/>
      <c r="H59" s="191"/>
      <c r="I59" s="191"/>
      <c r="J59" s="191"/>
      <c r="K59" s="107">
        <f t="shared" si="0"/>
        <v>600000</v>
      </c>
    </row>
    <row r="60" spans="1:11" ht="12.75">
      <c r="A60" s="9" t="s">
        <v>440</v>
      </c>
      <c r="B60" s="107">
        <v>192000</v>
      </c>
      <c r="C60" s="107">
        <v>30240</v>
      </c>
      <c r="D60" s="107">
        <v>616200</v>
      </c>
      <c r="E60" s="191"/>
      <c r="F60" s="191"/>
      <c r="G60" s="191"/>
      <c r="H60" s="191"/>
      <c r="I60" s="191"/>
      <c r="J60" s="191"/>
      <c r="K60" s="107">
        <f t="shared" si="0"/>
        <v>838440</v>
      </c>
    </row>
    <row r="61" spans="1:11" ht="12.75">
      <c r="A61" s="9" t="s">
        <v>435</v>
      </c>
      <c r="B61" s="107">
        <v>3874000</v>
      </c>
      <c r="C61" s="107">
        <v>688000</v>
      </c>
      <c r="D61" s="107">
        <v>15543503</v>
      </c>
      <c r="E61" s="191"/>
      <c r="F61" s="191"/>
      <c r="G61" s="191"/>
      <c r="H61" s="191"/>
      <c r="I61" s="191"/>
      <c r="J61" s="191"/>
      <c r="K61" s="107">
        <f t="shared" si="0"/>
        <v>20105503</v>
      </c>
    </row>
    <row r="62" spans="1:11" ht="12.75">
      <c r="A62" s="9" t="s">
        <v>516</v>
      </c>
      <c r="B62" s="192"/>
      <c r="C62" s="191"/>
      <c r="D62" s="191"/>
      <c r="E62" s="191"/>
      <c r="F62" s="107">
        <v>1337000</v>
      </c>
      <c r="G62" s="191"/>
      <c r="H62" s="191"/>
      <c r="I62" s="191"/>
      <c r="J62" s="191"/>
      <c r="K62" s="107">
        <f t="shared" si="0"/>
        <v>1337000</v>
      </c>
    </row>
    <row r="63" spans="1:11" ht="12.75">
      <c r="A63" s="9" t="s">
        <v>519</v>
      </c>
      <c r="B63" s="192"/>
      <c r="C63" s="191"/>
      <c r="D63" s="107">
        <v>127000</v>
      </c>
      <c r="E63" s="191"/>
      <c r="F63" s="107">
        <v>1000000</v>
      </c>
      <c r="G63" s="191"/>
      <c r="H63" s="191"/>
      <c r="I63" s="191"/>
      <c r="J63" s="191"/>
      <c r="K63" s="107">
        <f t="shared" si="0"/>
        <v>1127000</v>
      </c>
    </row>
    <row r="64" spans="1:11" ht="12.75">
      <c r="A64" s="9" t="s">
        <v>515</v>
      </c>
      <c r="B64" s="192"/>
      <c r="C64" s="191"/>
      <c r="D64" s="107">
        <v>210330</v>
      </c>
      <c r="E64" s="191"/>
      <c r="F64" s="191"/>
      <c r="G64" s="191"/>
      <c r="H64" s="191"/>
      <c r="I64" s="191"/>
      <c r="J64" s="191"/>
      <c r="K64" s="107">
        <f t="shared" si="0"/>
        <v>210330</v>
      </c>
    </row>
    <row r="65" spans="1:11" ht="12.75">
      <c r="A65" s="9" t="s">
        <v>670</v>
      </c>
      <c r="B65" s="107">
        <v>1784800</v>
      </c>
      <c r="C65" s="107">
        <v>330000</v>
      </c>
      <c r="D65" s="107">
        <v>890000</v>
      </c>
      <c r="E65" s="191"/>
      <c r="F65" s="191"/>
      <c r="G65" s="107">
        <v>1500000</v>
      </c>
      <c r="H65" s="191"/>
      <c r="I65" s="191"/>
      <c r="J65" s="191"/>
      <c r="K65" s="107">
        <f t="shared" si="0"/>
        <v>4504800</v>
      </c>
    </row>
    <row r="66" spans="1:11" ht="12.75">
      <c r="A66" s="9" t="s">
        <v>497</v>
      </c>
      <c r="B66" s="192"/>
      <c r="C66" s="191"/>
      <c r="D66" s="107">
        <v>114000</v>
      </c>
      <c r="E66" s="107">
        <v>8050000</v>
      </c>
      <c r="F66" s="107">
        <v>100000</v>
      </c>
      <c r="G66" s="191"/>
      <c r="H66" s="191"/>
      <c r="I66" s="191"/>
      <c r="J66" s="191"/>
      <c r="K66" s="107">
        <f>SUM(B66:J66)</f>
        <v>8264000</v>
      </c>
    </row>
    <row r="67" spans="1:11" ht="12.75">
      <c r="A67" s="9" t="s">
        <v>518</v>
      </c>
      <c r="B67" s="193"/>
      <c r="C67" s="191"/>
      <c r="D67" s="191"/>
      <c r="E67" s="191"/>
      <c r="F67" s="191"/>
      <c r="G67" s="191"/>
      <c r="H67" s="191"/>
      <c r="I67" s="107">
        <v>5730331</v>
      </c>
      <c r="J67" s="191"/>
      <c r="K67" s="107">
        <f t="shared" si="0"/>
        <v>5730331</v>
      </c>
    </row>
    <row r="68" spans="1:11" ht="12" customHeight="1">
      <c r="A68" s="9" t="s">
        <v>535</v>
      </c>
      <c r="B68" s="106">
        <f>SUM(B47:B67)</f>
        <v>24134857</v>
      </c>
      <c r="C68" s="106">
        <f aca="true" t="shared" si="1" ref="C68:J68">SUM(C47:C67)</f>
        <v>3771027</v>
      </c>
      <c r="D68" s="106">
        <f t="shared" si="1"/>
        <v>32837433</v>
      </c>
      <c r="E68" s="106">
        <f t="shared" si="1"/>
        <v>8050000</v>
      </c>
      <c r="F68" s="106">
        <f t="shared" si="1"/>
        <v>2986120</v>
      </c>
      <c r="G68" s="106">
        <f>SUM(G47:G67)</f>
        <v>7950000</v>
      </c>
      <c r="H68" s="106">
        <f t="shared" si="1"/>
        <v>320000</v>
      </c>
      <c r="I68" s="106">
        <f t="shared" si="1"/>
        <v>5730331</v>
      </c>
      <c r="J68" s="106">
        <f t="shared" si="1"/>
        <v>9260442</v>
      </c>
      <c r="K68" s="112">
        <f>SUM(K47:K67)</f>
        <v>95040210</v>
      </c>
    </row>
    <row r="69" spans="1:11" ht="12.75">
      <c r="A69" s="9" t="s">
        <v>534</v>
      </c>
      <c r="B69" s="8"/>
      <c r="C69" s="120"/>
      <c r="D69" s="120"/>
      <c r="E69" s="120"/>
      <c r="F69" s="120"/>
      <c r="G69" s="120"/>
      <c r="H69" s="120"/>
      <c r="I69" s="120"/>
      <c r="J69" s="120"/>
      <c r="K69" s="120"/>
    </row>
    <row r="70" spans="1:11" ht="12.75">
      <c r="A70" s="9" t="s">
        <v>530</v>
      </c>
      <c r="B70" s="120">
        <v>82395217</v>
      </c>
      <c r="C70" s="120">
        <v>14685960</v>
      </c>
      <c r="D70" s="120">
        <v>14661073</v>
      </c>
      <c r="E70" s="120"/>
      <c r="F70" s="120"/>
      <c r="G70" s="120">
        <v>300000</v>
      </c>
      <c r="H70" s="120"/>
      <c r="I70" s="120"/>
      <c r="J70" s="120"/>
      <c r="K70" s="120">
        <f>SUM(B70:J70)</f>
        <v>112042250</v>
      </c>
    </row>
    <row r="71" spans="1:11" ht="12.75">
      <c r="A71" s="9" t="s">
        <v>533</v>
      </c>
      <c r="B71" s="121">
        <f>B68+B70</f>
        <v>106530074</v>
      </c>
      <c r="C71" s="121">
        <f aca="true" t="shared" si="2" ref="C71:K71">C68+C70</f>
        <v>18456987</v>
      </c>
      <c r="D71" s="121">
        <f t="shared" si="2"/>
        <v>47498506</v>
      </c>
      <c r="E71" s="121">
        <f t="shared" si="2"/>
        <v>8050000</v>
      </c>
      <c r="F71" s="121">
        <f t="shared" si="2"/>
        <v>2986120</v>
      </c>
      <c r="G71" s="121">
        <f t="shared" si="2"/>
        <v>8250000</v>
      </c>
      <c r="H71" s="121">
        <f t="shared" si="2"/>
        <v>320000</v>
      </c>
      <c r="I71" s="121">
        <f t="shared" si="2"/>
        <v>5730331</v>
      </c>
      <c r="J71" s="121">
        <f t="shared" si="2"/>
        <v>9260442</v>
      </c>
      <c r="K71" s="121">
        <f t="shared" si="2"/>
        <v>207082460</v>
      </c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686</v>
      </c>
    </row>
    <row r="3" ht="12.75">
      <c r="B3" s="1" t="s">
        <v>543</v>
      </c>
    </row>
    <row r="4" ht="12.75">
      <c r="C4" t="s">
        <v>411</v>
      </c>
    </row>
    <row r="5" spans="1:3" ht="12.75">
      <c r="A5" s="7"/>
      <c r="B5" s="8" t="s">
        <v>219</v>
      </c>
      <c r="C5" s="7"/>
    </row>
    <row r="6" spans="1:3" ht="12.75">
      <c r="A6" s="7" t="s">
        <v>108</v>
      </c>
      <c r="B6" s="9" t="s">
        <v>109</v>
      </c>
      <c r="C6" s="9" t="s">
        <v>117</v>
      </c>
    </row>
    <row r="7" spans="1:3" ht="12.75">
      <c r="A7" s="7" t="s">
        <v>397</v>
      </c>
      <c r="B7" s="7" t="s">
        <v>2</v>
      </c>
      <c r="C7" s="9" t="s">
        <v>414</v>
      </c>
    </row>
    <row r="8" spans="1:3" ht="12.75">
      <c r="A8" s="7"/>
      <c r="B8" s="7"/>
      <c r="C8" s="7"/>
    </row>
    <row r="9" spans="1:3" ht="25.5">
      <c r="A9" s="7">
        <v>1</v>
      </c>
      <c r="B9" s="114" t="s">
        <v>494</v>
      </c>
      <c r="C9" s="66">
        <v>8050000</v>
      </c>
    </row>
    <row r="10" spans="1:3" ht="12.75">
      <c r="A10" s="7">
        <v>2</v>
      </c>
      <c r="B10" s="9" t="s">
        <v>69</v>
      </c>
      <c r="C10" s="67">
        <f>SUM(C9:C9)</f>
        <v>8050000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13.140625" style="0" bestFit="1" customWidth="1"/>
    <col min="7" max="7" width="13.8515625" style="0" bestFit="1" customWidth="1"/>
    <col min="8" max="8" width="15.28125" style="0" customWidth="1"/>
    <col min="9" max="9" width="14.281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687</v>
      </c>
    </row>
    <row r="2" ht="19.5" customHeight="1">
      <c r="C2" s="3" t="s">
        <v>545</v>
      </c>
    </row>
    <row r="3" ht="19.5" customHeight="1">
      <c r="C3" s="1"/>
    </row>
    <row r="4" spans="1:9" ht="25.5" customHeight="1">
      <c r="A4" s="7" t="s">
        <v>546</v>
      </c>
      <c r="B4" s="122" t="s">
        <v>547</v>
      </c>
      <c r="C4" s="123" t="s">
        <v>548</v>
      </c>
      <c r="D4" s="124" t="s">
        <v>223</v>
      </c>
      <c r="E4" s="124" t="s">
        <v>224</v>
      </c>
      <c r="F4" s="125" t="s">
        <v>229</v>
      </c>
      <c r="G4" s="125" t="s">
        <v>230</v>
      </c>
      <c r="H4" s="126" t="s">
        <v>231</v>
      </c>
      <c r="I4" s="127" t="s">
        <v>232</v>
      </c>
    </row>
    <row r="5" spans="1:15" ht="19.5" customHeight="1">
      <c r="A5" s="162">
        <v>1</v>
      </c>
      <c r="B5" s="128">
        <v>1</v>
      </c>
      <c r="C5" s="129" t="s">
        <v>233</v>
      </c>
      <c r="D5" s="130" t="s">
        <v>227</v>
      </c>
      <c r="E5" s="125" t="s">
        <v>228</v>
      </c>
      <c r="F5" s="120"/>
      <c r="G5" s="120"/>
      <c r="H5" s="120"/>
      <c r="I5" s="120"/>
      <c r="J5" s="1"/>
      <c r="K5" s="1"/>
      <c r="L5" s="1"/>
      <c r="M5" s="1"/>
      <c r="N5" s="1"/>
      <c r="O5" s="1"/>
    </row>
    <row r="6" spans="1:15" ht="25.5">
      <c r="A6" s="162">
        <v>2</v>
      </c>
      <c r="B6" s="128">
        <v>2</v>
      </c>
      <c r="C6" s="161" t="s">
        <v>245</v>
      </c>
      <c r="D6" s="130"/>
      <c r="E6" s="125"/>
      <c r="F6" s="120"/>
      <c r="G6" s="120"/>
      <c r="H6" s="163"/>
      <c r="I6" s="120"/>
      <c r="J6" s="1"/>
      <c r="K6" s="1"/>
      <c r="L6" s="1"/>
      <c r="M6" s="1"/>
      <c r="N6" s="1"/>
      <c r="O6" s="1"/>
    </row>
    <row r="7" spans="1:15" ht="26.25" customHeight="1">
      <c r="A7" s="162">
        <v>3</v>
      </c>
      <c r="B7" s="128">
        <v>3</v>
      </c>
      <c r="C7" s="161" t="s">
        <v>549</v>
      </c>
      <c r="D7" s="131" t="s">
        <v>245</v>
      </c>
      <c r="E7" s="132" t="s">
        <v>246</v>
      </c>
      <c r="F7" s="133"/>
      <c r="G7" s="133"/>
      <c r="H7" s="134"/>
      <c r="I7" s="133"/>
      <c r="J7" s="1"/>
      <c r="K7" s="1"/>
      <c r="L7" s="1"/>
      <c r="M7" s="1"/>
      <c r="N7" s="1"/>
      <c r="O7" s="1"/>
    </row>
    <row r="8" spans="1:15" ht="15" customHeight="1">
      <c r="A8" s="162">
        <v>4</v>
      </c>
      <c r="B8" s="128">
        <v>4</v>
      </c>
      <c r="C8" s="114" t="s">
        <v>248</v>
      </c>
      <c r="D8" s="131" t="s">
        <v>550</v>
      </c>
      <c r="E8" s="132" t="s">
        <v>247</v>
      </c>
      <c r="F8" s="133"/>
      <c r="G8" s="133"/>
      <c r="H8" s="134"/>
      <c r="I8" s="133"/>
      <c r="J8" s="1"/>
      <c r="K8" s="1"/>
      <c r="L8" s="1"/>
      <c r="M8" s="1"/>
      <c r="N8" s="1"/>
      <c r="O8" s="1"/>
    </row>
    <row r="9" spans="1:15" ht="19.5" customHeight="1">
      <c r="A9" s="162">
        <v>5</v>
      </c>
      <c r="B9" s="128">
        <v>5</v>
      </c>
      <c r="C9" s="131" t="s">
        <v>551</v>
      </c>
      <c r="D9" s="131" t="s">
        <v>248</v>
      </c>
      <c r="E9" s="132" t="s">
        <v>249</v>
      </c>
      <c r="F9" s="133"/>
      <c r="G9" s="133"/>
      <c r="H9" s="134"/>
      <c r="I9" s="133"/>
      <c r="J9" s="1"/>
      <c r="K9" s="1"/>
      <c r="L9" s="1"/>
      <c r="M9" s="1"/>
      <c r="N9" s="1"/>
      <c r="O9" s="1"/>
    </row>
    <row r="10" spans="1:15" ht="19.5" customHeight="1">
      <c r="A10" s="162">
        <v>6</v>
      </c>
      <c r="B10" s="128">
        <v>6</v>
      </c>
      <c r="C10" s="131" t="s">
        <v>552</v>
      </c>
      <c r="D10" s="131" t="s">
        <v>551</v>
      </c>
      <c r="E10" s="132" t="s">
        <v>250</v>
      </c>
      <c r="F10" s="133"/>
      <c r="G10" s="133"/>
      <c r="H10" s="134"/>
      <c r="I10" s="135"/>
      <c r="J10" s="1"/>
      <c r="K10" s="1"/>
      <c r="L10" s="1"/>
      <c r="M10" s="1"/>
      <c r="N10" s="1"/>
      <c r="O10" s="1"/>
    </row>
    <row r="11" spans="1:15" ht="19.5" customHeight="1">
      <c r="A11" s="162">
        <v>7</v>
      </c>
      <c r="B11" s="136" t="s">
        <v>77</v>
      </c>
      <c r="C11" s="137" t="s">
        <v>252</v>
      </c>
      <c r="D11" s="131" t="s">
        <v>552</v>
      </c>
      <c r="E11" s="132" t="s">
        <v>251</v>
      </c>
      <c r="F11" s="133">
        <f>SUM(F5:F10)</f>
        <v>0</v>
      </c>
      <c r="G11" s="133">
        <f>SUM(G5:G10)</f>
        <v>0</v>
      </c>
      <c r="H11" s="133">
        <f>SUM(H5:H10)</f>
        <v>0</v>
      </c>
      <c r="I11" s="133">
        <f>SUM(I5:I10)</f>
        <v>0</v>
      </c>
      <c r="J11" s="1"/>
      <c r="K11" s="1"/>
      <c r="L11" s="1"/>
      <c r="M11" s="1"/>
      <c r="N11" s="1"/>
      <c r="O11" s="1"/>
    </row>
    <row r="12" spans="1:15" ht="19.5" customHeight="1">
      <c r="A12" s="162">
        <v>8</v>
      </c>
      <c r="B12" s="128">
        <v>1</v>
      </c>
      <c r="C12" s="131" t="s">
        <v>254</v>
      </c>
      <c r="D12" s="137" t="s">
        <v>252</v>
      </c>
      <c r="E12" s="138" t="s">
        <v>253</v>
      </c>
      <c r="F12" s="139"/>
      <c r="G12" s="139"/>
      <c r="H12" s="140"/>
      <c r="I12" s="133"/>
      <c r="J12" s="1"/>
      <c r="K12" s="1"/>
      <c r="L12" s="1"/>
      <c r="M12" s="1"/>
      <c r="N12" s="1"/>
      <c r="O12" s="1"/>
    </row>
    <row r="13" spans="1:15" ht="23.25" customHeight="1">
      <c r="A13" s="162">
        <v>9</v>
      </c>
      <c r="B13" s="128">
        <v>2</v>
      </c>
      <c r="C13" s="131" t="s">
        <v>256</v>
      </c>
      <c r="D13" s="131" t="s">
        <v>254</v>
      </c>
      <c r="E13" s="132" t="s">
        <v>255</v>
      </c>
      <c r="F13" s="133"/>
      <c r="G13" s="133"/>
      <c r="H13" s="134"/>
      <c r="I13" s="133"/>
      <c r="J13" s="1"/>
      <c r="K13" s="1"/>
      <c r="L13" s="1"/>
      <c r="M13" s="1"/>
      <c r="N13" s="1"/>
      <c r="O13" s="1"/>
    </row>
    <row r="14" spans="1:15" ht="24" customHeight="1">
      <c r="A14" s="162">
        <v>10</v>
      </c>
      <c r="B14" s="128">
        <v>3</v>
      </c>
      <c r="C14" s="131" t="s">
        <v>258</v>
      </c>
      <c r="D14" s="131" t="s">
        <v>256</v>
      </c>
      <c r="E14" s="132" t="s">
        <v>257</v>
      </c>
      <c r="F14" s="133"/>
      <c r="G14" s="133"/>
      <c r="H14" s="134"/>
      <c r="I14" s="133"/>
      <c r="J14" s="1"/>
      <c r="K14" s="1"/>
      <c r="L14" s="1"/>
      <c r="M14" s="1"/>
      <c r="N14" s="1"/>
      <c r="O14" s="1"/>
    </row>
    <row r="15" spans="1:9" ht="30.75" customHeight="1">
      <c r="A15" s="162">
        <v>11</v>
      </c>
      <c r="B15" s="128">
        <v>4</v>
      </c>
      <c r="C15" s="131" t="s">
        <v>260</v>
      </c>
      <c r="D15" s="131" t="s">
        <v>258</v>
      </c>
      <c r="E15" s="132" t="s">
        <v>259</v>
      </c>
      <c r="F15" s="133"/>
      <c r="G15" s="133"/>
      <c r="H15" s="134"/>
      <c r="I15" s="133"/>
    </row>
    <row r="16" spans="1:9" ht="27.75" customHeight="1">
      <c r="A16" s="162">
        <v>12</v>
      </c>
      <c r="B16" s="128">
        <v>5</v>
      </c>
      <c r="C16" s="131" t="s">
        <v>262</v>
      </c>
      <c r="D16" s="131" t="s">
        <v>260</v>
      </c>
      <c r="E16" s="132" t="s">
        <v>261</v>
      </c>
      <c r="F16" s="133"/>
      <c r="G16" s="133"/>
      <c r="H16" s="134"/>
      <c r="I16" s="133"/>
    </row>
    <row r="17" spans="1:9" ht="25.5" customHeight="1">
      <c r="A17" s="162">
        <v>13</v>
      </c>
      <c r="B17" s="136" t="s">
        <v>264</v>
      </c>
      <c r="C17" s="137" t="s">
        <v>446</v>
      </c>
      <c r="D17" s="141" t="s">
        <v>554</v>
      </c>
      <c r="E17" s="132"/>
      <c r="F17" s="133">
        <f>SUM(F12:F16)</f>
        <v>0</v>
      </c>
      <c r="G17" s="133">
        <f>SUM(G12:G16)</f>
        <v>0</v>
      </c>
      <c r="H17" s="133">
        <f>SUM(H12:H16)</f>
        <v>0</v>
      </c>
      <c r="I17" s="133">
        <f>SUM(I12:I16)</f>
        <v>0</v>
      </c>
    </row>
    <row r="18" spans="1:9" ht="19.5" customHeight="1">
      <c r="A18" s="162">
        <v>14</v>
      </c>
      <c r="B18" s="128">
        <v>1</v>
      </c>
      <c r="C18" s="131" t="s">
        <v>266</v>
      </c>
      <c r="D18" s="137" t="s">
        <v>553</v>
      </c>
      <c r="E18" s="138" t="s">
        <v>265</v>
      </c>
      <c r="F18" s="139"/>
      <c r="G18" s="139"/>
      <c r="H18" s="140"/>
      <c r="I18" s="133"/>
    </row>
    <row r="19" spans="1:9" ht="24" customHeight="1">
      <c r="A19" s="162">
        <v>15</v>
      </c>
      <c r="B19" s="128">
        <v>2</v>
      </c>
      <c r="C19" s="131" t="s">
        <v>268</v>
      </c>
      <c r="D19" s="131" t="s">
        <v>266</v>
      </c>
      <c r="E19" s="132" t="s">
        <v>267</v>
      </c>
      <c r="F19" s="133"/>
      <c r="G19" s="133"/>
      <c r="H19" s="134"/>
      <c r="I19" s="133"/>
    </row>
    <row r="20" spans="1:9" ht="27" customHeight="1">
      <c r="A20" s="162">
        <v>16</v>
      </c>
      <c r="B20" s="128">
        <v>3</v>
      </c>
      <c r="C20" s="131" t="s">
        <v>270</v>
      </c>
      <c r="D20" s="131" t="s">
        <v>268</v>
      </c>
      <c r="E20" s="132" t="s">
        <v>269</v>
      </c>
      <c r="F20" s="133"/>
      <c r="G20" s="133"/>
      <c r="H20" s="134"/>
      <c r="I20" s="133"/>
    </row>
    <row r="21" spans="1:9" ht="24" customHeight="1">
      <c r="A21" s="162">
        <v>17</v>
      </c>
      <c r="B21" s="128">
        <v>4</v>
      </c>
      <c r="C21" s="131" t="s">
        <v>272</v>
      </c>
      <c r="D21" s="131" t="s">
        <v>270</v>
      </c>
      <c r="E21" s="132" t="s">
        <v>271</v>
      </c>
      <c r="F21" s="133"/>
      <c r="G21" s="133"/>
      <c r="H21" s="134"/>
      <c r="I21" s="133"/>
    </row>
    <row r="22" spans="1:9" ht="21.75" customHeight="1">
      <c r="A22" s="162">
        <v>18</v>
      </c>
      <c r="B22" s="128">
        <v>5</v>
      </c>
      <c r="C22" s="131" t="s">
        <v>274</v>
      </c>
      <c r="D22" s="131" t="s">
        <v>272</v>
      </c>
      <c r="E22" s="132" t="s">
        <v>273</v>
      </c>
      <c r="F22" s="133"/>
      <c r="G22" s="133"/>
      <c r="H22" s="134"/>
      <c r="I22" s="133"/>
    </row>
    <row r="23" spans="1:9" ht="25.5" customHeight="1">
      <c r="A23" s="162">
        <v>19</v>
      </c>
      <c r="B23" s="136" t="s">
        <v>447</v>
      </c>
      <c r="C23" s="137" t="s">
        <v>276</v>
      </c>
      <c r="D23" s="141" t="s">
        <v>555</v>
      </c>
      <c r="E23" s="132"/>
      <c r="F23" s="133">
        <f>SUM(F18:F22)</f>
        <v>0</v>
      </c>
      <c r="G23" s="133">
        <f>SUM(G18:G22)</f>
        <v>0</v>
      </c>
      <c r="H23" s="133">
        <f>SUM(H18:H22)</f>
        <v>0</v>
      </c>
      <c r="I23" s="133">
        <f>SUM(I18:I22)</f>
        <v>0</v>
      </c>
    </row>
    <row r="24" spans="1:9" ht="19.5" customHeight="1">
      <c r="A24" s="162">
        <v>20</v>
      </c>
      <c r="B24" s="128">
        <v>1</v>
      </c>
      <c r="C24" s="131" t="s">
        <v>278</v>
      </c>
      <c r="D24" s="137" t="s">
        <v>276</v>
      </c>
      <c r="E24" s="138" t="s">
        <v>277</v>
      </c>
      <c r="F24" s="139"/>
      <c r="G24" s="139"/>
      <c r="H24" s="140"/>
      <c r="I24" s="133"/>
    </row>
    <row r="25" spans="1:9" ht="19.5" customHeight="1">
      <c r="A25" s="162">
        <v>21</v>
      </c>
      <c r="B25" s="128">
        <v>2</v>
      </c>
      <c r="C25" s="131" t="s">
        <v>280</v>
      </c>
      <c r="D25" s="131" t="s">
        <v>278</v>
      </c>
      <c r="E25" s="132" t="s">
        <v>279</v>
      </c>
      <c r="F25" s="133"/>
      <c r="G25" s="133"/>
      <c r="H25" s="134"/>
      <c r="I25" s="133"/>
    </row>
    <row r="26" spans="1:13" ht="19.5" customHeight="1">
      <c r="A26" s="162">
        <v>22</v>
      </c>
      <c r="B26" s="136" t="s">
        <v>282</v>
      </c>
      <c r="C26" s="137" t="s">
        <v>449</v>
      </c>
      <c r="D26" s="131" t="s">
        <v>280</v>
      </c>
      <c r="E26" s="132" t="s">
        <v>281</v>
      </c>
      <c r="F26" s="133">
        <f>SUM(F24:F25)</f>
        <v>0</v>
      </c>
      <c r="G26" s="133">
        <f>SUM(G24:G25)</f>
        <v>0</v>
      </c>
      <c r="H26" s="133">
        <f>SUM(H24:H25)</f>
        <v>0</v>
      </c>
      <c r="I26" s="133">
        <f>SUM(I24:I25)</f>
        <v>0</v>
      </c>
      <c r="M26" s="1"/>
    </row>
    <row r="27" spans="1:13" ht="19.5" customHeight="1">
      <c r="A27" s="162">
        <v>23</v>
      </c>
      <c r="B27" s="128">
        <v>1</v>
      </c>
      <c r="C27" s="131" t="s">
        <v>284</v>
      </c>
      <c r="D27" s="137" t="s">
        <v>556</v>
      </c>
      <c r="E27" s="138" t="s">
        <v>283</v>
      </c>
      <c r="F27" s="139"/>
      <c r="G27" s="139"/>
      <c r="H27" s="140"/>
      <c r="I27" s="133"/>
      <c r="M27" s="1"/>
    </row>
    <row r="28" spans="1:13" ht="19.5" customHeight="1">
      <c r="A28" s="162">
        <v>24</v>
      </c>
      <c r="B28" s="128">
        <v>2</v>
      </c>
      <c r="C28" s="131" t="s">
        <v>286</v>
      </c>
      <c r="D28" s="131" t="s">
        <v>284</v>
      </c>
      <c r="E28" s="132" t="s">
        <v>285</v>
      </c>
      <c r="F28" s="133"/>
      <c r="G28" s="133"/>
      <c r="H28" s="134"/>
      <c r="I28" s="133"/>
      <c r="M28" s="1"/>
    </row>
    <row r="29" spans="1:13" ht="19.5" customHeight="1">
      <c r="A29" s="162">
        <v>25</v>
      </c>
      <c r="B29" s="128">
        <v>3</v>
      </c>
      <c r="C29" s="131" t="s">
        <v>288</v>
      </c>
      <c r="D29" s="131" t="s">
        <v>286</v>
      </c>
      <c r="E29" s="132" t="s">
        <v>287</v>
      </c>
      <c r="F29" s="133"/>
      <c r="G29" s="133"/>
      <c r="H29" s="134"/>
      <c r="I29" s="133"/>
      <c r="M29" s="1"/>
    </row>
    <row r="30" spans="1:13" ht="19.5" customHeight="1">
      <c r="A30" s="162">
        <v>26</v>
      </c>
      <c r="B30" s="128">
        <v>4</v>
      </c>
      <c r="C30" s="131" t="s">
        <v>290</v>
      </c>
      <c r="D30" s="131" t="s">
        <v>288</v>
      </c>
      <c r="E30" s="132" t="s">
        <v>289</v>
      </c>
      <c r="F30" s="133"/>
      <c r="G30" s="133"/>
      <c r="H30" s="134"/>
      <c r="I30" s="133"/>
      <c r="M30" s="1"/>
    </row>
    <row r="31" spans="1:13" ht="19.5" customHeight="1">
      <c r="A31" s="162">
        <v>27</v>
      </c>
      <c r="B31" s="128">
        <v>5</v>
      </c>
      <c r="C31" s="131" t="s">
        <v>292</v>
      </c>
      <c r="D31" s="131" t="s">
        <v>290</v>
      </c>
      <c r="E31" s="132" t="s">
        <v>291</v>
      </c>
      <c r="F31" s="133"/>
      <c r="G31" s="133"/>
      <c r="H31" s="134"/>
      <c r="I31" s="133"/>
      <c r="M31" s="1"/>
    </row>
    <row r="32" spans="1:13" ht="19.5" customHeight="1">
      <c r="A32" s="162">
        <v>28</v>
      </c>
      <c r="B32" s="128">
        <v>6</v>
      </c>
      <c r="C32" s="131" t="s">
        <v>294</v>
      </c>
      <c r="D32" s="131" t="s">
        <v>292</v>
      </c>
      <c r="E32" s="132" t="s">
        <v>293</v>
      </c>
      <c r="F32" s="133"/>
      <c r="G32" s="133"/>
      <c r="H32" s="134"/>
      <c r="I32" s="133"/>
      <c r="M32" s="1"/>
    </row>
    <row r="33" spans="1:13" ht="19.5" customHeight="1">
      <c r="A33" s="162">
        <v>29</v>
      </c>
      <c r="B33" s="128">
        <v>7</v>
      </c>
      <c r="C33" s="131" t="s">
        <v>296</v>
      </c>
      <c r="D33" s="131" t="s">
        <v>294</v>
      </c>
      <c r="E33" s="132" t="s">
        <v>295</v>
      </c>
      <c r="F33" s="133"/>
      <c r="G33" s="133"/>
      <c r="H33" s="134"/>
      <c r="I33" s="133"/>
      <c r="M33" s="1"/>
    </row>
    <row r="34" spans="1:13" ht="19.5" customHeight="1">
      <c r="A34" s="162">
        <v>30</v>
      </c>
      <c r="B34" s="128">
        <v>8</v>
      </c>
      <c r="C34" s="131" t="s">
        <v>298</v>
      </c>
      <c r="D34" s="131" t="s">
        <v>296</v>
      </c>
      <c r="E34" s="132" t="s">
        <v>297</v>
      </c>
      <c r="F34" s="133"/>
      <c r="G34" s="133"/>
      <c r="H34" s="134"/>
      <c r="I34" s="133"/>
      <c r="M34" s="1"/>
    </row>
    <row r="35" spans="1:9" ht="19.5" customHeight="1">
      <c r="A35" s="162">
        <v>31</v>
      </c>
      <c r="B35" s="136" t="s">
        <v>450</v>
      </c>
      <c r="C35" s="137" t="s">
        <v>600</v>
      </c>
      <c r="D35" s="131" t="s">
        <v>298</v>
      </c>
      <c r="E35" s="132" t="s">
        <v>299</v>
      </c>
      <c r="F35" s="133">
        <f>SUM(F27:F34)</f>
        <v>0</v>
      </c>
      <c r="G35" s="133">
        <f>SUM(G27:G34)</f>
        <v>0</v>
      </c>
      <c r="H35" s="133">
        <f>SUM(H27:H34)</f>
        <v>0</v>
      </c>
      <c r="I35" s="133">
        <f>SUM(I27:I34)</f>
        <v>0</v>
      </c>
    </row>
    <row r="36" spans="1:9" ht="19.5" customHeight="1">
      <c r="A36" s="162">
        <v>32</v>
      </c>
      <c r="B36" s="128">
        <v>1</v>
      </c>
      <c r="C36" s="131" t="s">
        <v>558</v>
      </c>
      <c r="D36" s="137" t="s">
        <v>557</v>
      </c>
      <c r="E36" s="138" t="s">
        <v>300</v>
      </c>
      <c r="F36" s="139"/>
      <c r="G36" s="139"/>
      <c r="H36" s="134">
        <f>H37</f>
        <v>60000</v>
      </c>
      <c r="I36" s="133">
        <f>SUM(F36:H36)</f>
        <v>60000</v>
      </c>
    </row>
    <row r="37" spans="1:9" ht="19.5" customHeight="1">
      <c r="A37" s="162">
        <v>33</v>
      </c>
      <c r="B37" s="142" t="s">
        <v>235</v>
      </c>
      <c r="C37" s="164" t="s">
        <v>559</v>
      </c>
      <c r="D37" s="141" t="s">
        <v>560</v>
      </c>
      <c r="E37" s="132"/>
      <c r="F37" s="133"/>
      <c r="G37" s="133"/>
      <c r="H37" s="134">
        <v>60000</v>
      </c>
      <c r="I37" s="133">
        <f>SUM(F37:H37)</f>
        <v>60000</v>
      </c>
    </row>
    <row r="38" spans="1:9" ht="19.5" customHeight="1">
      <c r="A38" s="162">
        <v>34</v>
      </c>
      <c r="B38" s="136" t="s">
        <v>302</v>
      </c>
      <c r="C38" s="137" t="s">
        <v>303</v>
      </c>
      <c r="D38" s="141" t="s">
        <v>561</v>
      </c>
      <c r="E38" s="132"/>
      <c r="F38" s="140">
        <f>SUM(F37)</f>
        <v>0</v>
      </c>
      <c r="G38" s="140">
        <f>SUM(G37)</f>
        <v>0</v>
      </c>
      <c r="H38" s="140">
        <f>SUM(H37)</f>
        <v>60000</v>
      </c>
      <c r="I38" s="139">
        <f>SUM(I37)</f>
        <v>60000</v>
      </c>
    </row>
    <row r="39" spans="1:9" ht="19.5" customHeight="1">
      <c r="A39" s="162">
        <v>35</v>
      </c>
      <c r="B39" s="128">
        <v>1</v>
      </c>
      <c r="C39" s="104" t="s">
        <v>305</v>
      </c>
      <c r="D39" s="137" t="s">
        <v>303</v>
      </c>
      <c r="E39" s="138" t="s">
        <v>304</v>
      </c>
      <c r="F39" s="139"/>
      <c r="G39" s="139"/>
      <c r="H39" s="140"/>
      <c r="I39" s="133"/>
    </row>
    <row r="40" spans="1:9" ht="19.5" customHeight="1">
      <c r="A40" s="162">
        <v>36</v>
      </c>
      <c r="B40" s="128">
        <v>2</v>
      </c>
      <c r="C40" s="104" t="s">
        <v>307</v>
      </c>
      <c r="D40" s="104" t="s">
        <v>305</v>
      </c>
      <c r="E40" s="132" t="s">
        <v>306</v>
      </c>
      <c r="F40" s="133"/>
      <c r="G40" s="133"/>
      <c r="H40" s="134"/>
      <c r="I40" s="133"/>
    </row>
    <row r="41" spans="1:9" ht="19.5" customHeight="1">
      <c r="A41" s="162">
        <v>37</v>
      </c>
      <c r="B41" s="128">
        <v>3</v>
      </c>
      <c r="C41" s="104" t="s">
        <v>309</v>
      </c>
      <c r="D41" s="104" t="s">
        <v>307</v>
      </c>
      <c r="E41" s="132" t="s">
        <v>308</v>
      </c>
      <c r="F41" s="133"/>
      <c r="G41" s="133"/>
      <c r="H41" s="134"/>
      <c r="I41" s="133"/>
    </row>
    <row r="42" spans="1:9" ht="19.5" customHeight="1">
      <c r="A42" s="162">
        <v>38</v>
      </c>
      <c r="B42" s="128">
        <v>4</v>
      </c>
      <c r="C42" s="104" t="s">
        <v>311</v>
      </c>
      <c r="D42" s="104" t="s">
        <v>309</v>
      </c>
      <c r="E42" s="132" t="s">
        <v>310</v>
      </c>
      <c r="F42" s="133"/>
      <c r="G42" s="133"/>
      <c r="H42" s="134"/>
      <c r="I42" s="133"/>
    </row>
    <row r="43" spans="1:9" ht="19.5" customHeight="1">
      <c r="A43" s="162">
        <v>39</v>
      </c>
      <c r="B43" s="128">
        <v>5</v>
      </c>
      <c r="C43" s="104" t="s">
        <v>313</v>
      </c>
      <c r="D43" s="104" t="s">
        <v>311</v>
      </c>
      <c r="E43" s="132" t="s">
        <v>312</v>
      </c>
      <c r="F43" s="133"/>
      <c r="G43" s="133"/>
      <c r="H43" s="134"/>
      <c r="I43" s="133"/>
    </row>
    <row r="44" spans="1:9" ht="19.5" customHeight="1">
      <c r="A44" s="162">
        <v>40</v>
      </c>
      <c r="B44" s="128">
        <v>6</v>
      </c>
      <c r="C44" s="104" t="s">
        <v>315</v>
      </c>
      <c r="D44" s="104" t="s">
        <v>313</v>
      </c>
      <c r="E44" s="132" t="s">
        <v>314</v>
      </c>
      <c r="F44" s="133"/>
      <c r="G44" s="133"/>
      <c r="H44" s="134"/>
      <c r="I44" s="133"/>
    </row>
    <row r="45" spans="1:9" ht="19.5" customHeight="1">
      <c r="A45" s="162">
        <v>41</v>
      </c>
      <c r="B45" s="128">
        <v>7</v>
      </c>
      <c r="C45" s="104" t="s">
        <v>317</v>
      </c>
      <c r="D45" s="104" t="s">
        <v>315</v>
      </c>
      <c r="E45" s="132" t="s">
        <v>316</v>
      </c>
      <c r="F45" s="133"/>
      <c r="G45" s="133"/>
      <c r="H45" s="134"/>
      <c r="I45" s="133"/>
    </row>
    <row r="46" spans="1:9" ht="19.5" customHeight="1">
      <c r="A46" s="162">
        <v>42</v>
      </c>
      <c r="B46" s="128">
        <v>8</v>
      </c>
      <c r="C46" s="104" t="s">
        <v>562</v>
      </c>
      <c r="D46" s="104" t="s">
        <v>317</v>
      </c>
      <c r="E46" s="132" t="s">
        <v>318</v>
      </c>
      <c r="F46" s="133"/>
      <c r="G46" s="133"/>
      <c r="H46" s="134"/>
      <c r="I46" s="133"/>
    </row>
    <row r="47" spans="1:9" ht="19.5" customHeight="1">
      <c r="A47" s="162">
        <v>43</v>
      </c>
      <c r="B47" s="128">
        <v>9</v>
      </c>
      <c r="C47" s="104" t="s">
        <v>320</v>
      </c>
      <c r="D47" s="104" t="s">
        <v>562</v>
      </c>
      <c r="E47" s="132" t="s">
        <v>319</v>
      </c>
      <c r="F47" s="133"/>
      <c r="G47" s="133"/>
      <c r="H47" s="134"/>
      <c r="I47" s="133"/>
    </row>
    <row r="48" spans="1:9" ht="21" customHeight="1">
      <c r="A48" s="162">
        <v>44</v>
      </c>
      <c r="B48" s="128">
        <v>10</v>
      </c>
      <c r="C48" s="104" t="s">
        <v>563</v>
      </c>
      <c r="D48" s="104" t="s">
        <v>320</v>
      </c>
      <c r="E48" s="132" t="s">
        <v>321</v>
      </c>
      <c r="F48" s="133"/>
      <c r="G48" s="133"/>
      <c r="H48" s="134"/>
      <c r="I48" s="133"/>
    </row>
    <row r="49" spans="1:9" ht="19.5" customHeight="1">
      <c r="A49" s="162">
        <v>45</v>
      </c>
      <c r="B49" s="136" t="s">
        <v>456</v>
      </c>
      <c r="C49" s="143" t="s">
        <v>601</v>
      </c>
      <c r="D49" s="104" t="s">
        <v>322</v>
      </c>
      <c r="E49" s="132" t="s">
        <v>323</v>
      </c>
      <c r="F49" s="133">
        <f>SUM(F39:F48)</f>
        <v>0</v>
      </c>
      <c r="G49" s="133">
        <f>SUM(G39:G48)</f>
        <v>0</v>
      </c>
      <c r="H49" s="133">
        <f>SUM(H39:H48)</f>
        <v>0</v>
      </c>
      <c r="I49" s="133">
        <f>SUM(I39:I48)</f>
        <v>0</v>
      </c>
    </row>
    <row r="50" spans="1:9" ht="19.5" customHeight="1">
      <c r="A50" s="162">
        <v>46</v>
      </c>
      <c r="B50" s="128">
        <v>1</v>
      </c>
      <c r="C50" s="104" t="s">
        <v>325</v>
      </c>
      <c r="D50" s="143" t="s">
        <v>564</v>
      </c>
      <c r="E50" s="138" t="s">
        <v>324</v>
      </c>
      <c r="F50" s="139"/>
      <c r="G50" s="139"/>
      <c r="H50" s="140"/>
      <c r="I50" s="133"/>
    </row>
    <row r="51" spans="1:9" ht="19.5" customHeight="1">
      <c r="A51" s="162">
        <v>47</v>
      </c>
      <c r="B51" s="128">
        <v>2</v>
      </c>
      <c r="C51" s="104" t="s">
        <v>327</v>
      </c>
      <c r="D51" s="104" t="s">
        <v>325</v>
      </c>
      <c r="E51" s="132" t="s">
        <v>326</v>
      </c>
      <c r="F51" s="133"/>
      <c r="G51" s="133"/>
      <c r="H51" s="134"/>
      <c r="I51" s="133"/>
    </row>
    <row r="52" spans="1:9" ht="19.5" customHeight="1">
      <c r="A52" s="162">
        <v>48</v>
      </c>
      <c r="B52" s="128">
        <v>3</v>
      </c>
      <c r="C52" s="104" t="s">
        <v>329</v>
      </c>
      <c r="D52" s="104" t="s">
        <v>327</v>
      </c>
      <c r="E52" s="132" t="s">
        <v>328</v>
      </c>
      <c r="F52" s="133"/>
      <c r="G52" s="133"/>
      <c r="H52" s="134"/>
      <c r="I52" s="133"/>
    </row>
    <row r="53" spans="1:9" ht="19.5" customHeight="1">
      <c r="A53" s="162">
        <v>49</v>
      </c>
      <c r="B53" s="128">
        <v>4</v>
      </c>
      <c r="C53" s="104" t="s">
        <v>331</v>
      </c>
      <c r="D53" s="104" t="s">
        <v>329</v>
      </c>
      <c r="E53" s="132" t="s">
        <v>330</v>
      </c>
      <c r="F53" s="133"/>
      <c r="G53" s="133"/>
      <c r="H53" s="134"/>
      <c r="I53" s="133"/>
    </row>
    <row r="54" spans="1:9" ht="19.5" customHeight="1">
      <c r="A54" s="162">
        <v>50</v>
      </c>
      <c r="B54" s="128">
        <v>5</v>
      </c>
      <c r="C54" s="104" t="s">
        <v>333</v>
      </c>
      <c r="D54" s="104" t="s">
        <v>331</v>
      </c>
      <c r="E54" s="132" t="s">
        <v>332</v>
      </c>
      <c r="F54" s="133"/>
      <c r="G54" s="133"/>
      <c r="H54" s="134"/>
      <c r="I54" s="133"/>
    </row>
    <row r="55" spans="1:9" ht="19.5" customHeight="1">
      <c r="A55" s="162">
        <v>51</v>
      </c>
      <c r="B55" s="136" t="s">
        <v>335</v>
      </c>
      <c r="C55" s="137" t="s">
        <v>602</v>
      </c>
      <c r="D55" s="104" t="s">
        <v>333</v>
      </c>
      <c r="E55" s="132" t="s">
        <v>334</v>
      </c>
      <c r="F55" s="133">
        <f>SUM(F50:F54)</f>
        <v>0</v>
      </c>
      <c r="G55" s="133">
        <f>SUM(G50:G54)</f>
        <v>0</v>
      </c>
      <c r="H55" s="133">
        <f>SUM(H50:H54)</f>
        <v>0</v>
      </c>
      <c r="I55" s="133">
        <f>SUM(I50:I54)</f>
        <v>0</v>
      </c>
    </row>
    <row r="56" spans="1:9" ht="27.75" customHeight="1">
      <c r="A56" s="162">
        <v>52</v>
      </c>
      <c r="B56" s="128">
        <v>1</v>
      </c>
      <c r="C56" s="104" t="s">
        <v>337</v>
      </c>
      <c r="D56" s="137" t="s">
        <v>565</v>
      </c>
      <c r="E56" s="138" t="s">
        <v>336</v>
      </c>
      <c r="F56" s="139"/>
      <c r="G56" s="139"/>
      <c r="H56" s="140"/>
      <c r="I56" s="133"/>
    </row>
    <row r="57" spans="1:9" ht="24" customHeight="1">
      <c r="A57" s="162">
        <v>53</v>
      </c>
      <c r="B57" s="128">
        <v>2</v>
      </c>
      <c r="C57" s="131" t="s">
        <v>339</v>
      </c>
      <c r="D57" s="104" t="s">
        <v>337</v>
      </c>
      <c r="E57" s="132" t="s">
        <v>338</v>
      </c>
      <c r="F57" s="133"/>
      <c r="G57" s="133"/>
      <c r="H57" s="134"/>
      <c r="I57" s="133"/>
    </row>
    <row r="58" spans="1:9" ht="19.5" customHeight="1">
      <c r="A58" s="162">
        <v>54</v>
      </c>
      <c r="B58" s="128">
        <v>3</v>
      </c>
      <c r="C58" s="104" t="s">
        <v>652</v>
      </c>
      <c r="D58" s="131" t="s">
        <v>339</v>
      </c>
      <c r="E58" s="132" t="s">
        <v>340</v>
      </c>
      <c r="F58" s="133"/>
      <c r="G58" s="133"/>
      <c r="H58" s="134"/>
      <c r="I58" s="133"/>
    </row>
    <row r="59" spans="1:9" ht="19.5" customHeight="1">
      <c r="A59" s="162"/>
      <c r="B59" s="136"/>
      <c r="C59" s="137" t="s">
        <v>653</v>
      </c>
      <c r="D59" s="104"/>
      <c r="E59" s="132"/>
      <c r="F59" s="133"/>
      <c r="G59" s="133"/>
      <c r="H59" s="133"/>
      <c r="I59" s="133"/>
    </row>
    <row r="60" spans="1:9" ht="25.5" customHeight="1">
      <c r="A60" s="162">
        <v>55</v>
      </c>
      <c r="B60" s="128" t="s">
        <v>342</v>
      </c>
      <c r="C60" s="104" t="s">
        <v>604</v>
      </c>
      <c r="D60" s="137" t="s">
        <v>566</v>
      </c>
      <c r="E60" s="138" t="s">
        <v>341</v>
      </c>
      <c r="F60" s="139">
        <f>SUM(F56:F58)</f>
        <v>0</v>
      </c>
      <c r="G60" s="139">
        <f>SUM(G56:G58)</f>
        <v>0</v>
      </c>
      <c r="H60" s="140">
        <f>SUM(H56:H58)</f>
        <v>0</v>
      </c>
      <c r="I60" s="133">
        <f>SUM(I56:I58)</f>
        <v>0</v>
      </c>
    </row>
    <row r="61" spans="1:9" ht="24" customHeight="1">
      <c r="A61" s="162">
        <v>56</v>
      </c>
      <c r="B61" s="128">
        <v>1</v>
      </c>
      <c r="C61" s="131" t="s">
        <v>344</v>
      </c>
      <c r="D61" s="104" t="s">
        <v>567</v>
      </c>
      <c r="E61" s="132" t="s">
        <v>343</v>
      </c>
      <c r="F61" s="133"/>
      <c r="G61" s="133"/>
      <c r="H61" s="134"/>
      <c r="I61" s="133"/>
    </row>
    <row r="62" spans="1:9" ht="19.5" customHeight="1">
      <c r="A62" s="162">
        <v>57</v>
      </c>
      <c r="B62" s="128">
        <v>2</v>
      </c>
      <c r="C62" s="104" t="s">
        <v>346</v>
      </c>
      <c r="D62" s="131" t="s">
        <v>344</v>
      </c>
      <c r="E62" s="132" t="s">
        <v>345</v>
      </c>
      <c r="F62" s="133"/>
      <c r="G62" s="133"/>
      <c r="H62" s="134"/>
      <c r="I62" s="133"/>
    </row>
    <row r="63" spans="1:9" ht="19.5" customHeight="1">
      <c r="A63" s="162">
        <v>58</v>
      </c>
      <c r="B63" s="136">
        <v>3</v>
      </c>
      <c r="C63" s="137" t="s">
        <v>348</v>
      </c>
      <c r="D63" s="104" t="s">
        <v>346</v>
      </c>
      <c r="E63" s="132" t="s">
        <v>347</v>
      </c>
      <c r="F63" s="133"/>
      <c r="G63" s="133"/>
      <c r="H63" s="134"/>
      <c r="I63" s="133"/>
    </row>
    <row r="64" spans="1:9" ht="19.5" customHeight="1">
      <c r="A64" s="162">
        <v>59</v>
      </c>
      <c r="B64" s="136" t="s">
        <v>350</v>
      </c>
      <c r="C64" s="143" t="s">
        <v>605</v>
      </c>
      <c r="D64" s="137" t="s">
        <v>348</v>
      </c>
      <c r="E64" s="138" t="s">
        <v>349</v>
      </c>
      <c r="F64" s="139">
        <v>0</v>
      </c>
      <c r="G64" s="139">
        <v>0</v>
      </c>
      <c r="H64" s="139">
        <v>0</v>
      </c>
      <c r="I64" s="139">
        <v>0</v>
      </c>
    </row>
    <row r="65" spans="1:9" ht="19.5" customHeight="1">
      <c r="A65" s="162">
        <v>60</v>
      </c>
      <c r="B65" s="144" t="s">
        <v>352</v>
      </c>
      <c r="C65" s="145" t="s">
        <v>353</v>
      </c>
      <c r="D65" s="143" t="s">
        <v>568</v>
      </c>
      <c r="E65" s="138" t="s">
        <v>351</v>
      </c>
      <c r="F65" s="139">
        <f>F64+F60+F49+F38+F35+F26+F23+F17+F11</f>
        <v>0</v>
      </c>
      <c r="G65" s="139">
        <f>G64+G60+G49+G38+G35+G26+G23+G17+G11</f>
        <v>0</v>
      </c>
      <c r="H65" s="140">
        <f>H64+H60+H49+H38+H35+H26+H23+H17+H11</f>
        <v>60000</v>
      </c>
      <c r="I65" s="133">
        <f>I64+I60+I49+I38+I35+I26+I23+I17+I11</f>
        <v>60000</v>
      </c>
    </row>
    <row r="66" spans="1:9" ht="19.5" customHeight="1">
      <c r="A66" s="162">
        <v>61</v>
      </c>
      <c r="B66" s="144">
        <v>1</v>
      </c>
      <c r="C66" s="146" t="s">
        <v>569</v>
      </c>
      <c r="D66" s="145" t="s">
        <v>353</v>
      </c>
      <c r="E66" s="147" t="s">
        <v>354</v>
      </c>
      <c r="F66" s="148"/>
      <c r="G66" s="148"/>
      <c r="H66" s="149"/>
      <c r="I66" s="150"/>
    </row>
    <row r="67" spans="1:9" ht="19.5" customHeight="1">
      <c r="A67" s="162">
        <v>62</v>
      </c>
      <c r="B67" s="144">
        <v>2</v>
      </c>
      <c r="C67" s="145" t="s">
        <v>356</v>
      </c>
      <c r="D67" s="146" t="s">
        <v>569</v>
      </c>
      <c r="E67" s="147" t="s">
        <v>355</v>
      </c>
      <c r="F67" s="148"/>
      <c r="G67" s="148"/>
      <c r="H67" s="149"/>
      <c r="I67" s="150"/>
    </row>
    <row r="68" spans="1:9" ht="19.5" customHeight="1">
      <c r="A68" s="162">
        <v>63</v>
      </c>
      <c r="B68" s="151">
        <v>3</v>
      </c>
      <c r="C68" s="152" t="s">
        <v>570</v>
      </c>
      <c r="D68" s="145" t="s">
        <v>356</v>
      </c>
      <c r="E68" s="147" t="s">
        <v>357</v>
      </c>
      <c r="F68" s="148"/>
      <c r="G68" s="148"/>
      <c r="H68" s="149"/>
      <c r="I68" s="150"/>
    </row>
    <row r="69" spans="1:9" ht="19.5" customHeight="1">
      <c r="A69" s="162">
        <v>64</v>
      </c>
      <c r="B69" s="144" t="s">
        <v>478</v>
      </c>
      <c r="C69" s="146" t="s">
        <v>571</v>
      </c>
      <c r="D69" s="152" t="s">
        <v>570</v>
      </c>
      <c r="E69" s="153" t="s">
        <v>358</v>
      </c>
      <c r="F69" s="154">
        <f>SUM(F66:F68)</f>
        <v>0</v>
      </c>
      <c r="G69" s="154">
        <v>0</v>
      </c>
      <c r="H69" s="155">
        <v>0</v>
      </c>
      <c r="I69" s="150">
        <v>0</v>
      </c>
    </row>
    <row r="70" spans="1:9" ht="19.5" customHeight="1">
      <c r="A70" s="162">
        <v>65</v>
      </c>
      <c r="B70" s="144">
        <v>1</v>
      </c>
      <c r="C70" s="145" t="s">
        <v>360</v>
      </c>
      <c r="D70" s="146" t="s">
        <v>571</v>
      </c>
      <c r="E70" s="147" t="s">
        <v>359</v>
      </c>
      <c r="F70" s="148"/>
      <c r="G70" s="148"/>
      <c r="H70" s="149"/>
      <c r="I70" s="150"/>
    </row>
    <row r="71" spans="1:9" ht="19.5" customHeight="1">
      <c r="A71" s="162">
        <v>66</v>
      </c>
      <c r="B71" s="144">
        <v>2</v>
      </c>
      <c r="C71" s="146" t="s">
        <v>572</v>
      </c>
      <c r="D71" s="145" t="s">
        <v>360</v>
      </c>
      <c r="E71" s="147" t="s">
        <v>361</v>
      </c>
      <c r="F71" s="148"/>
      <c r="G71" s="148"/>
      <c r="H71" s="149"/>
      <c r="I71" s="150"/>
    </row>
    <row r="72" spans="1:9" ht="19.5" customHeight="1">
      <c r="A72" s="162">
        <v>67</v>
      </c>
      <c r="B72" s="144">
        <v>3</v>
      </c>
      <c r="C72" s="145" t="s">
        <v>573</v>
      </c>
      <c r="D72" s="146" t="s">
        <v>572</v>
      </c>
      <c r="E72" s="147" t="s">
        <v>362</v>
      </c>
      <c r="F72" s="148"/>
      <c r="G72" s="148"/>
      <c r="H72" s="149"/>
      <c r="I72" s="150"/>
    </row>
    <row r="73" spans="1:9" ht="19.5" customHeight="1">
      <c r="A73" s="162">
        <v>68</v>
      </c>
      <c r="B73" s="151">
        <v>4</v>
      </c>
      <c r="C73" s="156" t="s">
        <v>574</v>
      </c>
      <c r="D73" s="145" t="s">
        <v>573</v>
      </c>
      <c r="E73" s="147" t="s">
        <v>363</v>
      </c>
      <c r="F73" s="148"/>
      <c r="G73" s="148"/>
      <c r="H73" s="148"/>
      <c r="I73" s="148"/>
    </row>
    <row r="74" spans="1:9" ht="19.5" customHeight="1">
      <c r="A74" s="162">
        <v>69</v>
      </c>
      <c r="B74" s="144" t="s">
        <v>479</v>
      </c>
      <c r="C74" s="147" t="s">
        <v>575</v>
      </c>
      <c r="D74" s="156" t="s">
        <v>574</v>
      </c>
      <c r="E74" s="153" t="s">
        <v>364</v>
      </c>
      <c r="F74" s="154">
        <f>SUM(F70:F73)</f>
        <v>0</v>
      </c>
      <c r="G74" s="154">
        <f>SUM(G70:G73)</f>
        <v>0</v>
      </c>
      <c r="H74" s="155">
        <f>SUM(H70:H73)</f>
        <v>0</v>
      </c>
      <c r="I74" s="150">
        <f>SUM(I70:I73)</f>
        <v>0</v>
      </c>
    </row>
    <row r="75" spans="1:9" ht="19.5" customHeight="1">
      <c r="A75" s="162">
        <v>70</v>
      </c>
      <c r="B75" s="157">
        <v>1</v>
      </c>
      <c r="C75" s="141" t="s">
        <v>366</v>
      </c>
      <c r="D75" s="141" t="s">
        <v>575</v>
      </c>
      <c r="E75" s="147" t="s">
        <v>365</v>
      </c>
      <c r="F75" s="148"/>
      <c r="G75" s="148"/>
      <c r="H75" s="167"/>
      <c r="I75" s="168"/>
    </row>
    <row r="76" spans="1:9" ht="19.5" customHeight="1">
      <c r="A76" s="162">
        <v>71</v>
      </c>
      <c r="B76" s="144" t="s">
        <v>239</v>
      </c>
      <c r="C76" s="147" t="s">
        <v>606</v>
      </c>
      <c r="D76" s="141" t="s">
        <v>577</v>
      </c>
      <c r="E76" s="147"/>
      <c r="F76" s="148"/>
      <c r="G76" s="148"/>
      <c r="H76" s="167">
        <v>3850282</v>
      </c>
      <c r="I76" s="168">
        <f>SUM(F76:H76)</f>
        <v>3850282</v>
      </c>
    </row>
    <row r="77" spans="1:9" ht="19.5" customHeight="1">
      <c r="A77" s="162">
        <v>72</v>
      </c>
      <c r="B77" s="151">
        <v>2</v>
      </c>
      <c r="C77" s="153" t="s">
        <v>368</v>
      </c>
      <c r="D77" s="147" t="s">
        <v>576</v>
      </c>
      <c r="E77" s="147"/>
      <c r="F77" s="154"/>
      <c r="G77" s="154"/>
      <c r="H77" s="169"/>
      <c r="I77" s="169"/>
    </row>
    <row r="78" spans="1:9" ht="19.5" customHeight="1">
      <c r="A78" s="162">
        <v>73</v>
      </c>
      <c r="B78" s="144" t="s">
        <v>370</v>
      </c>
      <c r="C78" s="145" t="s">
        <v>578</v>
      </c>
      <c r="D78" s="153" t="s">
        <v>368</v>
      </c>
      <c r="E78" s="153" t="s">
        <v>369</v>
      </c>
      <c r="F78" s="154">
        <f>SUM(F76:F77)</f>
        <v>0</v>
      </c>
      <c r="G78" s="154">
        <f>SUM(G76:G77)</f>
        <v>0</v>
      </c>
      <c r="H78" s="155">
        <f>SUM(H76:H77)</f>
        <v>3850282</v>
      </c>
      <c r="I78" s="150">
        <f>SUM(I76:I77)</f>
        <v>3850282</v>
      </c>
    </row>
    <row r="79" spans="1:9" ht="19.5" customHeight="1">
      <c r="A79" s="162">
        <v>74</v>
      </c>
      <c r="B79" s="144">
        <v>1</v>
      </c>
      <c r="C79" s="145" t="s">
        <v>372</v>
      </c>
      <c r="D79" s="145" t="s">
        <v>578</v>
      </c>
      <c r="E79" s="147" t="s">
        <v>371</v>
      </c>
      <c r="F79" s="148"/>
      <c r="G79" s="148"/>
      <c r="H79" s="149"/>
      <c r="I79" s="150">
        <f>SUM(F79:H79)</f>
        <v>0</v>
      </c>
    </row>
    <row r="80" spans="1:9" ht="19.5" customHeight="1">
      <c r="A80" s="162">
        <v>75</v>
      </c>
      <c r="B80" s="144">
        <v>2</v>
      </c>
      <c r="C80" s="145" t="s">
        <v>374</v>
      </c>
      <c r="D80" s="145" t="s">
        <v>372</v>
      </c>
      <c r="E80" s="147" t="s">
        <v>373</v>
      </c>
      <c r="F80" s="148"/>
      <c r="G80" s="148"/>
      <c r="H80" s="149"/>
      <c r="I80" s="150">
        <f>SUM(F80:H80)</f>
        <v>0</v>
      </c>
    </row>
    <row r="81" spans="1:9" ht="19.5" customHeight="1">
      <c r="A81" s="162">
        <v>76</v>
      </c>
      <c r="B81" s="144">
        <v>3</v>
      </c>
      <c r="C81" s="145" t="s">
        <v>376</v>
      </c>
      <c r="D81" s="145" t="s">
        <v>374</v>
      </c>
      <c r="E81" s="147" t="s">
        <v>375</v>
      </c>
      <c r="F81" s="148"/>
      <c r="G81" s="148"/>
      <c r="H81" s="149">
        <v>108131968</v>
      </c>
      <c r="I81" s="150">
        <f>SUM(F81:H81)</f>
        <v>108131968</v>
      </c>
    </row>
    <row r="82" spans="1:9" ht="19.5" customHeight="1">
      <c r="A82" s="162"/>
      <c r="B82" s="144"/>
      <c r="C82" s="146" t="s">
        <v>654</v>
      </c>
      <c r="D82" s="145"/>
      <c r="E82" s="147"/>
      <c r="F82" s="148"/>
      <c r="G82" s="148"/>
      <c r="H82" s="149"/>
      <c r="I82" s="150"/>
    </row>
    <row r="83" spans="1:9" ht="19.5" customHeight="1">
      <c r="A83" s="162">
        <v>77</v>
      </c>
      <c r="B83" s="151">
        <v>4</v>
      </c>
      <c r="C83" s="152" t="s">
        <v>579</v>
      </c>
      <c r="D83" s="146" t="s">
        <v>376</v>
      </c>
      <c r="E83" s="147" t="s">
        <v>377</v>
      </c>
      <c r="F83" s="148"/>
      <c r="G83" s="148"/>
      <c r="H83" s="148"/>
      <c r="I83" s="148">
        <f>SUM(F83:H83)</f>
        <v>0</v>
      </c>
    </row>
    <row r="84" spans="1:9" ht="19.5" customHeight="1">
      <c r="A84" s="162">
        <v>78</v>
      </c>
      <c r="B84" s="144">
        <v>5</v>
      </c>
      <c r="C84" s="146" t="s">
        <v>379</v>
      </c>
      <c r="D84" s="152" t="s">
        <v>579</v>
      </c>
      <c r="E84" s="153" t="s">
        <v>378</v>
      </c>
      <c r="F84" s="154"/>
      <c r="G84" s="154"/>
      <c r="H84" s="155"/>
      <c r="I84" s="150">
        <f>SUM(F84:H84)</f>
        <v>0</v>
      </c>
    </row>
    <row r="85" spans="1:9" ht="19.5" customHeight="1">
      <c r="A85" s="162">
        <v>79</v>
      </c>
      <c r="B85" s="144" t="s">
        <v>408</v>
      </c>
      <c r="C85" s="146" t="s">
        <v>580</v>
      </c>
      <c r="D85" s="146" t="s">
        <v>379</v>
      </c>
      <c r="E85" s="147" t="s">
        <v>380</v>
      </c>
      <c r="F85" s="148">
        <f>SUM(F79:F84)</f>
        <v>0</v>
      </c>
      <c r="G85" s="148">
        <f>SUM(G79:G84)</f>
        <v>0</v>
      </c>
      <c r="H85" s="149">
        <f>SUM(H79:H84)</f>
        <v>108131968</v>
      </c>
      <c r="I85" s="150">
        <f>SUM(I79:I84)</f>
        <v>108131968</v>
      </c>
    </row>
    <row r="86" spans="1:9" ht="19.5" customHeight="1">
      <c r="A86" s="162">
        <v>80</v>
      </c>
      <c r="B86" s="144">
        <v>1</v>
      </c>
      <c r="C86" s="145" t="s">
        <v>581</v>
      </c>
      <c r="D86" s="146" t="s">
        <v>580</v>
      </c>
      <c r="E86" s="147" t="s">
        <v>381</v>
      </c>
      <c r="F86" s="148"/>
      <c r="G86" s="148"/>
      <c r="H86" s="149"/>
      <c r="I86" s="150"/>
    </row>
    <row r="87" spans="1:9" ht="19.5" customHeight="1">
      <c r="A87" s="162">
        <v>81</v>
      </c>
      <c r="B87" s="144">
        <v>2</v>
      </c>
      <c r="C87" s="145" t="s">
        <v>383</v>
      </c>
      <c r="D87" s="145" t="s">
        <v>581</v>
      </c>
      <c r="E87" s="147" t="s">
        <v>382</v>
      </c>
      <c r="F87" s="148"/>
      <c r="G87" s="148"/>
      <c r="H87" s="149"/>
      <c r="I87" s="150"/>
    </row>
    <row r="88" spans="1:9" ht="19.5" customHeight="1">
      <c r="A88" s="162">
        <v>82</v>
      </c>
      <c r="B88" s="151">
        <v>3</v>
      </c>
      <c r="C88" s="156" t="s">
        <v>385</v>
      </c>
      <c r="D88" s="145" t="s">
        <v>383</v>
      </c>
      <c r="E88" s="147" t="s">
        <v>384</v>
      </c>
      <c r="F88" s="148"/>
      <c r="G88" s="148"/>
      <c r="H88" s="148"/>
      <c r="I88" s="148"/>
    </row>
    <row r="89" spans="1:9" ht="19.5" customHeight="1">
      <c r="A89" s="162">
        <v>83</v>
      </c>
      <c r="B89" s="144">
        <v>4</v>
      </c>
      <c r="C89" s="146" t="s">
        <v>582</v>
      </c>
      <c r="D89" s="156" t="s">
        <v>385</v>
      </c>
      <c r="E89" s="153" t="s">
        <v>386</v>
      </c>
      <c r="F89" s="154"/>
      <c r="G89" s="154"/>
      <c r="H89" s="155"/>
      <c r="I89" s="150"/>
    </row>
    <row r="90" spans="1:9" ht="19.5" customHeight="1">
      <c r="A90" s="162">
        <v>84</v>
      </c>
      <c r="B90" s="151" t="s">
        <v>488</v>
      </c>
      <c r="C90" s="156" t="s">
        <v>583</v>
      </c>
      <c r="D90" s="146" t="s">
        <v>582</v>
      </c>
      <c r="E90" s="147" t="s">
        <v>387</v>
      </c>
      <c r="F90" s="148">
        <f>SUM(F86:F89)</f>
        <v>0</v>
      </c>
      <c r="G90" s="148">
        <f>SUM(G86:G89)</f>
        <v>0</v>
      </c>
      <c r="H90" s="148">
        <f>SUM(H86:H89)</f>
        <v>0</v>
      </c>
      <c r="I90" s="148">
        <f>SUM(I86:I89)</f>
        <v>0</v>
      </c>
    </row>
    <row r="91" spans="1:9" ht="19.5" customHeight="1">
      <c r="A91" s="162">
        <v>85</v>
      </c>
      <c r="B91" s="151">
        <v>1</v>
      </c>
      <c r="C91" s="156" t="s">
        <v>389</v>
      </c>
      <c r="D91" s="156" t="s">
        <v>583</v>
      </c>
      <c r="E91" s="153" t="s">
        <v>388</v>
      </c>
      <c r="F91" s="154"/>
      <c r="G91" s="154"/>
      <c r="H91" s="154"/>
      <c r="I91" s="154"/>
    </row>
    <row r="92" spans="1:9" ht="19.5" customHeight="1">
      <c r="A92" s="162">
        <v>86</v>
      </c>
      <c r="B92" s="7" t="s">
        <v>493</v>
      </c>
      <c r="C92" s="7" t="s">
        <v>391</v>
      </c>
      <c r="D92" s="7" t="s">
        <v>389</v>
      </c>
      <c r="E92" s="7" t="s">
        <v>390</v>
      </c>
      <c r="F92" s="7">
        <f>F85+F90+F78+F74+F69</f>
        <v>0</v>
      </c>
      <c r="G92" s="7">
        <f>G85+G90+G78+G74+G69</f>
        <v>0</v>
      </c>
      <c r="H92" s="66">
        <f>H85+H90+H78+H74+H69</f>
        <v>111982250</v>
      </c>
      <c r="I92" s="66">
        <f>I85+I90+I78+I74+I69</f>
        <v>111982250</v>
      </c>
    </row>
    <row r="93" spans="1:12" ht="19.5" customHeight="1">
      <c r="A93" s="162">
        <v>87</v>
      </c>
      <c r="B93" s="7" t="s">
        <v>603</v>
      </c>
      <c r="C93" s="10" t="s">
        <v>584</v>
      </c>
      <c r="D93" s="9" t="s">
        <v>391</v>
      </c>
      <c r="E93" s="9" t="s">
        <v>392</v>
      </c>
      <c r="F93" s="9">
        <f>F92+F65</f>
        <v>0</v>
      </c>
      <c r="G93" s="9">
        <f>G92+G65</f>
        <v>0</v>
      </c>
      <c r="H93" s="105">
        <f>H92+H65</f>
        <v>112042250</v>
      </c>
      <c r="I93" s="105">
        <f>I92+I65</f>
        <v>112042250</v>
      </c>
      <c r="J93" s="1"/>
      <c r="K93" s="1"/>
      <c r="L93" s="1"/>
    </row>
    <row r="94" spans="1:12" ht="19.5" customHeight="1">
      <c r="A94" s="179"/>
      <c r="C94" s="180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62">
        <v>88</v>
      </c>
      <c r="B95" s="7">
        <v>1</v>
      </c>
      <c r="C95" s="10" t="s">
        <v>75</v>
      </c>
      <c r="D95" s="9"/>
      <c r="E95" s="9"/>
      <c r="F95" s="158" t="s">
        <v>159</v>
      </c>
      <c r="G95" s="158" t="s">
        <v>117</v>
      </c>
      <c r="H95" s="158" t="s">
        <v>118</v>
      </c>
      <c r="I95" s="158" t="s">
        <v>168</v>
      </c>
      <c r="J95" s="158" t="s">
        <v>169</v>
      </c>
      <c r="K95" s="158" t="s">
        <v>170</v>
      </c>
      <c r="L95" s="158"/>
    </row>
    <row r="96" spans="1:12" ht="27" customHeight="1">
      <c r="A96" s="162">
        <v>89</v>
      </c>
      <c r="B96" s="19">
        <v>2</v>
      </c>
      <c r="C96" s="159" t="s">
        <v>4</v>
      </c>
      <c r="D96" s="9"/>
      <c r="E96" s="9"/>
      <c r="F96" s="160"/>
      <c r="G96" s="160"/>
      <c r="H96" s="160"/>
      <c r="I96" s="160"/>
      <c r="J96" s="160"/>
      <c r="K96" s="160"/>
      <c r="L96" s="9"/>
    </row>
    <row r="97" spans="1:12" ht="40.5" customHeight="1">
      <c r="A97" s="162">
        <v>90</v>
      </c>
      <c r="B97" s="19">
        <v>3</v>
      </c>
      <c r="C97" s="9" t="s">
        <v>585</v>
      </c>
      <c r="D97" s="9"/>
      <c r="E97" s="9"/>
      <c r="F97" s="181" t="s">
        <v>586</v>
      </c>
      <c r="G97" s="181" t="s">
        <v>587</v>
      </c>
      <c r="H97" s="181" t="s">
        <v>588</v>
      </c>
      <c r="I97" s="181" t="s">
        <v>589</v>
      </c>
      <c r="J97" s="181" t="s">
        <v>121</v>
      </c>
      <c r="K97" s="181" t="s">
        <v>590</v>
      </c>
      <c r="L97" s="114" t="s">
        <v>591</v>
      </c>
    </row>
    <row r="98" spans="1:12" ht="48.75" customHeight="1">
      <c r="A98" s="162">
        <v>91</v>
      </c>
      <c r="B98" s="19">
        <v>4</v>
      </c>
      <c r="C98" s="8" t="s">
        <v>592</v>
      </c>
      <c r="D98" s="9"/>
      <c r="E98" s="9"/>
      <c r="F98" s="182">
        <v>82395217</v>
      </c>
      <c r="G98" s="182">
        <v>14685960</v>
      </c>
      <c r="H98" s="182">
        <v>14661073</v>
      </c>
      <c r="I98" s="182">
        <v>0</v>
      </c>
      <c r="J98" s="182"/>
      <c r="K98" s="182">
        <f>SUM(F98:J98)</f>
        <v>111742250</v>
      </c>
      <c r="L98" s="158">
        <v>19</v>
      </c>
    </row>
    <row r="99" spans="1:12" ht="19.5" customHeight="1">
      <c r="A99" s="162">
        <v>92</v>
      </c>
      <c r="B99" s="19">
        <v>5</v>
      </c>
      <c r="C99" s="9" t="s">
        <v>86</v>
      </c>
      <c r="D99" s="9"/>
      <c r="E99" s="9"/>
      <c r="F99" s="160">
        <f>SUM(F98)</f>
        <v>82395217</v>
      </c>
      <c r="G99" s="160">
        <f>SUM(G98)</f>
        <v>14685960</v>
      </c>
      <c r="H99" s="160">
        <f>SUM(H98)</f>
        <v>14661073</v>
      </c>
      <c r="I99" s="160">
        <v>0</v>
      </c>
      <c r="J99" s="160">
        <f>SUM(J98)</f>
        <v>0</v>
      </c>
      <c r="K99" s="160">
        <f>SUM(F99:J99)</f>
        <v>111742250</v>
      </c>
      <c r="L99" s="9"/>
    </row>
    <row r="100" spans="1:12" ht="19.5" customHeight="1">
      <c r="A100" s="162">
        <v>93</v>
      </c>
      <c r="B100" s="19">
        <v>6</v>
      </c>
      <c r="C100" s="9" t="s">
        <v>593</v>
      </c>
      <c r="D100" s="9"/>
      <c r="E100" s="9"/>
      <c r="F100" s="160"/>
      <c r="G100" s="160" t="s">
        <v>594</v>
      </c>
      <c r="H100" s="160" t="s">
        <v>595</v>
      </c>
      <c r="I100" s="160" t="s">
        <v>596</v>
      </c>
      <c r="J100" s="160" t="s">
        <v>89</v>
      </c>
      <c r="K100" s="160" t="s">
        <v>597</v>
      </c>
      <c r="L100" s="9"/>
    </row>
    <row r="101" spans="1:12" ht="19.5" customHeight="1">
      <c r="A101" s="162">
        <v>94</v>
      </c>
      <c r="B101" s="19">
        <v>7</v>
      </c>
      <c r="C101" s="7" t="s">
        <v>21</v>
      </c>
      <c r="D101" s="7"/>
      <c r="E101" s="7"/>
      <c r="F101" s="120"/>
      <c r="G101" s="120">
        <v>300000</v>
      </c>
      <c r="H101" s="120"/>
      <c r="I101" s="120"/>
      <c r="J101" s="120"/>
      <c r="K101" s="120"/>
      <c r="L101" s="7"/>
    </row>
    <row r="102" spans="1:12" ht="19.5" customHeight="1">
      <c r="A102" s="162">
        <v>95</v>
      </c>
      <c r="B102" s="19">
        <v>8</v>
      </c>
      <c r="C102" s="8" t="s">
        <v>598</v>
      </c>
      <c r="D102" s="7"/>
      <c r="E102" s="7"/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/>
      <c r="L102" s="7"/>
    </row>
    <row r="103" spans="1:12" ht="12.75">
      <c r="A103" s="7">
        <v>96</v>
      </c>
      <c r="B103" s="7">
        <v>9</v>
      </c>
      <c r="C103" s="7" t="s">
        <v>86</v>
      </c>
      <c r="D103" s="7"/>
      <c r="E103" s="7"/>
      <c r="F103" s="7">
        <f>SUM(F101:F102)</f>
        <v>0</v>
      </c>
      <c r="G103" s="66">
        <f>SUM(G101:G102)</f>
        <v>300000</v>
      </c>
      <c r="H103" s="7">
        <f>SUM(H101:H102)</f>
        <v>0</v>
      </c>
      <c r="I103" s="7">
        <f>SUM(I101:I102)</f>
        <v>0</v>
      </c>
      <c r="J103" s="7">
        <f>SUM(J101:J102)</f>
        <v>0</v>
      </c>
      <c r="K103" s="7"/>
      <c r="L103" s="7"/>
    </row>
    <row r="104" spans="1:12" ht="12.75">
      <c r="A104" s="7">
        <v>97</v>
      </c>
      <c r="B104" s="7">
        <v>10</v>
      </c>
      <c r="C104" s="7" t="s">
        <v>98</v>
      </c>
      <c r="D104" s="7"/>
      <c r="E104" s="7"/>
      <c r="F104" s="7"/>
      <c r="G104" s="7"/>
      <c r="H104" s="7"/>
      <c r="I104" s="7">
        <v>0</v>
      </c>
      <c r="J104" s="7">
        <v>0</v>
      </c>
      <c r="K104" s="66">
        <f>K99+G103+J103</f>
        <v>112042250</v>
      </c>
      <c r="L104" s="7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</cols>
  <sheetData>
    <row r="1" ht="12.75">
      <c r="B1" s="1" t="s">
        <v>688</v>
      </c>
    </row>
    <row r="2" ht="12.75">
      <c r="B2" s="1"/>
    </row>
    <row r="3" ht="12.75">
      <c r="B3" s="1" t="s">
        <v>543</v>
      </c>
    </row>
    <row r="5" spans="1:6" ht="12.75">
      <c r="A5" s="3" t="s">
        <v>655</v>
      </c>
      <c r="F5" t="s">
        <v>438</v>
      </c>
    </row>
    <row r="6" spans="2:6" ht="12.75">
      <c r="B6" t="s">
        <v>113</v>
      </c>
      <c r="C6" t="s">
        <v>114</v>
      </c>
      <c r="D6" t="s">
        <v>115</v>
      </c>
      <c r="E6" t="s">
        <v>116</v>
      </c>
      <c r="F6" t="s">
        <v>188</v>
      </c>
    </row>
    <row r="7" spans="1:6" ht="12.75">
      <c r="A7" s="8" t="s">
        <v>415</v>
      </c>
      <c r="B7" s="8" t="s">
        <v>416</v>
      </c>
      <c r="C7" s="8" t="s">
        <v>217</v>
      </c>
      <c r="D7" s="8" t="s">
        <v>229</v>
      </c>
      <c r="E7" s="8" t="s">
        <v>417</v>
      </c>
      <c r="F7" s="8" t="s">
        <v>96</v>
      </c>
    </row>
    <row r="8" spans="1:6" ht="12.75">
      <c r="A8" s="7">
        <v>1</v>
      </c>
      <c r="B8" s="9" t="s">
        <v>660</v>
      </c>
      <c r="C8" s="66">
        <v>251969</v>
      </c>
      <c r="D8" s="7"/>
      <c r="E8" s="66"/>
      <c r="F8" s="66">
        <f>SUM(C8:E8)</f>
        <v>251969</v>
      </c>
    </row>
    <row r="9" spans="1:6" ht="12.75">
      <c r="A9" s="7">
        <v>2</v>
      </c>
      <c r="B9" s="9" t="s">
        <v>222</v>
      </c>
      <c r="C9" s="66">
        <v>68031</v>
      </c>
      <c r="D9" s="7"/>
      <c r="E9" s="66"/>
      <c r="F9" s="66">
        <f>SUM(C9:E9)</f>
        <v>68031</v>
      </c>
    </row>
    <row r="10" spans="1:6" ht="12.75">
      <c r="A10" s="7">
        <v>3</v>
      </c>
      <c r="B10" s="9" t="s">
        <v>671</v>
      </c>
      <c r="C10" s="66"/>
      <c r="D10" s="66"/>
      <c r="E10" s="66"/>
      <c r="F10" s="66">
        <f>SUM(C10:E10)</f>
        <v>0</v>
      </c>
    </row>
    <row r="11" spans="1:6" ht="12.75">
      <c r="A11" s="7">
        <v>4</v>
      </c>
      <c r="B11" s="9" t="s">
        <v>222</v>
      </c>
      <c r="C11" s="66"/>
      <c r="D11" s="66"/>
      <c r="E11" s="66"/>
      <c r="F11" s="66">
        <f>SUM(C11:E11)</f>
        <v>0</v>
      </c>
    </row>
    <row r="12" spans="1:6" ht="12.75">
      <c r="A12" s="7">
        <v>5</v>
      </c>
      <c r="B12" s="8" t="s">
        <v>97</v>
      </c>
      <c r="C12" s="67">
        <f>SUM(C8:C11)</f>
        <v>320000</v>
      </c>
      <c r="D12" s="67">
        <f>SUM(D8:D11)</f>
        <v>0</v>
      </c>
      <c r="E12" s="67">
        <f>SUM(E8:E11)</f>
        <v>0</v>
      </c>
      <c r="F12" s="67">
        <f>SUM(F8:F11)</f>
        <v>320000</v>
      </c>
    </row>
    <row r="15" spans="3:4" ht="12.75">
      <c r="C15" s="165"/>
      <c r="D15" s="165"/>
    </row>
    <row r="16" ht="12.75">
      <c r="D16" s="16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Felhasználó</cp:lastModifiedBy>
  <cp:lastPrinted>2020-02-26T13:09:09Z</cp:lastPrinted>
  <dcterms:created xsi:type="dcterms:W3CDTF">2006-01-17T11:47:21Z</dcterms:created>
  <dcterms:modified xsi:type="dcterms:W3CDTF">2020-03-04T15:48:47Z</dcterms:modified>
  <cp:category/>
  <cp:version/>
  <cp:contentType/>
  <cp:contentStatus/>
</cp:coreProperties>
</file>